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ropbox (Devpolicy)\z Blogs\OTHER PEOPLES BLOGS\"/>
    </mc:Choice>
  </mc:AlternateContent>
  <bookViews>
    <workbookView xWindow="0" yWindow="0" windowWidth="14370" windowHeight="7530" activeTab="2"/>
  </bookViews>
  <sheets>
    <sheet name="GDP" sheetId="1" r:id="rId1"/>
    <sheet name="GDP sector growth" sheetId="3" r:id="rId2"/>
    <sheet name="Private Consumption"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 i="3" l="1"/>
  <c r="U91" i="3" l="1"/>
  <c r="U90" i="3"/>
  <c r="E90" i="3"/>
  <c r="F90" i="3"/>
  <c r="G90" i="3"/>
  <c r="H90" i="3"/>
  <c r="I90" i="3"/>
  <c r="J90" i="3"/>
  <c r="K90" i="3"/>
  <c r="L90" i="3"/>
  <c r="M90" i="3"/>
  <c r="N90" i="3"/>
  <c r="O90" i="3"/>
  <c r="P90" i="3"/>
  <c r="Q90" i="3"/>
  <c r="R90" i="3"/>
  <c r="S90" i="3"/>
  <c r="E91" i="3"/>
  <c r="F91" i="3"/>
  <c r="G91" i="3"/>
  <c r="H91" i="3"/>
  <c r="I91" i="3"/>
  <c r="J91" i="3"/>
  <c r="K91" i="3"/>
  <c r="L91" i="3"/>
  <c r="M91" i="3"/>
  <c r="N91" i="3"/>
  <c r="O91" i="3"/>
  <c r="P91" i="3"/>
  <c r="Q91" i="3"/>
  <c r="R91" i="3"/>
  <c r="S91" i="3"/>
  <c r="D91" i="3"/>
  <c r="D90" i="3"/>
  <c r="E80" i="3"/>
  <c r="F80" i="3"/>
  <c r="G80" i="3"/>
  <c r="H80" i="3"/>
  <c r="I80" i="3"/>
  <c r="J80" i="3"/>
  <c r="K80" i="3"/>
  <c r="L80" i="3"/>
  <c r="M80" i="3"/>
  <c r="N80" i="3"/>
  <c r="D80" i="3"/>
  <c r="E72" i="3"/>
  <c r="F72" i="3"/>
  <c r="G72" i="3"/>
  <c r="H72" i="3"/>
  <c r="I72" i="3"/>
  <c r="J72" i="3"/>
  <c r="K72" i="3"/>
  <c r="L72" i="3"/>
  <c r="M72" i="3"/>
  <c r="N72" i="3"/>
  <c r="D72" i="3"/>
  <c r="U88" i="3"/>
  <c r="U89" i="3"/>
  <c r="U87" i="3"/>
  <c r="P97" i="3"/>
  <c r="Q97" i="3"/>
  <c r="P98" i="3"/>
  <c r="Q98" i="3"/>
  <c r="P99" i="3"/>
  <c r="Q99" i="3"/>
  <c r="P100" i="3"/>
  <c r="Q100" i="3"/>
  <c r="P101" i="3"/>
  <c r="Q101" i="3"/>
  <c r="P102" i="3"/>
  <c r="Q102" i="3"/>
  <c r="P103" i="3"/>
  <c r="Q103" i="3"/>
  <c r="P104" i="3"/>
  <c r="Q104" i="3"/>
  <c r="P105" i="3"/>
  <c r="Q105" i="3"/>
  <c r="P106" i="3"/>
  <c r="Q106" i="3"/>
  <c r="O97" i="3"/>
  <c r="O98" i="3"/>
  <c r="D79" i="3"/>
  <c r="E79" i="3"/>
  <c r="F79" i="3"/>
  <c r="G79" i="3"/>
  <c r="D71" i="3"/>
  <c r="E71" i="3"/>
  <c r="F71" i="3"/>
  <c r="G71" i="3"/>
  <c r="U71" i="3" s="1"/>
  <c r="D87" i="3"/>
  <c r="E87" i="3"/>
  <c r="F87" i="3"/>
  <c r="G87" i="3"/>
  <c r="D88" i="3"/>
  <c r="E88" i="3"/>
  <c r="F88" i="3"/>
  <c r="G88" i="3"/>
  <c r="D89" i="3"/>
  <c r="E89" i="3"/>
  <c r="F89" i="3"/>
  <c r="G89" i="3"/>
  <c r="D97" i="3"/>
  <c r="E97" i="3"/>
  <c r="F97" i="3"/>
  <c r="G97" i="3"/>
  <c r="D98" i="3"/>
  <c r="E98" i="3"/>
  <c r="F98" i="3"/>
  <c r="G98" i="3"/>
  <c r="D99" i="3"/>
  <c r="E99" i="3"/>
  <c r="F99" i="3"/>
  <c r="G99" i="3"/>
  <c r="D100" i="3"/>
  <c r="E100" i="3"/>
  <c r="F100" i="3"/>
  <c r="G100" i="3"/>
  <c r="D101" i="3"/>
  <c r="E101" i="3"/>
  <c r="F101" i="3"/>
  <c r="G101" i="3"/>
  <c r="D102" i="3"/>
  <c r="E102" i="3"/>
  <c r="F102" i="3"/>
  <c r="G102" i="3"/>
  <c r="D103" i="3"/>
  <c r="E103" i="3"/>
  <c r="F103" i="3"/>
  <c r="G103" i="3"/>
  <c r="D104" i="3"/>
  <c r="E104" i="3"/>
  <c r="F104" i="3"/>
  <c r="G104" i="3"/>
  <c r="D105" i="3"/>
  <c r="E105" i="3"/>
  <c r="F105" i="3"/>
  <c r="G105" i="3"/>
  <c r="D106" i="3"/>
  <c r="E106" i="3"/>
  <c r="F106" i="3"/>
  <c r="G106" i="3"/>
  <c r="U79" i="3"/>
  <c r="U62" i="3"/>
  <c r="U56" i="3"/>
  <c r="U50" i="3"/>
  <c r="U44" i="3"/>
  <c r="U38" i="3"/>
  <c r="U32" i="3"/>
  <c r="U26" i="3"/>
  <c r="U20" i="3"/>
  <c r="U14" i="3"/>
  <c r="G68" i="3"/>
  <c r="F67" i="3"/>
  <c r="D10" i="3"/>
  <c r="I105" i="3" l="1"/>
  <c r="J105" i="3"/>
  <c r="K105" i="3"/>
  <c r="L105" i="3"/>
  <c r="M105" i="3"/>
  <c r="N105" i="3"/>
  <c r="O105" i="3"/>
  <c r="I106" i="3"/>
  <c r="J106" i="3"/>
  <c r="K106" i="3"/>
  <c r="L106" i="3"/>
  <c r="M106" i="3"/>
  <c r="N106" i="3"/>
  <c r="O106" i="3"/>
  <c r="H106" i="3"/>
  <c r="H105" i="3"/>
  <c r="B106" i="3"/>
  <c r="B105" i="3"/>
  <c r="I104" i="3"/>
  <c r="J104" i="3"/>
  <c r="K104" i="3"/>
  <c r="L104" i="3"/>
  <c r="M104" i="3"/>
  <c r="N104" i="3"/>
  <c r="O104" i="3"/>
  <c r="H104" i="3"/>
  <c r="B104" i="3"/>
  <c r="I103" i="3"/>
  <c r="J103" i="3"/>
  <c r="K103" i="3"/>
  <c r="L103" i="3"/>
  <c r="M103" i="3"/>
  <c r="N103" i="3"/>
  <c r="O103" i="3"/>
  <c r="H103" i="3"/>
  <c r="B103" i="3"/>
  <c r="I102" i="3"/>
  <c r="J102" i="3"/>
  <c r="K102" i="3"/>
  <c r="L102" i="3"/>
  <c r="M102" i="3"/>
  <c r="N102" i="3"/>
  <c r="O102" i="3"/>
  <c r="H102" i="3"/>
  <c r="B102" i="3"/>
  <c r="I101" i="3"/>
  <c r="J101" i="3"/>
  <c r="K101" i="3"/>
  <c r="L101" i="3"/>
  <c r="M101" i="3"/>
  <c r="N101" i="3"/>
  <c r="O101" i="3"/>
  <c r="H101" i="3"/>
  <c r="B101" i="3"/>
  <c r="I100" i="3"/>
  <c r="J100" i="3"/>
  <c r="K100" i="3"/>
  <c r="L100" i="3"/>
  <c r="M100" i="3"/>
  <c r="N100" i="3"/>
  <c r="O100" i="3"/>
  <c r="H100" i="3"/>
  <c r="U100" i="3" s="1"/>
  <c r="H114" i="3" s="1"/>
  <c r="B100" i="3"/>
  <c r="I99" i="3"/>
  <c r="J99" i="3"/>
  <c r="K99" i="3"/>
  <c r="L99" i="3"/>
  <c r="M99" i="3"/>
  <c r="N99" i="3"/>
  <c r="O99" i="3"/>
  <c r="H99" i="3"/>
  <c r="B99" i="3"/>
  <c r="I98" i="3"/>
  <c r="J98" i="3"/>
  <c r="K98" i="3"/>
  <c r="L98" i="3"/>
  <c r="M98" i="3"/>
  <c r="N98" i="3"/>
  <c r="H98" i="3"/>
  <c r="B98" i="3"/>
  <c r="I97" i="3"/>
  <c r="J97" i="3"/>
  <c r="K97" i="3"/>
  <c r="L97" i="3"/>
  <c r="M97" i="3"/>
  <c r="N97" i="3"/>
  <c r="H97" i="3"/>
  <c r="B97" i="3"/>
  <c r="U81" i="3"/>
  <c r="I89" i="3"/>
  <c r="J89" i="3"/>
  <c r="K89" i="3"/>
  <c r="L89" i="3"/>
  <c r="M89" i="3"/>
  <c r="N89" i="3"/>
  <c r="O89" i="3"/>
  <c r="P89" i="3"/>
  <c r="Q89" i="3"/>
  <c r="H89" i="3"/>
  <c r="I88" i="3"/>
  <c r="J88" i="3"/>
  <c r="K88" i="3"/>
  <c r="L88" i="3"/>
  <c r="M88" i="3"/>
  <c r="N88" i="3"/>
  <c r="O88" i="3"/>
  <c r="P88" i="3"/>
  <c r="Q88" i="3"/>
  <c r="H88" i="3"/>
  <c r="I87" i="3"/>
  <c r="J87" i="3"/>
  <c r="K87" i="3"/>
  <c r="L87" i="3"/>
  <c r="M87" i="3"/>
  <c r="N87" i="3"/>
  <c r="O87" i="3"/>
  <c r="P87" i="3"/>
  <c r="Q87" i="3"/>
  <c r="H87" i="3"/>
  <c r="K86" i="3"/>
  <c r="L86" i="3" s="1"/>
  <c r="M86" i="3" s="1"/>
  <c r="B121" i="1"/>
  <c r="B59" i="1"/>
  <c r="U105" i="3" l="1"/>
  <c r="H115" i="3" s="1"/>
  <c r="U97" i="3"/>
  <c r="U98" i="3"/>
  <c r="U99" i="3"/>
  <c r="H113" i="3" s="1"/>
  <c r="U106" i="3"/>
  <c r="H112" i="3" s="1"/>
  <c r="U101" i="3"/>
  <c r="H116" i="3" s="1"/>
  <c r="U102" i="3"/>
  <c r="H118" i="3" s="1"/>
  <c r="U104" i="3"/>
  <c r="H119" i="3" s="1"/>
  <c r="U103" i="3"/>
  <c r="H117" i="3" s="1"/>
  <c r="O79" i="3"/>
  <c r="N79" i="3"/>
  <c r="M79" i="3"/>
  <c r="L79" i="3"/>
  <c r="K79" i="3"/>
  <c r="J79" i="3"/>
  <c r="I79" i="3"/>
  <c r="H79" i="3"/>
  <c r="O71" i="3"/>
  <c r="N71" i="3"/>
  <c r="M71" i="3"/>
  <c r="L71" i="3"/>
  <c r="K71" i="3"/>
  <c r="J71" i="3"/>
  <c r="I71" i="3"/>
  <c r="H71" i="3"/>
  <c r="M68" i="3"/>
  <c r="L68" i="3"/>
  <c r="K68" i="3"/>
  <c r="J68" i="3"/>
  <c r="I68" i="3"/>
  <c r="H68" i="3"/>
  <c r="K3" i="3"/>
  <c r="L3" i="3" s="1"/>
  <c r="M3" i="3" s="1"/>
  <c r="B92" i="1" l="1"/>
  <c r="C92" i="1"/>
  <c r="D92" i="1" s="1"/>
  <c r="B118" i="1" s="1"/>
  <c r="B93" i="1"/>
  <c r="C93" i="1"/>
  <c r="D93" i="1"/>
  <c r="B94" i="1"/>
  <c r="D94" i="1" s="1"/>
  <c r="B109" i="1" s="1"/>
  <c r="C94" i="1"/>
  <c r="B95" i="1"/>
  <c r="C95" i="1"/>
  <c r="D95" i="1"/>
  <c r="B96" i="1"/>
  <c r="C96" i="1"/>
  <c r="D96" i="1"/>
  <c r="B111" i="1" s="1"/>
  <c r="B97" i="1"/>
  <c r="D97" i="1" s="1"/>
  <c r="B110" i="1" s="1"/>
  <c r="C97" i="1"/>
  <c r="B98" i="1"/>
  <c r="C98" i="1"/>
  <c r="D98" i="1"/>
  <c r="B99" i="1"/>
  <c r="C99" i="1"/>
  <c r="D99" i="1"/>
  <c r="B113" i="1" s="1"/>
  <c r="B100" i="1"/>
  <c r="C100" i="1"/>
  <c r="D100" i="1" s="1"/>
  <c r="B106" i="1" s="1"/>
  <c r="B101" i="1"/>
  <c r="C101" i="1"/>
  <c r="D101" i="1"/>
  <c r="B107" i="1" s="1"/>
  <c r="B102" i="1"/>
  <c r="D102" i="1" s="1"/>
  <c r="B112" i="1" s="1"/>
  <c r="C102" i="1"/>
  <c r="B103" i="1"/>
  <c r="C103" i="1"/>
  <c r="D103" i="1"/>
  <c r="B119" i="1"/>
  <c r="A118" i="1"/>
  <c r="B116" i="1"/>
  <c r="A116" i="1"/>
  <c r="B115" i="1"/>
  <c r="A115" i="1"/>
  <c r="B114" i="1"/>
  <c r="A114" i="1"/>
  <c r="A113" i="1"/>
  <c r="A112" i="1"/>
  <c r="A111" i="1"/>
  <c r="A109" i="1"/>
  <c r="B108" i="1"/>
  <c r="A108" i="1"/>
  <c r="A106" i="1"/>
  <c r="A110" i="1"/>
  <c r="A107" i="1"/>
  <c r="B120" i="1"/>
  <c r="B117" i="1"/>
  <c r="A117" i="1"/>
  <c r="B89" i="1"/>
  <c r="C89" i="1"/>
  <c r="B45" i="1"/>
  <c r="C27" i="1"/>
  <c r="B27" i="1"/>
  <c r="D27" i="1" s="1"/>
  <c r="C91" i="1"/>
  <c r="B91" i="1"/>
  <c r="D91" i="1" s="1"/>
  <c r="C90" i="1"/>
  <c r="B90" i="1"/>
  <c r="D90" i="1" s="1"/>
  <c r="B58" i="1"/>
  <c r="C36" i="1"/>
  <c r="D36" i="1"/>
  <c r="B36" i="1"/>
  <c r="D42" i="2"/>
  <c r="C42" i="2"/>
  <c r="C38" i="1"/>
  <c r="B38" i="1"/>
  <c r="C35" i="1"/>
  <c r="B35" i="1"/>
  <c r="B60" i="2"/>
  <c r="B59" i="2"/>
  <c r="B58" i="2"/>
  <c r="B57" i="2"/>
  <c r="B56" i="2"/>
  <c r="B55" i="2"/>
  <c r="B54" i="2"/>
  <c r="B53" i="2"/>
  <c r="B52" i="2"/>
  <c r="B51" i="2"/>
  <c r="B49" i="2"/>
  <c r="B50" i="2"/>
  <c r="B48" i="2"/>
  <c r="D45" i="2"/>
  <c r="C45" i="2"/>
  <c r="E45" i="2" s="1"/>
  <c r="C57" i="2" s="1"/>
  <c r="D44" i="2"/>
  <c r="C44" i="2"/>
  <c r="E44" i="2" s="1"/>
  <c r="C55" i="2" s="1"/>
  <c r="D43" i="2"/>
  <c r="C43" i="2"/>
  <c r="E43" i="2" s="1"/>
  <c r="C49" i="2" s="1"/>
  <c r="D41" i="2"/>
  <c r="E41" i="2" s="1"/>
  <c r="C54" i="2" s="1"/>
  <c r="C41" i="2"/>
  <c r="D40" i="2"/>
  <c r="C40" i="2"/>
  <c r="E40" i="2" s="1"/>
  <c r="C59" i="2" s="1"/>
  <c r="D39" i="2"/>
  <c r="C39" i="2"/>
  <c r="E39" i="2" s="1"/>
  <c r="C56" i="2" s="1"/>
  <c r="E38" i="2"/>
  <c r="C53" i="2" s="1"/>
  <c r="D38" i="2"/>
  <c r="C38" i="2"/>
  <c r="D37" i="2"/>
  <c r="C37" i="2"/>
  <c r="E37" i="2" s="1"/>
  <c r="C52" i="2" s="1"/>
  <c r="D36" i="2"/>
  <c r="C36" i="2"/>
  <c r="E36" i="2" s="1"/>
  <c r="C51" i="2" s="1"/>
  <c r="D35" i="2"/>
  <c r="C35" i="2"/>
  <c r="E35" i="2" s="1"/>
  <c r="C60" i="2" s="1"/>
  <c r="D34" i="2"/>
  <c r="C34" i="2"/>
  <c r="E34" i="2" s="1"/>
  <c r="C58" i="2" s="1"/>
  <c r="D33" i="2"/>
  <c r="E33" i="2" s="1"/>
  <c r="C48" i="2" s="1"/>
  <c r="C33" i="2"/>
  <c r="D89" i="1" l="1"/>
  <c r="E42" i="2"/>
  <c r="C50" i="2" s="1"/>
  <c r="C62" i="2"/>
  <c r="B32" i="1" l="1"/>
  <c r="C32" i="1"/>
  <c r="A57" i="1" l="1"/>
  <c r="A47" i="1"/>
  <c r="A56" i="1"/>
  <c r="A54" i="1"/>
  <c r="A51" i="1"/>
  <c r="A52" i="1"/>
  <c r="A53" i="1"/>
  <c r="A55" i="1"/>
  <c r="A50" i="1"/>
  <c r="A49" i="1"/>
  <c r="A46" i="1"/>
  <c r="A44" i="1"/>
  <c r="A48" i="1"/>
  <c r="B29" i="1"/>
  <c r="C29" i="1"/>
  <c r="B30" i="1"/>
  <c r="C30" i="1"/>
  <c r="B31" i="1"/>
  <c r="C31" i="1"/>
  <c r="B33" i="1"/>
  <c r="C33" i="1"/>
  <c r="B34" i="1"/>
  <c r="C34" i="1"/>
  <c r="B37" i="1"/>
  <c r="C37" i="1"/>
  <c r="B39" i="1"/>
  <c r="C39" i="1"/>
  <c r="B40" i="1"/>
  <c r="C40" i="1"/>
  <c r="B41" i="1"/>
  <c r="C41" i="1"/>
  <c r="C28" i="1"/>
  <c r="B28" i="1"/>
  <c r="D28" i="1" s="1"/>
  <c r="B44" i="1" s="1"/>
  <c r="D41" i="1" l="1"/>
  <c r="B54" i="1" s="1"/>
  <c r="D39" i="1"/>
  <c r="B46" i="1" s="1"/>
  <c r="D33" i="1"/>
  <c r="B55" i="1" s="1"/>
  <c r="D35" i="1"/>
  <c r="B47" i="1" s="1"/>
  <c r="D32" i="1"/>
  <c r="B50" i="1" s="1"/>
  <c r="D38" i="1"/>
  <c r="B48" i="1" s="1"/>
  <c r="D30" i="1"/>
  <c r="B57" i="1" s="1"/>
  <c r="D31" i="1"/>
  <c r="B49" i="1" s="1"/>
  <c r="D34" i="1"/>
  <c r="B51" i="1" s="1"/>
  <c r="D37" i="1"/>
  <c r="B53" i="1" s="1"/>
  <c r="D40" i="1"/>
  <c r="B52" i="1" s="1"/>
  <c r="D29" i="1"/>
  <c r="B56" i="1" s="1"/>
</calcChain>
</file>

<file path=xl/comments1.xml><?xml version="1.0" encoding="utf-8"?>
<comments xmlns="http://schemas.openxmlformats.org/spreadsheetml/2006/main">
  <authors>
    <author>Paul</author>
  </authors>
  <commentList>
    <comment ref="D3" authorId="0" shapeId="0">
      <text>
        <r>
          <rPr>
            <b/>
            <sz val="9"/>
            <color indexed="81"/>
            <rFont val="Tahoma"/>
            <family val="2"/>
          </rPr>
          <t>Paul:</t>
        </r>
        <r>
          <rPr>
            <sz val="9"/>
            <color indexed="81"/>
            <rFont val="Tahoma"/>
            <family val="2"/>
          </rPr>
          <t xml:space="preserve">
From Table 3.13 2007 Budget</t>
        </r>
      </text>
    </comment>
    <comment ref="E3" authorId="0" shapeId="0">
      <text>
        <r>
          <rPr>
            <b/>
            <sz val="9"/>
            <color indexed="81"/>
            <rFont val="Tahoma"/>
            <family val="2"/>
          </rPr>
          <t>Paul:</t>
        </r>
        <r>
          <rPr>
            <sz val="9"/>
            <color indexed="81"/>
            <rFont val="Tahoma"/>
            <family val="2"/>
          </rPr>
          <t xml:space="preserve">
From Table 3.1 2008 Budget</t>
        </r>
      </text>
    </comment>
    <comment ref="F3" authorId="0" shapeId="0">
      <text>
        <r>
          <rPr>
            <b/>
            <sz val="9"/>
            <color indexed="81"/>
            <rFont val="Tahoma"/>
            <family val="2"/>
          </rPr>
          <t>Paul:</t>
        </r>
        <r>
          <rPr>
            <sz val="9"/>
            <color indexed="81"/>
            <rFont val="Tahoma"/>
            <family val="2"/>
          </rPr>
          <t xml:space="preserve">
Table 1 2009 Budget</t>
        </r>
      </text>
    </comment>
    <comment ref="A81" authorId="0" shapeId="0">
      <text>
        <r>
          <rPr>
            <b/>
            <sz val="9"/>
            <color indexed="81"/>
            <rFont val="Tahoma"/>
            <family val="2"/>
          </rPr>
          <t>Paul:</t>
        </r>
        <r>
          <rPr>
            <sz val="9"/>
            <color indexed="81"/>
            <rFont val="Tahoma"/>
            <family val="2"/>
          </rPr>
          <t xml:space="preserve">
Figures to 2014.  2015 assumed at same rate as 2014.</t>
        </r>
      </text>
    </comment>
  </commentList>
</comments>
</file>

<file path=xl/comments2.xml><?xml version="1.0" encoding="utf-8"?>
<comments xmlns="http://schemas.openxmlformats.org/spreadsheetml/2006/main">
  <authors>
    <author>Paul</author>
  </authors>
  <commentList>
    <comment ref="B19" authorId="0" shapeId="0">
      <text>
        <r>
          <rPr>
            <b/>
            <sz val="9"/>
            <color indexed="81"/>
            <rFont val="Tahoma"/>
            <charset val="1"/>
          </rPr>
          <t>Paul:</t>
        </r>
        <r>
          <rPr>
            <sz val="9"/>
            <color indexed="81"/>
            <rFont val="Tahoma"/>
            <charset val="1"/>
          </rPr>
          <t xml:space="preserve">
As real private consumption is the preferred measure, this is used instead of the non-resource growth rates in the GDP spreadsheet.  The higher consumption numbers may reflect government expenditure flowing into private 
consumption.</t>
        </r>
      </text>
    </comment>
  </commentList>
</comments>
</file>

<file path=xl/sharedStrings.xml><?xml version="1.0" encoding="utf-8"?>
<sst xmlns="http://schemas.openxmlformats.org/spreadsheetml/2006/main" count="308" uniqueCount="126">
  <si>
    <t>World Bank East Asia and Pacific Economic Update October 2015</t>
  </si>
  <si>
    <t>Country</t>
  </si>
  <si>
    <t>PNG</t>
  </si>
  <si>
    <t>Closest measures to "Real household disposable income" put into per capita terms.</t>
  </si>
  <si>
    <t>All growth numbers from the October 2015 report mentioned above.</t>
  </si>
  <si>
    <t>Measurement type</t>
  </si>
  <si>
    <t>Figures from combining best growth measure with population growth rates</t>
  </si>
  <si>
    <t>Cambodia</t>
  </si>
  <si>
    <t>China</t>
  </si>
  <si>
    <t>Indonesia</t>
  </si>
  <si>
    <t>Fiji</t>
  </si>
  <si>
    <t>Lao PDR</t>
  </si>
  <si>
    <t>Malaysia</t>
  </si>
  <si>
    <t>Mongolia</t>
  </si>
  <si>
    <t>Philippines</t>
  </si>
  <si>
    <t>Solomon Islands</t>
  </si>
  <si>
    <t>Thailand</t>
  </si>
  <si>
    <t>Timor-Leste</t>
  </si>
  <si>
    <t>Real GDP (non-oil) (page 137)</t>
  </si>
  <si>
    <t>Vietnam</t>
  </si>
  <si>
    <t xml:space="preserve">Population growth rates from World Bank http://data.worldbank.org/indicator/SP.POP.GROW </t>
  </si>
  <si>
    <t>Population Growth Rates (World Bank 2014)</t>
  </si>
  <si>
    <t>Per capita income (private consumption, non-resource GDP or GDP) changes</t>
  </si>
  <si>
    <t>Country in EAP</t>
  </si>
  <si>
    <t>Average</t>
  </si>
  <si>
    <t>2014 and 2015 combined per capita income (non-resource GDP or GDP) changes</t>
  </si>
  <si>
    <t>2014 and 2015 combined per capita income (non-resource GDP where available or GDP) percentage changes</t>
  </si>
  <si>
    <t>Real GDP Growth (page 105)</t>
  </si>
  <si>
    <t>Real GDP Growth (page 108)</t>
  </si>
  <si>
    <t>Real GDP Growth (page 111)</t>
  </si>
  <si>
    <t>Real GDP Growth (page 114)</t>
  </si>
  <si>
    <t>Real GDP Growth (page 123)</t>
  </si>
  <si>
    <t>Real GDP Growth (page 134)</t>
  </si>
  <si>
    <t>Real GDP Growth (page 140)</t>
  </si>
  <si>
    <t>Real GDP Growth (page 99)</t>
  </si>
  <si>
    <t>Real GDP Growth (page 96)</t>
  </si>
  <si>
    <t>Real GDP Growth (page 102)</t>
  </si>
  <si>
    <t>Real Non-resource GDP Growth Market Prices (page 120)</t>
  </si>
  <si>
    <t>Real GDP Growth (page 131)</t>
  </si>
  <si>
    <t>IMF Article IV</t>
  </si>
  <si>
    <t>Real (non-oil) GDP (page 137)</t>
  </si>
  <si>
    <t>Includes non-resource GDP growth. Mineral revenue drops from 4.6 to 3.3% of GDP.  Public debt has increased from 32.7% of GDP in 2011 to 76.5% in 2014 despite very strong growth in the mineral sector (19.4% in 2013, 24.2% in 2014.  Mineral revenue estimated at 5.1% of GDP in 2014 and 4.6% in 2015.</t>
  </si>
  <si>
    <t>Last Article IV in 2012 so too old to be of any use</t>
  </si>
  <si>
    <t>Resource figures not separately provided.</t>
  </si>
  <si>
    <t>Non-timber non-mining real GDP presented for 2014 of 5%. Taxes on logging 4.4% of GDP predicted in 2014 out of total revenue of 32.1%.  Mineral revenue 0.4% of GDP. Later update report (April 2015) on IMF Extended Credit Facility includes in Table 2 p17  a breakdown of GDP growth by sector.  This is used in the analysis (although figures estimated from a diagram</t>
  </si>
  <si>
    <t>Doesn't include non-resource GDP figures, on fiscal policy, includes a figure for energy subsidies but not non-oil primary balance.  Oil and gas 18.3% of exports although overall oil and gas trade balance was about -1% GDP, Oil and gas revenues 1.2% of GDP.  Has had a fiscal rule that caps deficits to 3% and debt to GDP decreased from 95% in 2000 to 24% in 2012.</t>
  </si>
  <si>
    <t>Thailand a net importer of oil and exporter of rice and rubber</t>
  </si>
  <si>
    <t>Figures from WB for consistency</t>
  </si>
  <si>
    <t>Oil revenue 2.6% of GDP in 2014 but no separate resource sector info is provided.</t>
  </si>
  <si>
    <t>Non-resource GDP Market Prices (page 120)</t>
  </si>
  <si>
    <t>Real GDP (page 96)</t>
  </si>
  <si>
    <t>Real Private Consumption Growth (page 99)</t>
  </si>
  <si>
    <t>Real GDP (page 102)</t>
  </si>
  <si>
    <t>Real Private Consumption Growth (page 105)</t>
  </si>
  <si>
    <t>Real Private Consumption Growth (page 108)</t>
  </si>
  <si>
    <t>Real Private Consumption Growth (page 111)</t>
  </si>
  <si>
    <t>Real Private Consumption Growth (page 114)</t>
  </si>
  <si>
    <t>Real Private Consumption Growth (page 123)</t>
  </si>
  <si>
    <t>Real Private Consumption Growth (page 134)</t>
  </si>
  <si>
    <t>Real Private Consumption Growth (page 140)</t>
  </si>
  <si>
    <t>2014 and 2015 combined per capita income (private consumption, non-resource GDP or GDP) changes</t>
  </si>
  <si>
    <t>No non-resource GDP figures. Resource revenues 2.8% in 2014 and 2.3% in 2015. Nonmining balance in public finances given.</t>
  </si>
  <si>
    <t>Doesn't include a non-resource GDP figure, although it does calculate a non-oil primary balance  Oil and gas revenues expected to fall from 6.1% of GDP in 2014 to 4.0% in 2015. Oil and gas 14% of exports, mining 8% of economy.</t>
  </si>
  <si>
    <t>Per capita income (non-resource GDP or GDP) changes</t>
  </si>
  <si>
    <t>Non-resource GDP per capita</t>
  </si>
  <si>
    <t>GDP per capita</t>
  </si>
  <si>
    <t>Real (non-oil) GDP Growth (page 137)</t>
  </si>
  <si>
    <t>Real GDP Growth (page 120)</t>
  </si>
  <si>
    <t>Myanmar</t>
  </si>
  <si>
    <t>Real GDP Growth (page 117)</t>
  </si>
  <si>
    <t xml:space="preserve">Key Growth Aggregates - Covers 14 of the 14 major countries in the region (individual data not provided on smaller Pacific Island States) </t>
  </si>
  <si>
    <t>No separate resource figures for GDP or Govt balance.  Gas exports 5.8% of GDP in 2013/14 - over 25% of exports but Myanmar is still a net importer of fuel.</t>
  </si>
  <si>
    <t>Real GDP Growth (page 117) - figures for 14/15 and 15/16 (8.4 for 13/14)</t>
  </si>
  <si>
    <t>PNG (Govt)</t>
  </si>
  <si>
    <t>Govt GDP per capita</t>
  </si>
  <si>
    <t>Real Non-resource GDP Growth MYEFO 2015</t>
  </si>
  <si>
    <t>Real  GDP Growth MYEFO 2015</t>
  </si>
  <si>
    <t>Real Non-resource GDP Growth MYEFO 2015 Table 1 p7</t>
  </si>
  <si>
    <t>2014 and 2015 combined GDP per capita income growth percentage changes</t>
  </si>
  <si>
    <t>Key Growth Aggregates - Myanmar not included in this scenario as it only has GDP figures - using these, it would be higher than China</t>
  </si>
  <si>
    <t>GDP per capita income GDP changes</t>
  </si>
  <si>
    <t>Agriculture, Forestry and Fishing</t>
  </si>
  <si>
    <t>nominal</t>
  </si>
  <si>
    <t>deflator</t>
  </si>
  <si>
    <t>real</t>
  </si>
  <si>
    <t>rate of real growth</t>
  </si>
  <si>
    <t>TABLE 1: GROSS DOMESTIC PRODUCT BY ECONOMIC ACTIVITY AT CURRENT PRICES</t>
  </si>
  <si>
    <t>Oil and Gas Extraction</t>
  </si>
  <si>
    <t>Mining and Quarrying</t>
  </si>
  <si>
    <t>Manufacturing</t>
  </si>
  <si>
    <t>Electricity, gas and water</t>
  </si>
  <si>
    <t>Construction</t>
  </si>
  <si>
    <t>Wholesale and retail trade</t>
  </si>
  <si>
    <t>Transport, storage and communication</t>
  </si>
  <si>
    <t>Finance, real estate and business services</t>
  </si>
  <si>
    <t>Community, social and personal services</t>
  </si>
  <si>
    <t>Total GDP*</t>
  </si>
  <si>
    <t>rate of nominal growth</t>
  </si>
  <si>
    <t>Deflator</t>
  </si>
  <si>
    <t>real (b)</t>
  </si>
  <si>
    <t>MYEFO 2015 update</t>
  </si>
  <si>
    <t>Total non-mining GDP</t>
  </si>
  <si>
    <t>Nothing beyond GDP available for Myanmar.</t>
  </si>
  <si>
    <t>Resource sector</t>
  </si>
  <si>
    <t>Non-resource sectors</t>
  </si>
  <si>
    <t xml:space="preserve">Population growth rates (from World Bank http://data.worldbank.org/indicator/SP.POP.GROW) </t>
  </si>
  <si>
    <t>Agriculture</t>
  </si>
  <si>
    <t>Per capita real growth rates</t>
  </si>
  <si>
    <t>Wholesale and Retail Trade</t>
  </si>
  <si>
    <t>Non-resource GDP</t>
  </si>
  <si>
    <t>Overall GDP</t>
  </si>
  <si>
    <t>General sectoral analysis</t>
  </si>
  <si>
    <t>All sectors analysis</t>
  </si>
  <si>
    <t xml:space="preserve">Percent </t>
  </si>
  <si>
    <t>Non-resource GDP (using IMF data in GDP spreadsheet)</t>
  </si>
  <si>
    <t>Average annualreal per capita growth rates by sector - 2003 to 2015</t>
  </si>
  <si>
    <t>World Bank EAP Oct 15</t>
  </si>
  <si>
    <t>Average from 2003 to 2015</t>
  </si>
  <si>
    <t>PNG (World Bank)</t>
  </si>
  <si>
    <t>GDP sectoral analysis (using PNG Treasury budget documents - Table 1 in appendix 3 of volume 1 various years) and World Bank EAP October 2015)</t>
  </si>
  <si>
    <t>Average 2002 to 2015</t>
  </si>
  <si>
    <t>This tab sheet covers GDP per capita growth rates from the World Bank and GoPNG, as well as non-resource GDP figures from the IMF (details shown starting at O11).  Details on available measures closest  to "Real household disposable income" put into per capita terms are in the third tab.  Details on sectoral growth ratest are in the second tab.</t>
  </si>
  <si>
    <t>All growth numbers from the October 2015 report mentioned above as well as the latest available IMF Article IV reports in columns O and P.</t>
  </si>
  <si>
    <t>Finally, looking forward, predictions of PNG’s growth rate over the next few years is not impressive. The rates sit at less than 1 per cent real per capita. When looking through World Bank and IMF reports on countries in the region, it is interesting that some countries such as the Philippines as seen as reverting to a trend growth of around 6 per cent, while PNG goes back to around 3 per cent. A new major resource project may increase the GDP measures for a few years and this would be good for PNG. However, alternative growth strategies for PNG beyond the resource sector would seem important for ensuring most of its people benefit from development.</t>
  </si>
  <si>
    <t>This sheet provides a check on the non-resource GDP analysis by examining other measures of economic well-being.  Private consumption per capita is used where this information is available (it is for 8 of the 14 countries in the World Bank East Asia and the Pacific Update October 2015).</t>
  </si>
  <si>
    <t>A range of measures should be used in determining how an economy is benefitting its citizens. A good analysis of the challenges of measuring economic performance are outlined in a 2009 report by economic Nobel laureates Joseph Stiglitz and Amartya Sen. The first two conclusions are to focus on income and consumption rather than production and to emphasize the household perspective. Using the World Bank report mentioned above, the closest available indicator to meet these criteria are changes in private consumption. This is measured in eight of the countries included in the report (PNG stopped measuring this in 2006). Ideally, exactly the same measure could be used for all countries but that data is not available. To test the robustness of the figures above, another graph was created using private consumption figures per capita as the preferred measure, non-resource GDP per capita when these were not available, and then real GDP as the fallback measure (only applicable for Cambodia and Fiji – see spreadsheet). However, even this comparison does not alter the conclusions flowing from Figure 2 – PNG still ranks as the lowest in the region and is 10 percentage points lower than the average for the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</si>
</sst>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_-;\-* #,##0.0_-;_-* &quot;-&quot;??_-;_-@_-"/>
    <numFmt numFmtId="165" formatCode="0.0"/>
    <numFmt numFmtId="166" formatCode="_(* #,##0.0_);_(* \(#,##0.0\);_(* &quot;-&quot;??_);_(@_)"/>
    <numFmt numFmtId="167" formatCode="_(* #,##0_);_(* \(#,##0\);_(* &quot;-&quot;??_);_(@_)"/>
  </numFmts>
  <fonts count="15">
    <font>
      <sz val="11"/>
      <color theme="1"/>
      <name val="Calibri"/>
      <family val="2"/>
      <scheme val="minor"/>
    </font>
    <font>
      <sz val="11"/>
      <color theme="1"/>
      <name val="Calibri"/>
      <family val="2"/>
      <scheme val="minor"/>
    </font>
    <font>
      <sz val="14"/>
      <color rgb="FF595959"/>
      <name val="Calibri"/>
      <family val="2"/>
      <scheme val="minor"/>
    </font>
    <font>
      <b/>
      <sz val="10"/>
      <name val="Helvetica Neue"/>
    </font>
    <font>
      <b/>
      <sz val="10"/>
      <color theme="1"/>
      <name val="Helvetica Neue"/>
    </font>
    <font>
      <sz val="10"/>
      <color theme="1"/>
      <name val="Helvetica Neue"/>
    </font>
    <font>
      <sz val="11"/>
      <name val="Calibri"/>
      <family val="2"/>
      <scheme val="minor"/>
    </font>
    <font>
      <i/>
      <sz val="16"/>
      <color theme="1"/>
      <name val="Calibri"/>
      <family val="2"/>
      <scheme val="minor"/>
    </font>
    <font>
      <b/>
      <sz val="9"/>
      <color indexed="81"/>
      <name val="Tahoma"/>
      <family val="2"/>
    </font>
    <font>
      <sz val="9"/>
      <color indexed="81"/>
      <name val="Tahoma"/>
      <family val="2"/>
    </font>
    <font>
      <sz val="8"/>
      <color rgb="FF403E3C"/>
      <name val="Arial"/>
      <family val="2"/>
    </font>
    <font>
      <sz val="9"/>
      <color indexed="81"/>
      <name val="Tahoma"/>
      <charset val="1"/>
    </font>
    <font>
      <b/>
      <sz val="9"/>
      <color indexed="81"/>
      <name val="Tahoma"/>
      <charset val="1"/>
    </font>
    <font>
      <sz val="10"/>
      <name val="Helvetica Neue"/>
    </font>
    <font>
      <u/>
      <sz val="11"/>
      <color theme="1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2">
    <border>
      <left/>
      <right/>
      <top/>
      <bottom/>
      <diagonal/>
    </border>
    <border>
      <left/>
      <right/>
      <top style="medium">
        <color rgb="FFDDDDDD"/>
      </top>
      <bottom style="medium">
        <color rgb="FFDDDDDD"/>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34">
    <xf numFmtId="0" fontId="0" fillId="0" borderId="0" xfId="0"/>
    <xf numFmtId="164" fontId="0" fillId="0" borderId="0" xfId="1" applyNumberFormat="1" applyFont="1"/>
    <xf numFmtId="164" fontId="0" fillId="0" borderId="0" xfId="0" applyNumberFormat="1"/>
    <xf numFmtId="0" fontId="2" fillId="0" borderId="0" xfId="0" applyFont="1" applyAlignment="1">
      <alignment horizontal="center" vertical="center" readingOrder="1"/>
    </xf>
    <xf numFmtId="165" fontId="0" fillId="0" borderId="0" xfId="0" applyNumberFormat="1"/>
    <xf numFmtId="17" fontId="0" fillId="0" borderId="0" xfId="0" applyNumberFormat="1"/>
    <xf numFmtId="0" fontId="3"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center" vertical="top" wrapText="1"/>
    </xf>
    <xf numFmtId="0" fontId="4" fillId="0" borderId="0" xfId="0" applyNumberFormat="1" applyFont="1" applyFill="1" applyBorder="1" applyAlignment="1">
      <alignment vertical="top"/>
    </xf>
    <xf numFmtId="166" fontId="5" fillId="0" borderId="0" xfId="1" applyNumberFormat="1" applyFont="1" applyFill="1" applyBorder="1" applyAlignment="1">
      <alignment vertical="top"/>
    </xf>
    <xf numFmtId="0" fontId="3"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66" fontId="7" fillId="0" borderId="0" xfId="0" applyNumberFormat="1" applyFont="1"/>
    <xf numFmtId="167" fontId="5" fillId="0" borderId="0" xfId="1" applyNumberFormat="1" applyFont="1" applyFill="1" applyBorder="1" applyAlignment="1">
      <alignment horizontal="left" vertical="top" wrapText="1"/>
    </xf>
    <xf numFmtId="165" fontId="1" fillId="0" borderId="0" xfId="0" applyNumberFormat="1" applyFont="1" applyBorder="1"/>
    <xf numFmtId="166" fontId="5" fillId="0" borderId="0" xfId="0" applyNumberFormat="1" applyFont="1" applyFill="1" applyBorder="1" applyAlignment="1">
      <alignment horizontal="left" vertical="top" wrapText="1"/>
    </xf>
    <xf numFmtId="0" fontId="5" fillId="0" borderId="0" xfId="0" applyNumberFormat="1" applyFont="1" applyFill="1" applyBorder="1" applyAlignment="1">
      <alignment vertical="top"/>
    </xf>
    <xf numFmtId="0" fontId="10" fillId="2" borderId="1" xfId="0" applyFont="1" applyFill="1" applyBorder="1" applyAlignment="1">
      <alignment horizontal="right" vertical="top" wrapText="1"/>
    </xf>
    <xf numFmtId="166" fontId="0" fillId="0" borderId="0" xfId="0" applyNumberFormat="1"/>
    <xf numFmtId="0" fontId="3"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66" fontId="13" fillId="0" borderId="0" xfId="1" applyNumberFormat="1" applyFont="1" applyFill="1" applyBorder="1" applyAlignment="1">
      <alignment horizontal="left" vertical="top" wrapText="1"/>
    </xf>
    <xf numFmtId="166" fontId="13" fillId="0" borderId="0" xfId="1" applyNumberFormat="1" applyFont="1" applyFill="1" applyBorder="1" applyAlignment="1">
      <alignment vertical="top"/>
    </xf>
    <xf numFmtId="165" fontId="0" fillId="0" borderId="0" xfId="0" applyNumberFormat="1" applyBorder="1"/>
    <xf numFmtId="166" fontId="5" fillId="0" borderId="0" xfId="1" applyNumberFormat="1" applyFont="1" applyFill="1" applyBorder="1" applyAlignment="1">
      <alignment horizontal="left" vertical="top" wrapText="1"/>
    </xf>
    <xf numFmtId="166" fontId="0" fillId="3" borderId="0" xfId="0" applyNumberFormat="1" applyFill="1"/>
    <xf numFmtId="166" fontId="5" fillId="3" borderId="0" xfId="1" applyNumberFormat="1" applyFont="1" applyFill="1" applyBorder="1" applyAlignment="1">
      <alignment vertical="top"/>
    </xf>
    <xf numFmtId="0" fontId="3" fillId="0" borderId="0" xfId="0" applyNumberFormat="1" applyFont="1" applyFill="1" applyBorder="1" applyAlignment="1">
      <alignment horizontal="left" vertical="top"/>
    </xf>
    <xf numFmtId="0" fontId="14" fillId="0" borderId="0" xfId="2" applyAlignment="1">
      <alignment vertical="center" wrapText="1"/>
    </xf>
    <xf numFmtId="0" fontId="0" fillId="0" borderId="0" xfId="0" applyAlignment="1">
      <alignment wrapText="1"/>
    </xf>
    <xf numFmtId="0" fontId="0" fillId="0" borderId="0" xfId="0" applyAlignment="1">
      <alignment vertical="center" wrapText="1"/>
    </xf>
    <xf numFmtId="0" fontId="3"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GDP!$B$43</c:f>
              <c:strCache>
                <c:ptCount val="1"/>
                <c:pt idx="0">
                  <c:v>2014 and 2015 combined per capita income (non-resource GDP where available or GDP) percentage changes</c:v>
                </c:pt>
              </c:strCache>
            </c:strRef>
          </c:tx>
          <c:spPr>
            <a:solidFill>
              <a:schemeClr val="accent1"/>
            </a:solidFill>
            <a:ln>
              <a:noFill/>
            </a:ln>
            <a:effectLst/>
          </c:spPr>
          <c:invertIfNegative val="0"/>
          <c:dPt>
            <c:idx val="0"/>
            <c:invertIfNegative val="0"/>
            <c:bubble3D val="0"/>
            <c:spPr>
              <a:solidFill>
                <a:srgbClr val="FF0000"/>
              </a:solidFill>
              <a:ln>
                <a:noFill/>
              </a:ln>
              <a:effectLst/>
            </c:spPr>
          </c:dPt>
          <c:dPt>
            <c:idx val="1"/>
            <c:invertIfNegative val="0"/>
            <c:bubble3D val="0"/>
            <c:spPr>
              <a:solidFill>
                <a:srgbClr val="7030A0"/>
              </a:solidFill>
              <a:ln>
                <a:noFill/>
              </a:ln>
              <a:effectLst/>
            </c:spPr>
          </c:dPt>
          <c:cat>
            <c:strRef>
              <c:f>GDP!$A$44:$A$58</c:f>
              <c:strCache>
                <c:ptCount val="15"/>
                <c:pt idx="0">
                  <c:v>PNG (World Bank)</c:v>
                </c:pt>
                <c:pt idx="1">
                  <c:v>PNG (Govt)</c:v>
                </c:pt>
                <c:pt idx="2">
                  <c:v>Thailand</c:v>
                </c:pt>
                <c:pt idx="3">
                  <c:v>Mongolia</c:v>
                </c:pt>
                <c:pt idx="4">
                  <c:v>Solomon Islands</c:v>
                </c:pt>
                <c:pt idx="5">
                  <c:v>Fiji</c:v>
                </c:pt>
                <c:pt idx="6">
                  <c:v>Indonesia</c:v>
                </c:pt>
                <c:pt idx="7">
                  <c:v>Malaysia</c:v>
                </c:pt>
                <c:pt idx="8">
                  <c:v>Timor-Leste</c:v>
                </c:pt>
                <c:pt idx="9">
                  <c:v>Philippines</c:v>
                </c:pt>
                <c:pt idx="10">
                  <c:v>Vietnam</c:v>
                </c:pt>
                <c:pt idx="11">
                  <c:v>Lao PDR</c:v>
                </c:pt>
                <c:pt idx="12">
                  <c:v>Cambodia</c:v>
                </c:pt>
                <c:pt idx="13">
                  <c:v>China</c:v>
                </c:pt>
                <c:pt idx="14">
                  <c:v>Myanmar</c:v>
                </c:pt>
              </c:strCache>
            </c:strRef>
          </c:cat>
          <c:val>
            <c:numRef>
              <c:f>GDP!$B$44:$B$58</c:f>
              <c:numCache>
                <c:formatCode>_-* #,##0.0_-;\-* #,##0.0_-;_-* "-"??_-;_-@_-</c:formatCode>
                <c:ptCount val="15"/>
                <c:pt idx="0" formatCode="General">
                  <c:v>-3.1</c:v>
                </c:pt>
                <c:pt idx="1">
                  <c:v>0.2999999999999996</c:v>
                </c:pt>
                <c:pt idx="2">
                  <c:v>2.6</c:v>
                </c:pt>
                <c:pt idx="3">
                  <c:v>3</c:v>
                </c:pt>
                <c:pt idx="4" formatCode="General">
                  <c:v>5</c:v>
                </c:pt>
                <c:pt idx="5">
                  <c:v>6</c:v>
                </c:pt>
                <c:pt idx="6">
                  <c:v>7.1000000000000005</c:v>
                </c:pt>
                <c:pt idx="7">
                  <c:v>7.7</c:v>
                </c:pt>
                <c:pt idx="8">
                  <c:v>8.3999999999999986</c:v>
                </c:pt>
                <c:pt idx="9">
                  <c:v>8.6999999999999993</c:v>
                </c:pt>
                <c:pt idx="10">
                  <c:v>10</c:v>
                </c:pt>
                <c:pt idx="11">
                  <c:v>10.700000000000001</c:v>
                </c:pt>
                <c:pt idx="12">
                  <c:v>10.8</c:v>
                </c:pt>
                <c:pt idx="13">
                  <c:v>14.3</c:v>
                </c:pt>
                <c:pt idx="14">
                  <c:v>15.2</c:v>
                </c:pt>
              </c:numCache>
            </c:numRef>
          </c:val>
        </c:ser>
        <c:dLbls>
          <c:showLegendKey val="0"/>
          <c:showVal val="0"/>
          <c:showCatName val="0"/>
          <c:showSerName val="0"/>
          <c:showPercent val="0"/>
          <c:showBubbleSize val="0"/>
        </c:dLbls>
        <c:gapWidth val="219"/>
        <c:overlap val="-27"/>
        <c:axId val="256819648"/>
        <c:axId val="198181680"/>
      </c:barChart>
      <c:catAx>
        <c:axId val="2568196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198181680"/>
        <c:crosses val="autoZero"/>
        <c:auto val="1"/>
        <c:lblAlgn val="ctr"/>
        <c:lblOffset val="100"/>
        <c:tickLblSkip val="1"/>
        <c:noMultiLvlLbl val="0"/>
      </c:catAx>
      <c:valAx>
        <c:axId val="198181680"/>
        <c:scaling>
          <c:orientation val="minMax"/>
          <c:max val="25"/>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Combined per capita % changes over two years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819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GDP!$B$105</c:f>
              <c:strCache>
                <c:ptCount val="1"/>
                <c:pt idx="0">
                  <c:v>2014 and 2015 combined GDP per capita income growth percentage changes</c:v>
                </c:pt>
              </c:strCache>
            </c:strRef>
          </c:tx>
          <c:spPr>
            <a:solidFill>
              <a:schemeClr val="accent1"/>
            </a:solidFill>
            <a:ln>
              <a:noFill/>
            </a:ln>
            <a:effectLst/>
          </c:spPr>
          <c:invertIfNegative val="0"/>
          <c:dPt>
            <c:idx val="11"/>
            <c:invertIfNegative val="0"/>
            <c:bubble3D val="0"/>
            <c:spPr>
              <a:solidFill>
                <a:srgbClr val="FF0000"/>
              </a:solidFill>
              <a:ln>
                <a:noFill/>
              </a:ln>
              <a:effectLst/>
            </c:spPr>
          </c:dPt>
          <c:dPt>
            <c:idx val="14"/>
            <c:invertIfNegative val="0"/>
            <c:bubble3D val="0"/>
            <c:spPr>
              <a:solidFill>
                <a:srgbClr val="7030A0"/>
              </a:solidFill>
              <a:ln>
                <a:noFill/>
              </a:ln>
              <a:effectLst/>
            </c:spPr>
          </c:dPt>
          <c:cat>
            <c:strRef>
              <c:f>GDP!$A$106:$A$120</c:f>
              <c:strCache>
                <c:ptCount val="15"/>
                <c:pt idx="0">
                  <c:v>Solomon Islands</c:v>
                </c:pt>
                <c:pt idx="1">
                  <c:v>Thailand</c:v>
                </c:pt>
                <c:pt idx="2">
                  <c:v>Fiji</c:v>
                </c:pt>
                <c:pt idx="3">
                  <c:v>Indonesia</c:v>
                </c:pt>
                <c:pt idx="4">
                  <c:v>Mongolia</c:v>
                </c:pt>
                <c:pt idx="5">
                  <c:v>Malaysia</c:v>
                </c:pt>
                <c:pt idx="6">
                  <c:v>Timor-Leste</c:v>
                </c:pt>
                <c:pt idx="7">
                  <c:v>Philippines</c:v>
                </c:pt>
                <c:pt idx="8">
                  <c:v>Vietnam</c:v>
                </c:pt>
                <c:pt idx="9">
                  <c:v>Lao PDR</c:v>
                </c:pt>
                <c:pt idx="10">
                  <c:v>Cambodia</c:v>
                </c:pt>
                <c:pt idx="11">
                  <c:v>PNG (World Bank)</c:v>
                </c:pt>
                <c:pt idx="12">
                  <c:v>China</c:v>
                </c:pt>
                <c:pt idx="13">
                  <c:v>Myanmar</c:v>
                </c:pt>
                <c:pt idx="14">
                  <c:v>PNG (Govt)</c:v>
                </c:pt>
              </c:strCache>
            </c:strRef>
          </c:cat>
          <c:val>
            <c:numRef>
              <c:f>GDP!$B$106:$B$120</c:f>
              <c:numCache>
                <c:formatCode>_-* #,##0.0_-;\-* #,##0.0_-;_-* "-"??_-;_-@_-</c:formatCode>
                <c:ptCount val="15"/>
                <c:pt idx="0" formatCode="General">
                  <c:v>0.79999999999999982</c:v>
                </c:pt>
                <c:pt idx="1">
                  <c:v>2.6</c:v>
                </c:pt>
                <c:pt idx="2">
                  <c:v>6</c:v>
                </c:pt>
                <c:pt idx="3">
                  <c:v>7.1000000000000005</c:v>
                </c:pt>
                <c:pt idx="4">
                  <c:v>7.5</c:v>
                </c:pt>
                <c:pt idx="5">
                  <c:v>7.7</c:v>
                </c:pt>
                <c:pt idx="6">
                  <c:v>8.3999999999999986</c:v>
                </c:pt>
                <c:pt idx="7">
                  <c:v>8.6999999999999993</c:v>
                </c:pt>
                <c:pt idx="8">
                  <c:v>10</c:v>
                </c:pt>
                <c:pt idx="9">
                  <c:v>10.700000000000001</c:v>
                </c:pt>
                <c:pt idx="10">
                  <c:v>10.8</c:v>
                </c:pt>
                <c:pt idx="11" formatCode="General">
                  <c:v>13</c:v>
                </c:pt>
                <c:pt idx="12">
                  <c:v>14.3</c:v>
                </c:pt>
                <c:pt idx="13">
                  <c:v>15.2</c:v>
                </c:pt>
                <c:pt idx="14">
                  <c:v>20.100000000000001</c:v>
                </c:pt>
              </c:numCache>
            </c:numRef>
          </c:val>
        </c:ser>
        <c:dLbls>
          <c:showLegendKey val="0"/>
          <c:showVal val="0"/>
          <c:showCatName val="0"/>
          <c:showSerName val="0"/>
          <c:showPercent val="0"/>
          <c:showBubbleSize val="0"/>
        </c:dLbls>
        <c:gapWidth val="219"/>
        <c:overlap val="-27"/>
        <c:axId val="256905832"/>
        <c:axId val="256906216"/>
      </c:barChart>
      <c:catAx>
        <c:axId val="2569058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906216"/>
        <c:crosses val="autoZero"/>
        <c:auto val="1"/>
        <c:lblAlgn val="ctr"/>
        <c:lblOffset val="100"/>
        <c:noMultiLvlLbl val="0"/>
      </c:catAx>
      <c:valAx>
        <c:axId val="256906216"/>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800" b="0" i="0" baseline="0">
                    <a:effectLst/>
                  </a:rPr>
                  <a:t>Combined per capita % changes over two years</a:t>
                </a:r>
                <a:endParaRPr lang="en-AU" sz="200">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AU" sz="200"/>
              </a:p>
            </c:rich>
          </c:tx>
          <c:layout>
            <c:manualLayout>
              <c:xMode val="edge"/>
              <c:yMode val="edge"/>
              <c:x val="3.3276242596909415E-2"/>
              <c:y val="4.2500000000000003E-2"/>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905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'GDP sector growth'!$B$87</c:f>
              <c:strCache>
                <c:ptCount val="1"/>
                <c:pt idx="0">
                  <c:v>Agriculture</c:v>
                </c:pt>
              </c:strCache>
            </c:strRef>
          </c:tx>
          <c:spPr>
            <a:ln w="28575" cap="rnd">
              <a:solidFill>
                <a:schemeClr val="accent1"/>
              </a:solidFill>
              <a:round/>
            </a:ln>
            <a:effectLst/>
          </c:spPr>
          <c:marker>
            <c:symbol val="none"/>
          </c:marker>
          <c:cat>
            <c:numRef>
              <c:f>'GDP sector growth'!$H$86:$Q$86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'GDP sector growth'!$H$87:$Q$87</c:f>
              <c:numCache>
                <c:formatCode>_(* #,##0.0_);_(* \(#,##0.0\);_(* "-"??_);_(@_)</c:formatCode>
                <c:ptCount val="10"/>
                <c:pt idx="0">
                  <c:v>-1.4</c:v>
                </c:pt>
                <c:pt idx="1">
                  <c:v>1.8000000000000003</c:v>
                </c:pt>
                <c:pt idx="2">
                  <c:v>1.9</c:v>
                </c:pt>
                <c:pt idx="3">
                  <c:v>-1.5999999999999999</c:v>
                </c:pt>
                <c:pt idx="4">
                  <c:v>0.60000000000000009</c:v>
                </c:pt>
                <c:pt idx="5">
                  <c:v>5.8999999999999995</c:v>
                </c:pt>
                <c:pt idx="6">
                  <c:v>-3.8000000000000003</c:v>
                </c:pt>
                <c:pt idx="7">
                  <c:v>-0.20000000000000018</c:v>
                </c:pt>
                <c:pt idx="8">
                  <c:v>1.7999999999999998</c:v>
                </c:pt>
                <c:pt idx="9">
                  <c:v>1.5</c:v>
                </c:pt>
              </c:numCache>
            </c:numRef>
          </c:val>
          <c:smooth val="0"/>
        </c:ser>
        <c:ser>
          <c:idx val="1"/>
          <c:order val="1"/>
          <c:tx>
            <c:strRef>
              <c:f>'GDP sector growth'!$B$88</c:f>
              <c:strCache>
                <c:ptCount val="1"/>
                <c:pt idx="0">
                  <c:v>Construction</c:v>
                </c:pt>
              </c:strCache>
            </c:strRef>
          </c:tx>
          <c:spPr>
            <a:ln w="28575" cap="rnd">
              <a:solidFill>
                <a:schemeClr val="accent2"/>
              </a:solidFill>
              <a:round/>
            </a:ln>
            <a:effectLst/>
          </c:spPr>
          <c:marker>
            <c:symbol val="none"/>
          </c:marker>
          <c:cat>
            <c:numRef>
              <c:f>'GDP sector growth'!$H$86:$Q$86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'GDP sector growth'!$H$88:$Q$88</c:f>
              <c:numCache>
                <c:formatCode>_(* #,##0.0_);_(* \(#,##0.0\);_(* "-"??_);_(@_)</c:formatCode>
                <c:ptCount val="10"/>
                <c:pt idx="0">
                  <c:v>9.6</c:v>
                </c:pt>
                <c:pt idx="1">
                  <c:v>13.6</c:v>
                </c:pt>
                <c:pt idx="2">
                  <c:v>12.6</c:v>
                </c:pt>
                <c:pt idx="3">
                  <c:v>17.5</c:v>
                </c:pt>
                <c:pt idx="4">
                  <c:v>14.8</c:v>
                </c:pt>
                <c:pt idx="5">
                  <c:v>23.8</c:v>
                </c:pt>
                <c:pt idx="6">
                  <c:v>21.8</c:v>
                </c:pt>
                <c:pt idx="7">
                  <c:v>9.8000000000000007</c:v>
                </c:pt>
                <c:pt idx="8">
                  <c:v>-8.5</c:v>
                </c:pt>
                <c:pt idx="9">
                  <c:v>1.6999999999999997</c:v>
                </c:pt>
              </c:numCache>
            </c:numRef>
          </c:val>
          <c:smooth val="0"/>
        </c:ser>
        <c:ser>
          <c:idx val="3"/>
          <c:order val="2"/>
          <c:tx>
            <c:strRef>
              <c:f>'GDP sector growth'!$B$90</c:f>
              <c:strCache>
                <c:ptCount val="1"/>
                <c:pt idx="0">
                  <c:v>Non-resource GDP</c:v>
                </c:pt>
              </c:strCache>
            </c:strRef>
          </c:tx>
          <c:spPr>
            <a:ln w="28575" cap="rnd">
              <a:solidFill>
                <a:schemeClr val="accent4"/>
              </a:solidFill>
              <a:round/>
            </a:ln>
            <a:effectLst/>
          </c:spPr>
          <c:marker>
            <c:symbol val="none"/>
          </c:marker>
          <c:cat>
            <c:numRef>
              <c:f>'GDP sector growth'!$H$86:$Q$86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'GDP sector growth'!$H$90:$Q$90</c:f>
              <c:numCache>
                <c:formatCode>_(* #,##0.0_);_(* \(#,##0.0\);_(* "-"??_);_(@_)</c:formatCode>
                <c:ptCount val="10"/>
                <c:pt idx="0">
                  <c:v>1.5</c:v>
                </c:pt>
                <c:pt idx="1">
                  <c:v>5.6999999999999993</c:v>
                </c:pt>
                <c:pt idx="2">
                  <c:v>5.1999999999999993</c:v>
                </c:pt>
                <c:pt idx="3">
                  <c:v>4.7</c:v>
                </c:pt>
                <c:pt idx="4">
                  <c:v>6.2</c:v>
                </c:pt>
                <c:pt idx="5">
                  <c:v>11</c:v>
                </c:pt>
                <c:pt idx="6">
                  <c:v>6.8999999999999995</c:v>
                </c:pt>
                <c:pt idx="7">
                  <c:v>2.9</c:v>
                </c:pt>
                <c:pt idx="8">
                  <c:v>-1.5</c:v>
                </c:pt>
                <c:pt idx="9">
                  <c:v>-1.6</c:v>
                </c:pt>
              </c:numCache>
            </c:numRef>
          </c:val>
          <c:smooth val="0"/>
        </c:ser>
        <c:ser>
          <c:idx val="2"/>
          <c:order val="3"/>
          <c:tx>
            <c:strRef>
              <c:f>'GDP sector growth'!$B$89</c:f>
              <c:strCache>
                <c:ptCount val="1"/>
                <c:pt idx="0">
                  <c:v>Wholesale and Retail Trade</c:v>
                </c:pt>
              </c:strCache>
            </c:strRef>
          </c:tx>
          <c:spPr>
            <a:ln w="28575" cap="rnd">
              <a:solidFill>
                <a:schemeClr val="accent3"/>
              </a:solidFill>
              <a:round/>
            </a:ln>
            <a:effectLst/>
          </c:spPr>
          <c:marker>
            <c:symbol val="none"/>
          </c:marker>
          <c:val>
            <c:numRef>
              <c:f>'GDP sector growth'!$H$89:$Q$89</c:f>
              <c:numCache>
                <c:formatCode>_(* #,##0.0_);_(* \(#,##0.0\);_(* "-"??_);_(@_)</c:formatCode>
                <c:ptCount val="10"/>
                <c:pt idx="0">
                  <c:v>6</c:v>
                </c:pt>
                <c:pt idx="1">
                  <c:v>7.6</c:v>
                </c:pt>
                <c:pt idx="2">
                  <c:v>4.5999999999999996</c:v>
                </c:pt>
                <c:pt idx="3">
                  <c:v>7.2</c:v>
                </c:pt>
                <c:pt idx="4">
                  <c:v>10.3</c:v>
                </c:pt>
                <c:pt idx="5">
                  <c:v>15.8</c:v>
                </c:pt>
                <c:pt idx="6">
                  <c:v>17.8</c:v>
                </c:pt>
                <c:pt idx="7">
                  <c:v>2.9</c:v>
                </c:pt>
                <c:pt idx="8">
                  <c:v>3.4</c:v>
                </c:pt>
                <c:pt idx="9">
                  <c:v>3.9</c:v>
                </c:pt>
              </c:numCache>
            </c:numRef>
          </c:val>
          <c:smooth val="0"/>
        </c:ser>
        <c:dLbls>
          <c:showLegendKey val="0"/>
          <c:showVal val="0"/>
          <c:showCatName val="0"/>
          <c:showSerName val="0"/>
          <c:showPercent val="0"/>
          <c:showBubbleSize val="0"/>
        </c:dLbls>
        <c:smooth val="0"/>
        <c:axId val="196283880"/>
        <c:axId val="196995952"/>
      </c:lineChart>
      <c:catAx>
        <c:axId val="19628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995952"/>
        <c:crosses val="autoZero"/>
        <c:auto val="1"/>
        <c:lblAlgn val="ctr"/>
        <c:lblOffset val="100"/>
        <c:noMultiLvlLbl val="0"/>
      </c:catAx>
      <c:valAx>
        <c:axId val="196995952"/>
        <c:scaling>
          <c:orientation val="minMax"/>
          <c:max val="25"/>
          <c:min val="-10"/>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83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'GDP sector growth'!$B$90</c:f>
              <c:strCache>
                <c:ptCount val="1"/>
                <c:pt idx="0">
                  <c:v>Non-resource GDP</c:v>
                </c:pt>
              </c:strCache>
            </c:strRef>
          </c:tx>
          <c:spPr>
            <a:ln w="28575" cap="rnd">
              <a:solidFill>
                <a:schemeClr val="accent4"/>
              </a:solidFill>
              <a:round/>
            </a:ln>
            <a:effectLst/>
          </c:spPr>
          <c:marker>
            <c:symbol val="none"/>
          </c:marker>
          <c:cat>
            <c:numRef>
              <c:f>'GDP sector growth'!$D$86:$S$86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'GDP sector growth'!$D$90:$S$90</c:f>
              <c:numCache>
                <c:formatCode>_(* #,##0.0_);_(* \(#,##0.0\);_(* "-"??_);_(@_)</c:formatCode>
                <c:ptCount val="16"/>
                <c:pt idx="0">
                  <c:v>0</c:v>
                </c:pt>
                <c:pt idx="1">
                  <c:v>-0.39999999999999991</c:v>
                </c:pt>
                <c:pt idx="2">
                  <c:v>0.60000000000000009</c:v>
                </c:pt>
                <c:pt idx="3">
                  <c:v>1.9</c:v>
                </c:pt>
                <c:pt idx="4">
                  <c:v>1.5</c:v>
                </c:pt>
                <c:pt idx="5">
                  <c:v>5.6999999999999993</c:v>
                </c:pt>
                <c:pt idx="6">
                  <c:v>5.1999999999999993</c:v>
                </c:pt>
                <c:pt idx="7">
                  <c:v>4.7</c:v>
                </c:pt>
                <c:pt idx="8">
                  <c:v>6.2</c:v>
                </c:pt>
                <c:pt idx="9">
                  <c:v>11</c:v>
                </c:pt>
                <c:pt idx="10">
                  <c:v>6.8999999999999995</c:v>
                </c:pt>
                <c:pt idx="11">
                  <c:v>2.9</c:v>
                </c:pt>
                <c:pt idx="12">
                  <c:v>-1.5</c:v>
                </c:pt>
                <c:pt idx="13">
                  <c:v>-1.6</c:v>
                </c:pt>
                <c:pt idx="14">
                  <c:v>1.1999999999999997</c:v>
                </c:pt>
                <c:pt idx="15">
                  <c:v>1.7999999999999998</c:v>
                </c:pt>
              </c:numCache>
            </c:numRef>
          </c:val>
          <c:smooth val="0"/>
        </c:ser>
        <c:ser>
          <c:idx val="4"/>
          <c:order val="1"/>
          <c:tx>
            <c:strRef>
              <c:f>'GDP sector growth'!$B$91</c:f>
              <c:strCache>
                <c:ptCount val="1"/>
                <c:pt idx="0">
                  <c:v>Overall GDP</c:v>
                </c:pt>
              </c:strCache>
            </c:strRef>
          </c:tx>
          <c:spPr>
            <a:ln w="28575" cap="rnd">
              <a:solidFill>
                <a:schemeClr val="accent5"/>
              </a:solidFill>
              <a:round/>
            </a:ln>
            <a:effectLst/>
          </c:spPr>
          <c:marker>
            <c:symbol val="none"/>
          </c:marker>
          <c:cat>
            <c:numRef>
              <c:f>'GDP sector growth'!$D$86:$S$86</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'GDP sector growth'!$D$91:$S$91</c:f>
              <c:numCache>
                <c:formatCode>0.0</c:formatCode>
                <c:ptCount val="16"/>
                <c:pt idx="0">
                  <c:v>-2.7</c:v>
                </c:pt>
                <c:pt idx="1">
                  <c:v>-0.29999999999999982</c:v>
                </c:pt>
                <c:pt idx="2">
                  <c:v>0.20000000000000018</c:v>
                </c:pt>
                <c:pt idx="3">
                  <c:v>1.5</c:v>
                </c:pt>
                <c:pt idx="4">
                  <c:v>-0.10000000000000009</c:v>
                </c:pt>
                <c:pt idx="5">
                  <c:v>4.8000000000000007</c:v>
                </c:pt>
                <c:pt idx="6">
                  <c:v>4.1999999999999993</c:v>
                </c:pt>
                <c:pt idx="7">
                  <c:v>3.8</c:v>
                </c:pt>
                <c:pt idx="8">
                  <c:v>5.3</c:v>
                </c:pt>
                <c:pt idx="9">
                  <c:v>8.8999999999999986</c:v>
                </c:pt>
                <c:pt idx="10">
                  <c:v>5.8</c:v>
                </c:pt>
                <c:pt idx="11">
                  <c:v>3.4</c:v>
                </c:pt>
                <c:pt idx="12">
                  <c:v>6.4</c:v>
                </c:pt>
                <c:pt idx="13">
                  <c:v>6.6</c:v>
                </c:pt>
                <c:pt idx="14">
                  <c:v>1.1999999999999997</c:v>
                </c:pt>
                <c:pt idx="15">
                  <c:v>1.9</c:v>
                </c:pt>
              </c:numCache>
            </c:numRef>
          </c:val>
          <c:smooth val="0"/>
        </c:ser>
        <c:dLbls>
          <c:showLegendKey val="0"/>
          <c:showVal val="0"/>
          <c:showCatName val="0"/>
          <c:showSerName val="0"/>
          <c:showPercent val="0"/>
          <c:showBubbleSize val="0"/>
        </c:dLbls>
        <c:smooth val="0"/>
        <c:axId val="196994776"/>
        <c:axId val="196994384"/>
      </c:lineChart>
      <c:catAx>
        <c:axId val="19699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994384"/>
        <c:crosses val="autoZero"/>
        <c:auto val="1"/>
        <c:lblAlgn val="ctr"/>
        <c:lblOffset val="100"/>
        <c:noMultiLvlLbl val="0"/>
      </c:catAx>
      <c:valAx>
        <c:axId val="196994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real per</a:t>
                </a:r>
                <a:r>
                  <a:rPr lang="en-US" baseline="0"/>
                  <a:t> capita g</a:t>
                </a:r>
                <a:r>
                  <a:rPr lang="en-US"/>
                  <a:t>rowth rates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994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'GDP sector growth'!$B$112:$B$119</c:f>
              <c:strCache>
                <c:ptCount val="8"/>
                <c:pt idx="0">
                  <c:v>Community, social and personal services</c:v>
                </c:pt>
                <c:pt idx="1">
                  <c:v>Agriculture, Forestry and Fishing</c:v>
                </c:pt>
                <c:pt idx="2">
                  <c:v>Manufacturing</c:v>
                </c:pt>
                <c:pt idx="3">
                  <c:v>Finance, real estate and business services</c:v>
                </c:pt>
                <c:pt idx="4">
                  <c:v>Electricity, gas and water</c:v>
                </c:pt>
                <c:pt idx="5">
                  <c:v>Wholesale and retail trade</c:v>
                </c:pt>
                <c:pt idx="6">
                  <c:v>Construction</c:v>
                </c:pt>
                <c:pt idx="7">
                  <c:v>Transport, storage and communication</c:v>
                </c:pt>
              </c:strCache>
            </c:strRef>
          </c:cat>
          <c:val>
            <c:numRef>
              <c:f>'GDP sector growth'!$H$112:$H$119</c:f>
              <c:numCache>
                <c:formatCode>_-* #,##0.0_-;\-* #,##0.0_-;_-* "-"??_-;_-@_-</c:formatCode>
                <c:ptCount val="8"/>
                <c:pt idx="0">
                  <c:v>0.19999999999999987</c:v>
                </c:pt>
                <c:pt idx="1">
                  <c:v>1.1000000000000001</c:v>
                </c:pt>
                <c:pt idx="2">
                  <c:v>4.0538461538461537</c:v>
                </c:pt>
                <c:pt idx="3">
                  <c:v>4.5615384615384604</c:v>
                </c:pt>
                <c:pt idx="4">
                  <c:v>5.8000000000000007</c:v>
                </c:pt>
                <c:pt idx="5">
                  <c:v>6.2615384615384633</c:v>
                </c:pt>
                <c:pt idx="6">
                  <c:v>9.4384615384615387</c:v>
                </c:pt>
                <c:pt idx="7">
                  <c:v>12.123076923076924</c:v>
                </c:pt>
              </c:numCache>
            </c:numRef>
          </c:val>
        </c:ser>
        <c:dLbls>
          <c:showLegendKey val="0"/>
          <c:showVal val="0"/>
          <c:showCatName val="0"/>
          <c:showSerName val="0"/>
          <c:showPercent val="0"/>
          <c:showBubbleSize val="0"/>
        </c:dLbls>
        <c:gapWidth val="219"/>
        <c:overlap val="-27"/>
        <c:axId val="145668608"/>
        <c:axId val="257605840"/>
      </c:barChart>
      <c:catAx>
        <c:axId val="14566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05840"/>
        <c:crosses val="autoZero"/>
        <c:auto val="1"/>
        <c:lblAlgn val="ctr"/>
        <c:lblOffset val="100"/>
        <c:noMultiLvlLbl val="0"/>
      </c:catAx>
      <c:valAx>
        <c:axId val="25760584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66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'Private Consumption'!$C$47</c:f>
              <c:strCache>
                <c:ptCount val="1"/>
                <c:pt idx="0">
                  <c:v>2014 and 2015 combined per capita income (private consumption, non-resource GDP or GDP) changes</c:v>
                </c:pt>
              </c:strCache>
            </c:strRef>
          </c:tx>
          <c:spPr>
            <a:solidFill>
              <a:schemeClr val="accent1"/>
            </a:solidFill>
            <a:ln>
              <a:noFill/>
            </a:ln>
            <a:effectLst/>
          </c:spPr>
          <c:invertIfNegative val="0"/>
          <c:dPt>
            <c:idx val="0"/>
            <c:invertIfNegative val="0"/>
            <c:bubble3D val="0"/>
            <c:spPr>
              <a:solidFill>
                <a:srgbClr val="FF0000"/>
              </a:solidFill>
              <a:ln>
                <a:noFill/>
              </a:ln>
              <a:effectLst/>
            </c:spPr>
          </c:dPt>
          <c:cat>
            <c:strRef>
              <c:f>'Private Consumption'!$B$48:$B$60</c:f>
              <c:strCache>
                <c:ptCount val="13"/>
                <c:pt idx="0">
                  <c:v>PNG</c:v>
                </c:pt>
                <c:pt idx="1">
                  <c:v>Thailand</c:v>
                </c:pt>
                <c:pt idx="2">
                  <c:v>Solomon Islands</c:v>
                </c:pt>
                <c:pt idx="3">
                  <c:v>Fiji</c:v>
                </c:pt>
                <c:pt idx="4">
                  <c:v>Indonesia</c:v>
                </c:pt>
                <c:pt idx="5">
                  <c:v>Lao PDR</c:v>
                </c:pt>
                <c:pt idx="6">
                  <c:v>Philippines</c:v>
                </c:pt>
                <c:pt idx="7">
                  <c:v>Timor-Leste</c:v>
                </c:pt>
                <c:pt idx="8">
                  <c:v>Malaysia</c:v>
                </c:pt>
                <c:pt idx="9">
                  <c:v>Vietnam</c:v>
                </c:pt>
                <c:pt idx="10">
                  <c:v>Cambodia</c:v>
                </c:pt>
                <c:pt idx="11">
                  <c:v>Mongolia</c:v>
                </c:pt>
                <c:pt idx="12">
                  <c:v>China</c:v>
                </c:pt>
              </c:strCache>
            </c:strRef>
          </c:cat>
          <c:val>
            <c:numRef>
              <c:f>'Private Consumption'!$C$48:$C$60</c:f>
              <c:numCache>
                <c:formatCode>_-* #,##0.0_-;\-* #,##0.0_-;_-* "-"??_-;_-@_-</c:formatCode>
                <c:ptCount val="13"/>
                <c:pt idx="0" formatCode="General">
                  <c:v>-3.1</c:v>
                </c:pt>
                <c:pt idx="1">
                  <c:v>0.6</c:v>
                </c:pt>
                <c:pt idx="2" formatCode="General">
                  <c:v>5</c:v>
                </c:pt>
                <c:pt idx="3">
                  <c:v>6</c:v>
                </c:pt>
                <c:pt idx="4">
                  <c:v>7.4</c:v>
                </c:pt>
                <c:pt idx="5">
                  <c:v>8.1000000000000014</c:v>
                </c:pt>
                <c:pt idx="6">
                  <c:v>8.3000000000000007</c:v>
                </c:pt>
                <c:pt idx="7">
                  <c:v>8.3999999999999986</c:v>
                </c:pt>
                <c:pt idx="8">
                  <c:v>9.8000000000000007</c:v>
                </c:pt>
                <c:pt idx="9">
                  <c:v>10</c:v>
                </c:pt>
                <c:pt idx="10">
                  <c:v>10.8</c:v>
                </c:pt>
                <c:pt idx="11">
                  <c:v>11.5</c:v>
                </c:pt>
                <c:pt idx="12">
                  <c:v>14.6</c:v>
                </c:pt>
              </c:numCache>
            </c:numRef>
          </c:val>
        </c:ser>
        <c:dLbls>
          <c:showLegendKey val="0"/>
          <c:showVal val="0"/>
          <c:showCatName val="0"/>
          <c:showSerName val="0"/>
          <c:showPercent val="0"/>
          <c:showBubbleSize val="0"/>
        </c:dLbls>
        <c:gapWidth val="219"/>
        <c:overlap val="-27"/>
        <c:axId val="257606624"/>
        <c:axId val="257607016"/>
      </c:barChart>
      <c:catAx>
        <c:axId val="2576066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07016"/>
        <c:crosses val="autoZero"/>
        <c:auto val="1"/>
        <c:lblAlgn val="ctr"/>
        <c:lblOffset val="100"/>
        <c:noMultiLvlLbl val="0"/>
      </c:catAx>
      <c:valAx>
        <c:axId val="257607016"/>
        <c:scaling>
          <c:orientation val="minMax"/>
          <c:max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Combined per capita changes over two years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06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13</xdr:col>
      <xdr:colOff>76199</xdr:colOff>
      <xdr:row>45</xdr:row>
      <xdr:rowOff>223836</xdr:rowOff>
    </xdr:from>
    <xdr:to>
      <xdr:col>20</xdr:col>
      <xdr:colOff>600074</xdr:colOff>
      <xdr:row>68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200025</xdr:colOff>
      <xdr:row>103</xdr:row>
      <xdr:rowOff>109536</xdr:rowOff>
    </xdr:from>
    <xdr:to>
      <xdr:col>20</xdr:col>
      <xdr:colOff>95250</xdr:colOff>
      <xdr:row>126</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778669</xdr:colOff>
      <xdr:row>125</xdr:row>
      <xdr:rowOff>19049</xdr:rowOff>
    </xdr:from>
    <xdr:to>
      <xdr:col>21</xdr:col>
      <xdr:colOff>285750</xdr:colOff>
      <xdr:row>151</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1095374</xdr:colOff>
      <xdr:row>124</xdr:row>
      <xdr:rowOff>154780</xdr:rowOff>
    </xdr:from>
    <xdr:to>
      <xdr:col>11</xdr:col>
      <xdr:colOff>690563</xdr:colOff>
      <xdr:row>150</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466724</xdr:colOff>
      <xdr:row>126</xdr:row>
      <xdr:rowOff>64293</xdr:rowOff>
    </xdr:from>
    <xdr:to>
      <xdr:col>4</xdr:col>
      <xdr:colOff>1307306</xdr:colOff>
      <xdr:row>149</xdr:row>
      <xdr:rowOff>154780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28575</xdr:colOff>
      <xdr:row>31</xdr:row>
      <xdr:rowOff>23811</xdr:rowOff>
    </xdr:from>
    <xdr:to>
      <xdr:col>20</xdr:col>
      <xdr:colOff>333375</xdr:colOff>
      <xdr:row>50</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insee.fr/fr/publications-et-services/dossiers_web/stiglitz/doc-commission/RAPPORT_anglais.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zoomScaleNormal="100" workbookViewId="0">
      <selection activeCell="J32" sqref="J32"/>
    </sheetView>
  </sheetViews>
  <sheetFormatPr defaultRowHeight="15"/>
  <cols>
    <col min="1" max="1" width="17.140625" customWidth="1"/>
    <col min="2" max="2" width="10.5703125" bestFit="1" customWidth="1"/>
  </cols>
  <sheetData>
    <row r="1" spans="1:16">
      <c r="A1" t="s">
        <v>0</v>
      </c>
    </row>
    <row r="2" spans="1:16">
      <c r="A2" t="s">
        <v>70</v>
      </c>
    </row>
    <row r="3" spans="1:16">
      <c r="A3" t="s">
        <v>121</v>
      </c>
    </row>
    <row r="4" spans="1:16">
      <c r="A4" t="s">
        <v>122</v>
      </c>
    </row>
    <row r="5" spans="1:16">
      <c r="A5" t="s">
        <v>20</v>
      </c>
    </row>
    <row r="6" spans="1:16">
      <c r="K6">
        <v>2014</v>
      </c>
      <c r="L6">
        <v>2015</v>
      </c>
      <c r="M6">
        <v>2016</v>
      </c>
      <c r="N6">
        <v>2017</v>
      </c>
    </row>
    <row r="7" spans="1:16">
      <c r="A7" t="s">
        <v>1</v>
      </c>
      <c r="B7">
        <v>2014</v>
      </c>
      <c r="C7">
        <v>2015</v>
      </c>
      <c r="D7" t="s">
        <v>5</v>
      </c>
      <c r="I7" t="s">
        <v>21</v>
      </c>
      <c r="O7" t="s">
        <v>39</v>
      </c>
    </row>
    <row r="8" spans="1:16">
      <c r="A8" t="s">
        <v>73</v>
      </c>
      <c r="B8">
        <v>1.2</v>
      </c>
      <c r="C8">
        <v>3.3</v>
      </c>
      <c r="D8" t="s">
        <v>77</v>
      </c>
      <c r="I8">
        <v>2.1</v>
      </c>
    </row>
    <row r="9" spans="1:16">
      <c r="A9" t="s">
        <v>2</v>
      </c>
      <c r="B9">
        <v>0.6</v>
      </c>
      <c r="C9">
        <v>0.5</v>
      </c>
      <c r="D9" t="s">
        <v>37</v>
      </c>
      <c r="I9">
        <v>2.1</v>
      </c>
      <c r="K9">
        <v>0.6</v>
      </c>
      <c r="L9">
        <v>0.5</v>
      </c>
      <c r="P9" t="s">
        <v>47</v>
      </c>
    </row>
    <row r="10" spans="1:16">
      <c r="A10" t="s">
        <v>7</v>
      </c>
      <c r="B10">
        <v>7.1</v>
      </c>
      <c r="C10">
        <v>6.9</v>
      </c>
      <c r="D10" t="s">
        <v>35</v>
      </c>
      <c r="I10">
        <v>1.6</v>
      </c>
      <c r="O10" t="s">
        <v>42</v>
      </c>
    </row>
    <row r="11" spans="1:16">
      <c r="A11" t="s">
        <v>8</v>
      </c>
      <c r="B11">
        <v>7.3</v>
      </c>
      <c r="C11">
        <v>8</v>
      </c>
      <c r="D11" t="s">
        <v>34</v>
      </c>
      <c r="I11">
        <v>0.5</v>
      </c>
      <c r="O11" s="5">
        <v>42217</v>
      </c>
      <c r="P11" t="s">
        <v>43</v>
      </c>
    </row>
    <row r="12" spans="1:16">
      <c r="A12" t="s">
        <v>10</v>
      </c>
      <c r="B12">
        <v>4</v>
      </c>
      <c r="C12">
        <v>3.4</v>
      </c>
      <c r="D12" t="s">
        <v>36</v>
      </c>
      <c r="I12">
        <v>0.7</v>
      </c>
      <c r="O12" s="5">
        <v>41944</v>
      </c>
      <c r="P12" t="s">
        <v>43</v>
      </c>
    </row>
    <row r="13" spans="1:16">
      <c r="A13" t="s">
        <v>9</v>
      </c>
      <c r="B13">
        <v>5</v>
      </c>
      <c r="C13">
        <v>4.7</v>
      </c>
      <c r="D13" t="s">
        <v>27</v>
      </c>
      <c r="I13">
        <v>1.3</v>
      </c>
      <c r="O13" s="5">
        <v>42064</v>
      </c>
      <c r="P13" t="s">
        <v>45</v>
      </c>
    </row>
    <row r="14" spans="1:16">
      <c r="A14" t="s">
        <v>11</v>
      </c>
      <c r="B14">
        <v>7.5</v>
      </c>
      <c r="C14">
        <v>6.4</v>
      </c>
      <c r="D14" t="s">
        <v>28</v>
      </c>
      <c r="I14">
        <v>1.6</v>
      </c>
      <c r="O14" s="5">
        <v>42036</v>
      </c>
      <c r="P14" t="s">
        <v>61</v>
      </c>
    </row>
    <row r="15" spans="1:16">
      <c r="A15" t="s">
        <v>12</v>
      </c>
      <c r="B15">
        <v>6</v>
      </c>
      <c r="C15">
        <v>4.7</v>
      </c>
      <c r="D15" t="s">
        <v>29</v>
      </c>
      <c r="I15">
        <v>1.5</v>
      </c>
      <c r="O15" s="5">
        <v>42064</v>
      </c>
      <c r="P15" t="s">
        <v>62</v>
      </c>
    </row>
    <row r="16" spans="1:16">
      <c r="A16" t="s">
        <v>13</v>
      </c>
      <c r="B16">
        <v>7.8</v>
      </c>
      <c r="C16">
        <v>3.3</v>
      </c>
      <c r="D16" t="s">
        <v>30</v>
      </c>
      <c r="I16">
        <v>1.8</v>
      </c>
      <c r="K16">
        <v>3.6</v>
      </c>
      <c r="L16">
        <v>3</v>
      </c>
      <c r="M16">
        <v>5.8</v>
      </c>
      <c r="N16">
        <v>6.2</v>
      </c>
      <c r="O16" s="5">
        <v>42095</v>
      </c>
      <c r="P16" t="s">
        <v>41</v>
      </c>
    </row>
    <row r="17" spans="1:16">
      <c r="A17" t="s">
        <v>68</v>
      </c>
      <c r="B17">
        <v>8.5</v>
      </c>
      <c r="C17">
        <v>8.5</v>
      </c>
      <c r="D17" t="s">
        <v>72</v>
      </c>
      <c r="I17">
        <v>0.9</v>
      </c>
      <c r="O17" s="5">
        <v>42248</v>
      </c>
      <c r="P17" t="s">
        <v>71</v>
      </c>
    </row>
    <row r="18" spans="1:16">
      <c r="A18" t="s">
        <v>14</v>
      </c>
      <c r="B18">
        <v>6.1</v>
      </c>
      <c r="C18">
        <v>5.8</v>
      </c>
      <c r="D18" t="s">
        <v>31</v>
      </c>
      <c r="I18">
        <v>1.6</v>
      </c>
      <c r="O18" s="5">
        <v>42248</v>
      </c>
      <c r="P18" t="s">
        <v>43</v>
      </c>
    </row>
    <row r="19" spans="1:16">
      <c r="A19" t="s">
        <v>15</v>
      </c>
      <c r="B19">
        <v>1.5</v>
      </c>
      <c r="C19">
        <v>3.3</v>
      </c>
      <c r="D19" t="s">
        <v>38</v>
      </c>
      <c r="I19">
        <v>2</v>
      </c>
      <c r="K19">
        <v>5</v>
      </c>
      <c r="L19">
        <v>4</v>
      </c>
      <c r="O19" s="5">
        <v>41640</v>
      </c>
      <c r="P19" t="s">
        <v>44</v>
      </c>
    </row>
    <row r="20" spans="1:16">
      <c r="A20" t="s">
        <v>16</v>
      </c>
      <c r="B20">
        <v>0.9</v>
      </c>
      <c r="C20">
        <v>2.5</v>
      </c>
      <c r="D20" t="s">
        <v>32</v>
      </c>
      <c r="I20">
        <v>0.4</v>
      </c>
      <c r="O20" s="5">
        <v>42125</v>
      </c>
      <c r="P20" t="s">
        <v>46</v>
      </c>
    </row>
    <row r="21" spans="1:16">
      <c r="A21" t="s">
        <v>17</v>
      </c>
      <c r="B21">
        <v>7</v>
      </c>
      <c r="C21">
        <v>6.8</v>
      </c>
      <c r="D21" t="s">
        <v>40</v>
      </c>
      <c r="I21">
        <v>2.7</v>
      </c>
      <c r="K21">
        <v>7</v>
      </c>
      <c r="L21">
        <v>6.8</v>
      </c>
      <c r="P21" t="s">
        <v>47</v>
      </c>
    </row>
    <row r="22" spans="1:16">
      <c r="A22" t="s">
        <v>19</v>
      </c>
      <c r="B22">
        <v>6</v>
      </c>
      <c r="C22">
        <v>6.2</v>
      </c>
      <c r="D22" t="s">
        <v>33</v>
      </c>
      <c r="I22">
        <v>1.1000000000000001</v>
      </c>
      <c r="O22" s="5">
        <v>41913</v>
      </c>
      <c r="P22" t="s">
        <v>48</v>
      </c>
    </row>
    <row r="25" spans="1:16">
      <c r="A25" t="s">
        <v>6</v>
      </c>
    </row>
    <row r="26" spans="1:16">
      <c r="B26">
        <v>2014</v>
      </c>
      <c r="C26">
        <v>2015</v>
      </c>
      <c r="D26" t="s">
        <v>63</v>
      </c>
    </row>
    <row r="27" spans="1:16">
      <c r="A27" t="s">
        <v>73</v>
      </c>
      <c r="B27">
        <f t="shared" ref="B27:C34" si="0">+B8-$I8</f>
        <v>-0.90000000000000013</v>
      </c>
      <c r="C27">
        <f t="shared" si="0"/>
        <v>1.1999999999999997</v>
      </c>
      <c r="D27" s="1">
        <f t="shared" ref="D27" si="1">+B27+C27</f>
        <v>0.2999999999999996</v>
      </c>
      <c r="E27" t="s">
        <v>75</v>
      </c>
    </row>
    <row r="28" spans="1:16">
      <c r="A28" t="s">
        <v>118</v>
      </c>
      <c r="B28">
        <f t="shared" si="0"/>
        <v>-1.5</v>
      </c>
      <c r="C28">
        <f t="shared" si="0"/>
        <v>-1.6</v>
      </c>
      <c r="D28" s="1">
        <f t="shared" ref="D28:D41" si="2">+B28+C28</f>
        <v>-3.1</v>
      </c>
      <c r="E28" t="s">
        <v>64</v>
      </c>
    </row>
    <row r="29" spans="1:16">
      <c r="A29" t="s">
        <v>7</v>
      </c>
      <c r="B29">
        <f t="shared" si="0"/>
        <v>5.5</v>
      </c>
      <c r="C29">
        <f t="shared" si="0"/>
        <v>5.3000000000000007</v>
      </c>
      <c r="D29" s="1">
        <f t="shared" si="2"/>
        <v>10.8</v>
      </c>
      <c r="E29" t="s">
        <v>65</v>
      </c>
    </row>
    <row r="30" spans="1:16">
      <c r="A30" t="s">
        <v>8</v>
      </c>
      <c r="B30">
        <f t="shared" si="0"/>
        <v>6.8</v>
      </c>
      <c r="C30">
        <f t="shared" si="0"/>
        <v>7.5</v>
      </c>
      <c r="D30" s="1">
        <f t="shared" si="2"/>
        <v>14.3</v>
      </c>
      <c r="E30" t="s">
        <v>65</v>
      </c>
    </row>
    <row r="31" spans="1:16">
      <c r="A31" t="s">
        <v>10</v>
      </c>
      <c r="B31">
        <f t="shared" si="0"/>
        <v>3.3</v>
      </c>
      <c r="C31">
        <f t="shared" si="0"/>
        <v>2.7</v>
      </c>
      <c r="D31" s="1">
        <f t="shared" si="2"/>
        <v>6</v>
      </c>
      <c r="E31" t="s">
        <v>65</v>
      </c>
    </row>
    <row r="32" spans="1:16">
      <c r="A32" t="s">
        <v>9</v>
      </c>
      <c r="B32">
        <f t="shared" si="0"/>
        <v>3.7</v>
      </c>
      <c r="C32">
        <f t="shared" si="0"/>
        <v>3.4000000000000004</v>
      </c>
      <c r="D32" s="1">
        <f t="shared" si="2"/>
        <v>7.1000000000000005</v>
      </c>
      <c r="E32" t="s">
        <v>65</v>
      </c>
    </row>
    <row r="33" spans="1:8">
      <c r="A33" t="s">
        <v>11</v>
      </c>
      <c r="B33">
        <f t="shared" si="0"/>
        <v>5.9</v>
      </c>
      <c r="C33">
        <f t="shared" si="0"/>
        <v>4.8000000000000007</v>
      </c>
      <c r="D33" s="1">
        <f t="shared" si="2"/>
        <v>10.700000000000001</v>
      </c>
      <c r="E33" t="s">
        <v>65</v>
      </c>
    </row>
    <row r="34" spans="1:8">
      <c r="A34" t="s">
        <v>12</v>
      </c>
      <c r="B34">
        <f t="shared" si="0"/>
        <v>4.5</v>
      </c>
      <c r="C34">
        <f t="shared" si="0"/>
        <v>3.2</v>
      </c>
      <c r="D34" s="1">
        <f t="shared" si="2"/>
        <v>7.7</v>
      </c>
      <c r="E34" t="s">
        <v>65</v>
      </c>
    </row>
    <row r="35" spans="1:8">
      <c r="A35" t="s">
        <v>13</v>
      </c>
      <c r="B35">
        <f>+K16-$I16</f>
        <v>1.8</v>
      </c>
      <c r="C35">
        <f>+L16-$I16</f>
        <v>1.2</v>
      </c>
      <c r="D35" s="1">
        <f t="shared" si="2"/>
        <v>3</v>
      </c>
      <c r="E35" t="s">
        <v>64</v>
      </c>
    </row>
    <row r="36" spans="1:8">
      <c r="A36" t="s">
        <v>68</v>
      </c>
      <c r="B36">
        <f>+B17-I17</f>
        <v>7.6</v>
      </c>
      <c r="C36">
        <f>+C17-I17</f>
        <v>7.6</v>
      </c>
      <c r="D36" s="1">
        <f t="shared" si="2"/>
        <v>15.2</v>
      </c>
      <c r="E36" t="s">
        <v>65</v>
      </c>
    </row>
    <row r="37" spans="1:8">
      <c r="A37" t="s">
        <v>14</v>
      </c>
      <c r="B37">
        <f>+B18-$I18</f>
        <v>4.5</v>
      </c>
      <c r="C37">
        <f>+C18-$I18</f>
        <v>4.1999999999999993</v>
      </c>
      <c r="D37" s="1">
        <f t="shared" si="2"/>
        <v>8.6999999999999993</v>
      </c>
      <c r="E37" t="s">
        <v>65</v>
      </c>
    </row>
    <row r="38" spans="1:8">
      <c r="A38" t="s">
        <v>15</v>
      </c>
      <c r="B38">
        <f>+K19-I19</f>
        <v>3</v>
      </c>
      <c r="C38">
        <f>+L19-I19</f>
        <v>2</v>
      </c>
      <c r="D38" s="1">
        <f t="shared" si="2"/>
        <v>5</v>
      </c>
      <c r="E38" t="s">
        <v>64</v>
      </c>
    </row>
    <row r="39" spans="1:8">
      <c r="A39" t="s">
        <v>16</v>
      </c>
      <c r="B39">
        <f t="shared" ref="B39:C41" si="3">+B20-$I20</f>
        <v>0.5</v>
      </c>
      <c r="C39">
        <f t="shared" si="3"/>
        <v>2.1</v>
      </c>
      <c r="D39" s="1">
        <f t="shared" si="2"/>
        <v>2.6</v>
      </c>
      <c r="E39" t="s">
        <v>65</v>
      </c>
    </row>
    <row r="40" spans="1:8">
      <c r="A40" t="s">
        <v>17</v>
      </c>
      <c r="B40">
        <f t="shared" si="3"/>
        <v>4.3</v>
      </c>
      <c r="C40">
        <f t="shared" si="3"/>
        <v>4.0999999999999996</v>
      </c>
      <c r="D40" s="1">
        <f t="shared" si="2"/>
        <v>8.3999999999999986</v>
      </c>
      <c r="E40" t="s">
        <v>64</v>
      </c>
    </row>
    <row r="41" spans="1:8">
      <c r="A41" t="s">
        <v>19</v>
      </c>
      <c r="B41">
        <f t="shared" si="3"/>
        <v>4.9000000000000004</v>
      </c>
      <c r="C41">
        <f t="shared" si="3"/>
        <v>5.0999999999999996</v>
      </c>
      <c r="D41" s="1">
        <f t="shared" si="2"/>
        <v>10</v>
      </c>
      <c r="E41" t="s">
        <v>65</v>
      </c>
    </row>
    <row r="43" spans="1:8">
      <c r="A43" t="s">
        <v>23</v>
      </c>
      <c r="B43" t="s">
        <v>26</v>
      </c>
    </row>
    <row r="44" spans="1:8">
      <c r="A44" t="str">
        <f>+A28</f>
        <v>PNG (World Bank)</v>
      </c>
      <c r="B44">
        <f>+D28</f>
        <v>-3.1</v>
      </c>
    </row>
    <row r="45" spans="1:8">
      <c r="A45" t="s">
        <v>73</v>
      </c>
      <c r="B45" s="2">
        <f>+D27</f>
        <v>0.2999999999999996</v>
      </c>
    </row>
    <row r="46" spans="1:8" ht="18.75">
      <c r="A46" t="str">
        <f>+A39</f>
        <v>Thailand</v>
      </c>
      <c r="B46" s="2">
        <f>+D39</f>
        <v>2.6</v>
      </c>
      <c r="H46" s="3" t="s">
        <v>25</v>
      </c>
    </row>
    <row r="47" spans="1:8">
      <c r="A47" t="str">
        <f>+A35</f>
        <v>Mongolia</v>
      </c>
      <c r="B47" s="2">
        <f>+D35</f>
        <v>3</v>
      </c>
    </row>
    <row r="48" spans="1:8">
      <c r="A48" t="str">
        <f>+A38</f>
        <v>Solomon Islands</v>
      </c>
      <c r="B48">
        <f>+D38</f>
        <v>5</v>
      </c>
    </row>
    <row r="49" spans="1:2">
      <c r="A49" t="str">
        <f>+A31</f>
        <v>Fiji</v>
      </c>
      <c r="B49" s="2">
        <f>+D31</f>
        <v>6</v>
      </c>
    </row>
    <row r="50" spans="1:2">
      <c r="A50" t="str">
        <f>+A32</f>
        <v>Indonesia</v>
      </c>
      <c r="B50" s="2">
        <f>+D32</f>
        <v>7.1000000000000005</v>
      </c>
    </row>
    <row r="51" spans="1:2">
      <c r="A51" t="str">
        <f>+A34</f>
        <v>Malaysia</v>
      </c>
      <c r="B51" s="2">
        <f>+D34</f>
        <v>7.7</v>
      </c>
    </row>
    <row r="52" spans="1:2">
      <c r="A52" t="str">
        <f>+A40</f>
        <v>Timor-Leste</v>
      </c>
      <c r="B52" s="2">
        <f>+D40</f>
        <v>8.3999999999999986</v>
      </c>
    </row>
    <row r="53" spans="1:2">
      <c r="A53" t="str">
        <f>+A37</f>
        <v>Philippines</v>
      </c>
      <c r="B53" s="2">
        <f>+D37</f>
        <v>8.6999999999999993</v>
      </c>
    </row>
    <row r="54" spans="1:2">
      <c r="A54" t="str">
        <f>+A41</f>
        <v>Vietnam</v>
      </c>
      <c r="B54" s="2">
        <f>+D41</f>
        <v>10</v>
      </c>
    </row>
    <row r="55" spans="1:2">
      <c r="A55" t="str">
        <f>+A33</f>
        <v>Lao PDR</v>
      </c>
      <c r="B55" s="2">
        <f>+D33</f>
        <v>10.700000000000001</v>
      </c>
    </row>
    <row r="56" spans="1:2">
      <c r="A56" t="str">
        <f>+A29</f>
        <v>Cambodia</v>
      </c>
      <c r="B56" s="2">
        <f>+D29</f>
        <v>10.8</v>
      </c>
    </row>
    <row r="57" spans="1:2">
      <c r="A57" t="str">
        <f>+A30</f>
        <v>China</v>
      </c>
      <c r="B57" s="2">
        <f>+D30</f>
        <v>14.3</v>
      </c>
    </row>
    <row r="58" spans="1:2">
      <c r="A58" t="s">
        <v>68</v>
      </c>
      <c r="B58" s="2">
        <f>+D36</f>
        <v>15.2</v>
      </c>
    </row>
    <row r="59" spans="1:2">
      <c r="A59" t="s">
        <v>24</v>
      </c>
      <c r="B59" s="4">
        <f>AVERAGE(B46:B58, B44)</f>
        <v>7.6000000000000005</v>
      </c>
    </row>
    <row r="69" spans="1:9">
      <c r="A69" t="s">
        <v>1</v>
      </c>
      <c r="B69">
        <v>2014</v>
      </c>
      <c r="C69">
        <v>2015</v>
      </c>
      <c r="D69" t="s">
        <v>5</v>
      </c>
      <c r="I69" t="s">
        <v>21</v>
      </c>
    </row>
    <row r="70" spans="1:9">
      <c r="A70" t="s">
        <v>73</v>
      </c>
      <c r="B70">
        <v>13.3</v>
      </c>
      <c r="C70">
        <v>11</v>
      </c>
      <c r="D70" t="s">
        <v>76</v>
      </c>
      <c r="I70">
        <v>2.1</v>
      </c>
    </row>
    <row r="71" spans="1:9">
      <c r="A71" t="s">
        <v>2</v>
      </c>
      <c r="B71">
        <v>8.5</v>
      </c>
      <c r="C71">
        <v>8.6999999999999993</v>
      </c>
      <c r="D71" t="s">
        <v>67</v>
      </c>
      <c r="I71">
        <v>2.1</v>
      </c>
    </row>
    <row r="72" spans="1:9">
      <c r="A72" t="s">
        <v>7</v>
      </c>
      <c r="B72">
        <v>7.1</v>
      </c>
      <c r="C72">
        <v>6.9</v>
      </c>
      <c r="D72" t="s">
        <v>35</v>
      </c>
      <c r="I72">
        <v>1.6</v>
      </c>
    </row>
    <row r="73" spans="1:9">
      <c r="A73" t="s">
        <v>8</v>
      </c>
      <c r="B73">
        <v>7.3</v>
      </c>
      <c r="C73">
        <v>8</v>
      </c>
      <c r="D73" t="s">
        <v>34</v>
      </c>
      <c r="I73">
        <v>0.5</v>
      </c>
    </row>
    <row r="74" spans="1:9">
      <c r="A74" t="s">
        <v>10</v>
      </c>
      <c r="B74">
        <v>4</v>
      </c>
      <c r="C74">
        <v>3.4</v>
      </c>
      <c r="D74" t="s">
        <v>36</v>
      </c>
      <c r="I74">
        <v>0.7</v>
      </c>
    </row>
    <row r="75" spans="1:9">
      <c r="A75" t="s">
        <v>9</v>
      </c>
      <c r="B75">
        <v>5</v>
      </c>
      <c r="C75">
        <v>4.7</v>
      </c>
      <c r="D75" t="s">
        <v>27</v>
      </c>
      <c r="I75">
        <v>1.3</v>
      </c>
    </row>
    <row r="76" spans="1:9">
      <c r="A76" t="s">
        <v>11</v>
      </c>
      <c r="B76">
        <v>7.5</v>
      </c>
      <c r="C76">
        <v>6.4</v>
      </c>
      <c r="D76" t="s">
        <v>28</v>
      </c>
      <c r="I76">
        <v>1.6</v>
      </c>
    </row>
    <row r="77" spans="1:9">
      <c r="A77" t="s">
        <v>12</v>
      </c>
      <c r="B77">
        <v>6</v>
      </c>
      <c r="C77">
        <v>4.7</v>
      </c>
      <c r="D77" t="s">
        <v>29</v>
      </c>
      <c r="I77">
        <v>1.5</v>
      </c>
    </row>
    <row r="78" spans="1:9">
      <c r="A78" t="s">
        <v>13</v>
      </c>
      <c r="B78">
        <v>7.8</v>
      </c>
      <c r="C78">
        <v>3.3</v>
      </c>
      <c r="D78" t="s">
        <v>30</v>
      </c>
      <c r="I78">
        <v>1.8</v>
      </c>
    </row>
    <row r="79" spans="1:9">
      <c r="A79" t="s">
        <v>68</v>
      </c>
      <c r="B79">
        <v>8.5</v>
      </c>
      <c r="C79">
        <v>8.5</v>
      </c>
      <c r="D79" t="s">
        <v>69</v>
      </c>
      <c r="I79">
        <v>0.9</v>
      </c>
    </row>
    <row r="80" spans="1:9">
      <c r="A80" t="s">
        <v>14</v>
      </c>
      <c r="B80">
        <v>6.1</v>
      </c>
      <c r="C80">
        <v>5.8</v>
      </c>
      <c r="D80" t="s">
        <v>31</v>
      </c>
      <c r="I80">
        <v>1.6</v>
      </c>
    </row>
    <row r="81" spans="1:9">
      <c r="A81" t="s">
        <v>15</v>
      </c>
      <c r="B81">
        <v>1.5</v>
      </c>
      <c r="C81">
        <v>3.3</v>
      </c>
      <c r="D81" t="s">
        <v>38</v>
      </c>
      <c r="I81">
        <v>2</v>
      </c>
    </row>
    <row r="82" spans="1:9">
      <c r="A82" t="s">
        <v>16</v>
      </c>
      <c r="B82">
        <v>0.9</v>
      </c>
      <c r="C82">
        <v>2.5</v>
      </c>
      <c r="D82" t="s">
        <v>32</v>
      </c>
      <c r="I82">
        <v>0.4</v>
      </c>
    </row>
    <row r="83" spans="1:9">
      <c r="A83" t="s">
        <v>17</v>
      </c>
      <c r="B83">
        <v>7</v>
      </c>
      <c r="C83">
        <v>6.8</v>
      </c>
      <c r="D83" t="s">
        <v>66</v>
      </c>
      <c r="I83">
        <v>2.7</v>
      </c>
    </row>
    <row r="84" spans="1:9">
      <c r="A84" t="s">
        <v>19</v>
      </c>
      <c r="B84">
        <v>6</v>
      </c>
      <c r="C84">
        <v>6.2</v>
      </c>
      <c r="D84" t="s">
        <v>33</v>
      </c>
      <c r="I84">
        <v>1.1000000000000001</v>
      </c>
    </row>
    <row r="88" spans="1:9">
      <c r="B88">
        <v>2014</v>
      </c>
      <c r="C88">
        <v>2015</v>
      </c>
      <c r="D88" t="s">
        <v>80</v>
      </c>
    </row>
    <row r="89" spans="1:9">
      <c r="A89" t="s">
        <v>73</v>
      </c>
      <c r="B89">
        <f t="shared" ref="B89:C91" si="4">+B70-$I70</f>
        <v>11.200000000000001</v>
      </c>
      <c r="C89">
        <f t="shared" si="4"/>
        <v>8.9</v>
      </c>
      <c r="D89" s="1">
        <f t="shared" ref="D89" si="5">+B89+C89</f>
        <v>20.100000000000001</v>
      </c>
      <c r="E89" t="s">
        <v>74</v>
      </c>
    </row>
    <row r="90" spans="1:9">
      <c r="A90" t="s">
        <v>118</v>
      </c>
      <c r="B90">
        <f t="shared" si="4"/>
        <v>6.4</v>
      </c>
      <c r="C90">
        <f t="shared" si="4"/>
        <v>6.6</v>
      </c>
      <c r="D90" s="1">
        <f t="shared" ref="D90:D91" si="6">+B90+C90</f>
        <v>13</v>
      </c>
      <c r="E90" t="s">
        <v>65</v>
      </c>
    </row>
    <row r="91" spans="1:9">
      <c r="A91" t="s">
        <v>7</v>
      </c>
      <c r="B91">
        <f t="shared" si="4"/>
        <v>5.5</v>
      </c>
      <c r="C91">
        <f t="shared" si="4"/>
        <v>5.3000000000000007</v>
      </c>
      <c r="D91" s="1">
        <f t="shared" si="6"/>
        <v>10.8</v>
      </c>
      <c r="E91" t="s">
        <v>65</v>
      </c>
    </row>
    <row r="92" spans="1:9">
      <c r="A92" t="s">
        <v>8</v>
      </c>
      <c r="B92">
        <f t="shared" ref="B92:C92" si="7">+B73-$I73</f>
        <v>6.8</v>
      </c>
      <c r="C92">
        <f t="shared" si="7"/>
        <v>7.5</v>
      </c>
      <c r="D92" s="1">
        <f t="shared" ref="D92:D103" si="8">+B92+C92</f>
        <v>14.3</v>
      </c>
      <c r="E92" t="s">
        <v>65</v>
      </c>
    </row>
    <row r="93" spans="1:9">
      <c r="A93" t="s">
        <v>10</v>
      </c>
      <c r="B93">
        <f t="shared" ref="B93:C93" si="9">+B74-$I74</f>
        <v>3.3</v>
      </c>
      <c r="C93">
        <f t="shared" si="9"/>
        <v>2.7</v>
      </c>
      <c r="D93" s="1">
        <f t="shared" si="8"/>
        <v>6</v>
      </c>
      <c r="E93" t="s">
        <v>65</v>
      </c>
    </row>
    <row r="94" spans="1:9">
      <c r="A94" t="s">
        <v>9</v>
      </c>
      <c r="B94">
        <f t="shared" ref="B94:C94" si="10">+B75-$I75</f>
        <v>3.7</v>
      </c>
      <c r="C94">
        <f t="shared" si="10"/>
        <v>3.4000000000000004</v>
      </c>
      <c r="D94" s="1">
        <f t="shared" si="8"/>
        <v>7.1000000000000005</v>
      </c>
      <c r="E94" t="s">
        <v>65</v>
      </c>
    </row>
    <row r="95" spans="1:9">
      <c r="A95" t="s">
        <v>11</v>
      </c>
      <c r="B95">
        <f t="shared" ref="B95:C95" si="11">+B76-$I76</f>
        <v>5.9</v>
      </c>
      <c r="C95">
        <f t="shared" si="11"/>
        <v>4.8000000000000007</v>
      </c>
      <c r="D95" s="1">
        <f t="shared" si="8"/>
        <v>10.700000000000001</v>
      </c>
      <c r="E95" t="s">
        <v>65</v>
      </c>
    </row>
    <row r="96" spans="1:9">
      <c r="A96" t="s">
        <v>12</v>
      </c>
      <c r="B96">
        <f t="shared" ref="B96:C96" si="12">+B77-$I77</f>
        <v>4.5</v>
      </c>
      <c r="C96">
        <f t="shared" si="12"/>
        <v>3.2</v>
      </c>
      <c r="D96" s="1">
        <f t="shared" si="8"/>
        <v>7.7</v>
      </c>
      <c r="E96" t="s">
        <v>65</v>
      </c>
    </row>
    <row r="97" spans="1:5">
      <c r="A97" t="s">
        <v>13</v>
      </c>
      <c r="B97">
        <f t="shared" ref="B97:C97" si="13">+B78-$I78</f>
        <v>6</v>
      </c>
      <c r="C97">
        <f t="shared" si="13"/>
        <v>1.4999999999999998</v>
      </c>
      <c r="D97" s="1">
        <f t="shared" si="8"/>
        <v>7.5</v>
      </c>
      <c r="E97" t="s">
        <v>65</v>
      </c>
    </row>
    <row r="98" spans="1:5">
      <c r="A98" t="s">
        <v>68</v>
      </c>
      <c r="B98">
        <f t="shared" ref="B98:C98" si="14">+B79-$I79</f>
        <v>7.6</v>
      </c>
      <c r="C98">
        <f t="shared" si="14"/>
        <v>7.6</v>
      </c>
      <c r="D98" s="1">
        <f t="shared" si="8"/>
        <v>15.2</v>
      </c>
      <c r="E98" t="s">
        <v>65</v>
      </c>
    </row>
    <row r="99" spans="1:5">
      <c r="A99" t="s">
        <v>14</v>
      </c>
      <c r="B99">
        <f t="shared" ref="B99:C99" si="15">+B80-$I80</f>
        <v>4.5</v>
      </c>
      <c r="C99">
        <f t="shared" si="15"/>
        <v>4.1999999999999993</v>
      </c>
      <c r="D99" s="1">
        <f t="shared" si="8"/>
        <v>8.6999999999999993</v>
      </c>
      <c r="E99" t="s">
        <v>65</v>
      </c>
    </row>
    <row r="100" spans="1:5">
      <c r="A100" t="s">
        <v>15</v>
      </c>
      <c r="B100">
        <f t="shared" ref="B100:C100" si="16">+B81-$I81</f>
        <v>-0.5</v>
      </c>
      <c r="C100">
        <f t="shared" si="16"/>
        <v>1.2999999999999998</v>
      </c>
      <c r="D100" s="1">
        <f t="shared" si="8"/>
        <v>0.79999999999999982</v>
      </c>
      <c r="E100" t="s">
        <v>65</v>
      </c>
    </row>
    <row r="101" spans="1:5">
      <c r="A101" t="s">
        <v>16</v>
      </c>
      <c r="B101">
        <f t="shared" ref="B101:C101" si="17">+B82-$I82</f>
        <v>0.5</v>
      </c>
      <c r="C101">
        <f t="shared" si="17"/>
        <v>2.1</v>
      </c>
      <c r="D101" s="1">
        <f t="shared" si="8"/>
        <v>2.6</v>
      </c>
      <c r="E101" t="s">
        <v>65</v>
      </c>
    </row>
    <row r="102" spans="1:5">
      <c r="A102" t="s">
        <v>17</v>
      </c>
      <c r="B102">
        <f t="shared" ref="B102:C102" si="18">+B83-$I83</f>
        <v>4.3</v>
      </c>
      <c r="C102">
        <f t="shared" si="18"/>
        <v>4.0999999999999996</v>
      </c>
      <c r="D102" s="1">
        <f t="shared" si="8"/>
        <v>8.3999999999999986</v>
      </c>
      <c r="E102" t="s">
        <v>64</v>
      </c>
    </row>
    <row r="103" spans="1:5">
      <c r="A103" t="s">
        <v>19</v>
      </c>
      <c r="B103">
        <f t="shared" ref="B103:C103" si="19">+B84-$I84</f>
        <v>4.9000000000000004</v>
      </c>
      <c r="C103">
        <f t="shared" si="19"/>
        <v>5.0999999999999996</v>
      </c>
      <c r="D103" s="1">
        <f t="shared" si="8"/>
        <v>10</v>
      </c>
      <c r="E103" t="s">
        <v>65</v>
      </c>
    </row>
    <row r="105" spans="1:5">
      <c r="A105" t="s">
        <v>23</v>
      </c>
      <c r="B105" t="s">
        <v>78</v>
      </c>
    </row>
    <row r="106" spans="1:5">
      <c r="A106" t="str">
        <f>+A100</f>
        <v>Solomon Islands</v>
      </c>
      <c r="B106">
        <f>+D100</f>
        <v>0.79999999999999982</v>
      </c>
    </row>
    <row r="107" spans="1:5">
      <c r="A107" t="str">
        <f>+A101</f>
        <v>Thailand</v>
      </c>
      <c r="B107" s="2">
        <f>+D101</f>
        <v>2.6</v>
      </c>
    </row>
    <row r="108" spans="1:5">
      <c r="A108" t="str">
        <f>+A93</f>
        <v>Fiji</v>
      </c>
      <c r="B108" s="2">
        <f>+D93</f>
        <v>6</v>
      </c>
    </row>
    <row r="109" spans="1:5">
      <c r="A109" t="str">
        <f>+A94</f>
        <v>Indonesia</v>
      </c>
      <c r="B109" s="2">
        <f>+D94</f>
        <v>7.1000000000000005</v>
      </c>
    </row>
    <row r="110" spans="1:5">
      <c r="A110" t="str">
        <f>+A97</f>
        <v>Mongolia</v>
      </c>
      <c r="B110" s="2">
        <f>+D97</f>
        <v>7.5</v>
      </c>
    </row>
    <row r="111" spans="1:5">
      <c r="A111" t="str">
        <f>+A96</f>
        <v>Malaysia</v>
      </c>
      <c r="B111" s="2">
        <f>+D96</f>
        <v>7.7</v>
      </c>
    </row>
    <row r="112" spans="1:5">
      <c r="A112" t="str">
        <f>+A102</f>
        <v>Timor-Leste</v>
      </c>
      <c r="B112" s="2">
        <f>+D102</f>
        <v>8.3999999999999986</v>
      </c>
    </row>
    <row r="113" spans="1:2">
      <c r="A113" t="str">
        <f>+A99</f>
        <v>Philippines</v>
      </c>
      <c r="B113" s="2">
        <f>+D99</f>
        <v>8.6999999999999993</v>
      </c>
    </row>
    <row r="114" spans="1:2">
      <c r="A114" t="str">
        <f>+A103</f>
        <v>Vietnam</v>
      </c>
      <c r="B114" s="2">
        <f>+D103</f>
        <v>10</v>
      </c>
    </row>
    <row r="115" spans="1:2">
      <c r="A115" t="str">
        <f>+A95</f>
        <v>Lao PDR</v>
      </c>
      <c r="B115" s="2">
        <f>+D95</f>
        <v>10.700000000000001</v>
      </c>
    </row>
    <row r="116" spans="1:2">
      <c r="A116" t="str">
        <f>+A91</f>
        <v>Cambodia</v>
      </c>
      <c r="B116" s="2">
        <f>+D91</f>
        <v>10.8</v>
      </c>
    </row>
    <row r="117" spans="1:2">
      <c r="A117" t="str">
        <f>+A90</f>
        <v>PNG (World Bank)</v>
      </c>
      <c r="B117">
        <f>+D90</f>
        <v>13</v>
      </c>
    </row>
    <row r="118" spans="1:2">
      <c r="A118" t="str">
        <f>+A92</f>
        <v>China</v>
      </c>
      <c r="B118" s="2">
        <f>+D92</f>
        <v>14.3</v>
      </c>
    </row>
    <row r="119" spans="1:2">
      <c r="A119" t="s">
        <v>68</v>
      </c>
      <c r="B119" s="2">
        <f>+D98</f>
        <v>15.2</v>
      </c>
    </row>
    <row r="120" spans="1:2">
      <c r="A120" t="s">
        <v>73</v>
      </c>
      <c r="B120" s="2">
        <f>+D89</f>
        <v>20.100000000000001</v>
      </c>
    </row>
    <row r="121" spans="1:2">
      <c r="A121" t="s">
        <v>24</v>
      </c>
      <c r="B121" s="4">
        <f>AVERAGE(B106:B119)</f>
        <v>8.7714285714285705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5"/>
  <sheetViews>
    <sheetView topLeftCell="B1" zoomScale="80" zoomScaleNormal="80" workbookViewId="0">
      <selection activeCell="R97" sqref="R97"/>
    </sheetView>
  </sheetViews>
  <sheetFormatPr defaultRowHeight="15"/>
  <cols>
    <col min="1" max="3" width="24.85546875" customWidth="1"/>
    <col min="4" max="17" width="11.7109375" customWidth="1"/>
    <col min="21" max="21" width="12.5703125" customWidth="1"/>
  </cols>
  <sheetData>
    <row r="1" spans="1:21">
      <c r="A1" s="32" t="s">
        <v>86</v>
      </c>
      <c r="B1" s="28" t="s">
        <v>119</v>
      </c>
      <c r="C1" s="20"/>
      <c r="D1" s="20"/>
      <c r="E1" s="20"/>
      <c r="F1" s="20"/>
      <c r="G1" s="20"/>
    </row>
    <row r="2" spans="1:21" ht="18" customHeight="1">
      <c r="A2" s="33"/>
      <c r="B2" s="12"/>
      <c r="C2" s="21"/>
      <c r="D2" s="21"/>
      <c r="E2" s="21"/>
      <c r="F2" s="21"/>
      <c r="G2" s="21"/>
    </row>
    <row r="3" spans="1:21">
      <c r="D3" s="8">
        <v>2002</v>
      </c>
      <c r="E3" s="8">
        <v>2003</v>
      </c>
      <c r="F3" s="8">
        <v>2004</v>
      </c>
      <c r="G3" s="8">
        <v>2005</v>
      </c>
      <c r="H3" s="8">
        <v>2006</v>
      </c>
      <c r="I3" s="8">
        <v>2007</v>
      </c>
      <c r="J3" s="9">
        <v>2008</v>
      </c>
      <c r="K3" s="9">
        <f>J3+1</f>
        <v>2009</v>
      </c>
      <c r="L3" s="9">
        <f>K3+1</f>
        <v>2010</v>
      </c>
      <c r="M3" s="9">
        <f>L3+1</f>
        <v>2011</v>
      </c>
      <c r="N3" s="9">
        <v>2012</v>
      </c>
      <c r="O3" s="9">
        <v>2013</v>
      </c>
      <c r="P3" s="9">
        <v>2014</v>
      </c>
      <c r="Q3" s="9">
        <v>2015</v>
      </c>
      <c r="R3" s="9">
        <v>2016</v>
      </c>
      <c r="S3" s="9">
        <v>2017</v>
      </c>
      <c r="T3" s="9">
        <v>2018</v>
      </c>
      <c r="U3" t="s">
        <v>120</v>
      </c>
    </row>
    <row r="4" spans="1:21">
      <c r="A4" t="s">
        <v>103</v>
      </c>
      <c r="B4" s="6" t="s">
        <v>87</v>
      </c>
      <c r="C4" s="20"/>
      <c r="D4" s="20"/>
      <c r="E4" s="20"/>
      <c r="F4" s="20"/>
      <c r="G4" s="20"/>
      <c r="H4" s="10"/>
      <c r="I4" s="10"/>
      <c r="J4" s="10"/>
      <c r="K4" s="10"/>
      <c r="L4" s="10"/>
      <c r="M4" s="10"/>
      <c r="N4" s="10"/>
      <c r="O4" s="10"/>
      <c r="P4" s="10"/>
      <c r="Q4" s="10"/>
      <c r="R4" s="10"/>
      <c r="S4" s="10"/>
      <c r="T4" s="10"/>
    </row>
    <row r="5" spans="1:21">
      <c r="B5" s="6" t="s">
        <v>82</v>
      </c>
      <c r="C5" s="20"/>
      <c r="D5" s="22">
        <v>897.5</v>
      </c>
      <c r="E5" s="22">
        <v>853</v>
      </c>
      <c r="F5" s="22">
        <v>738.4</v>
      </c>
      <c r="G5" s="23">
        <v>2038.1</v>
      </c>
      <c r="H5" s="10">
        <v>2269.5</v>
      </c>
      <c r="I5" s="10">
        <v>2418.6999999999998</v>
      </c>
      <c r="J5" s="10">
        <v>2758.8</v>
      </c>
      <c r="K5" s="10">
        <v>1676.9</v>
      </c>
      <c r="L5" s="10">
        <v>1979</v>
      </c>
      <c r="M5" s="10">
        <v>1862.6</v>
      </c>
      <c r="N5" s="10">
        <v>1320.4</v>
      </c>
      <c r="O5" s="10">
        <v>1364.8</v>
      </c>
      <c r="P5" s="10">
        <v>5394.7</v>
      </c>
      <c r="Q5" s="10">
        <v>12380.4</v>
      </c>
      <c r="R5" s="10"/>
      <c r="S5" s="10"/>
      <c r="T5" s="10"/>
    </row>
    <row r="6" spans="1:21">
      <c r="B6" s="6" t="s">
        <v>83</v>
      </c>
      <c r="C6" s="20"/>
      <c r="D6" s="22">
        <v>329.2</v>
      </c>
      <c r="E6" s="22">
        <v>317.8</v>
      </c>
      <c r="F6" s="22">
        <v>300.5</v>
      </c>
      <c r="G6" s="23">
        <v>591.79999999999995</v>
      </c>
      <c r="H6" s="10">
        <v>681.9</v>
      </c>
      <c r="I6" s="10">
        <v>765.9</v>
      </c>
      <c r="J6" s="10">
        <v>952.3</v>
      </c>
      <c r="K6" s="10">
        <v>618.1</v>
      </c>
      <c r="L6" s="10">
        <v>782.2</v>
      </c>
      <c r="M6" s="10">
        <v>892.5</v>
      </c>
      <c r="N6" s="10">
        <v>796.3</v>
      </c>
      <c r="O6" s="10">
        <v>847.2</v>
      </c>
      <c r="P6" s="10">
        <v>470.4</v>
      </c>
      <c r="Q6" s="10">
        <v>421.3</v>
      </c>
      <c r="R6" s="10"/>
      <c r="S6" s="10"/>
      <c r="T6" s="10"/>
    </row>
    <row r="7" spans="1:21">
      <c r="B7" s="6" t="s">
        <v>84</v>
      </c>
      <c r="C7" s="20"/>
      <c r="D7" s="22">
        <v>272.60000000000002</v>
      </c>
      <c r="E7" s="22">
        <v>268.39999999999998</v>
      </c>
      <c r="F7" s="22">
        <v>245.7</v>
      </c>
      <c r="G7" s="23">
        <v>344.4</v>
      </c>
      <c r="H7" s="10">
        <v>332.8</v>
      </c>
      <c r="I7" s="10">
        <v>315.8</v>
      </c>
      <c r="J7" s="10">
        <v>289.7</v>
      </c>
      <c r="K7" s="10">
        <v>271.3</v>
      </c>
      <c r="L7" s="10">
        <v>253</v>
      </c>
      <c r="M7" s="10">
        <v>208.7</v>
      </c>
      <c r="N7" s="10">
        <v>165.8</v>
      </c>
      <c r="O7" s="10">
        <v>161.1</v>
      </c>
      <c r="P7" s="10">
        <v>1146.8</v>
      </c>
      <c r="Q7" s="10">
        <v>2938.8</v>
      </c>
      <c r="R7" s="10"/>
      <c r="S7" s="10"/>
      <c r="T7" s="10"/>
    </row>
    <row r="8" spans="1:21" ht="21">
      <c r="B8" s="6" t="s">
        <v>85</v>
      </c>
      <c r="C8" s="20"/>
      <c r="D8" s="22">
        <v>-36.1</v>
      </c>
      <c r="E8" s="22">
        <v>-1.5</v>
      </c>
      <c r="F8" s="22">
        <v>-8.5</v>
      </c>
      <c r="G8" s="23">
        <v>13</v>
      </c>
      <c r="H8" s="10">
        <v>-3.4</v>
      </c>
      <c r="I8" s="10">
        <v>-5.0999999999999996</v>
      </c>
      <c r="J8" s="10">
        <v>-8.3000000000000007</v>
      </c>
      <c r="K8" s="10">
        <v>-6.3</v>
      </c>
      <c r="L8" s="10">
        <v>-6.7</v>
      </c>
      <c r="M8" s="10">
        <v>-17.5</v>
      </c>
      <c r="N8" s="10">
        <v>-20.5</v>
      </c>
      <c r="O8" s="10">
        <v>-2.8</v>
      </c>
      <c r="P8" s="10">
        <v>611.9</v>
      </c>
      <c r="Q8" s="10">
        <v>156.30000000000001</v>
      </c>
      <c r="R8" s="10"/>
      <c r="S8" s="10"/>
      <c r="T8" s="10"/>
      <c r="U8" s="13">
        <f>AVERAGE(D8:Q8)</f>
        <v>47.464285714285715</v>
      </c>
    </row>
    <row r="9" spans="1:21">
      <c r="B9" s="6"/>
      <c r="C9" s="20"/>
      <c r="D9" s="22"/>
      <c r="E9" s="22"/>
      <c r="F9" s="22"/>
      <c r="G9" s="23"/>
      <c r="H9" s="10"/>
      <c r="I9" s="10"/>
      <c r="J9" s="10"/>
      <c r="K9" s="10"/>
      <c r="L9" s="10"/>
      <c r="M9" s="10"/>
      <c r="N9" s="10"/>
      <c r="O9" s="10"/>
      <c r="P9" s="10"/>
      <c r="Q9" s="10"/>
      <c r="R9" s="10"/>
      <c r="S9" s="10"/>
      <c r="T9" s="10"/>
    </row>
    <row r="10" spans="1:21">
      <c r="B10" s="6" t="s">
        <v>88</v>
      </c>
      <c r="C10" s="20"/>
      <c r="D10" s="22">
        <f>+D5+D11</f>
        <v>2149.6</v>
      </c>
      <c r="E10" s="22"/>
      <c r="F10" s="22"/>
      <c r="G10" s="23"/>
      <c r="H10" s="10"/>
      <c r="I10" s="10"/>
      <c r="J10" s="10"/>
      <c r="K10" s="10"/>
      <c r="L10" s="10"/>
      <c r="M10" s="10"/>
      <c r="N10" s="10"/>
      <c r="O10" s="10"/>
      <c r="P10" s="10"/>
      <c r="Q10" s="10"/>
      <c r="R10" s="10"/>
      <c r="S10" s="10"/>
      <c r="T10" s="10"/>
    </row>
    <row r="11" spans="1:21">
      <c r="B11" s="6" t="s">
        <v>82</v>
      </c>
      <c r="C11" s="20"/>
      <c r="D11" s="22">
        <v>1252.0999999999999</v>
      </c>
      <c r="E11" s="22">
        <v>1398.8</v>
      </c>
      <c r="F11" s="22">
        <v>1652.7</v>
      </c>
      <c r="G11" s="23">
        <v>2023.6</v>
      </c>
      <c r="H11" s="10">
        <v>2773.2</v>
      </c>
      <c r="I11" s="10">
        <v>3022.2</v>
      </c>
      <c r="J11" s="10">
        <v>3136.1</v>
      </c>
      <c r="K11" s="10">
        <v>3038</v>
      </c>
      <c r="L11" s="10">
        <v>3937.8</v>
      </c>
      <c r="M11" s="10">
        <v>3806.3</v>
      </c>
      <c r="N11" s="10">
        <v>3275.2</v>
      </c>
      <c r="O11" s="10">
        <v>3248.1</v>
      </c>
      <c r="P11" s="10">
        <v>3431.7</v>
      </c>
      <c r="Q11" s="10">
        <v>3897.2</v>
      </c>
      <c r="R11" s="10"/>
      <c r="S11" s="10"/>
      <c r="T11" s="10"/>
    </row>
    <row r="12" spans="1:21">
      <c r="B12" s="6" t="s">
        <v>83</v>
      </c>
      <c r="C12" s="20"/>
      <c r="D12" s="22">
        <v>186.9</v>
      </c>
      <c r="E12" s="22">
        <v>199.6</v>
      </c>
      <c r="F12" s="22">
        <v>227.7</v>
      </c>
      <c r="G12" s="23">
        <v>259</v>
      </c>
      <c r="H12" s="10">
        <v>397.5</v>
      </c>
      <c r="I12" s="10">
        <v>423.4</v>
      </c>
      <c r="J12" s="10">
        <v>432.5</v>
      </c>
      <c r="K12" s="10">
        <v>418.3</v>
      </c>
      <c r="L12" s="10">
        <v>543.20000000000005</v>
      </c>
      <c r="M12" s="10">
        <v>581.9</v>
      </c>
      <c r="N12" s="10">
        <v>513.70000000000005</v>
      </c>
      <c r="O12" s="10">
        <v>467</v>
      </c>
      <c r="P12" s="10">
        <v>466</v>
      </c>
      <c r="Q12" s="10">
        <v>472.4</v>
      </c>
      <c r="R12" s="10"/>
      <c r="S12" s="10"/>
      <c r="T12" s="10"/>
    </row>
    <row r="13" spans="1:21">
      <c r="B13" s="6" t="s">
        <v>84</v>
      </c>
      <c r="C13" s="20"/>
      <c r="D13" s="22">
        <v>669.9</v>
      </c>
      <c r="E13" s="22">
        <v>700.7</v>
      </c>
      <c r="F13" s="22">
        <v>725.9</v>
      </c>
      <c r="G13" s="23">
        <v>781.3</v>
      </c>
      <c r="H13" s="10">
        <v>697.6</v>
      </c>
      <c r="I13" s="10">
        <v>713.8</v>
      </c>
      <c r="J13" s="10">
        <v>725.2</v>
      </c>
      <c r="K13" s="10">
        <v>726.2</v>
      </c>
      <c r="L13" s="10">
        <v>725</v>
      </c>
      <c r="M13" s="10">
        <v>654.1</v>
      </c>
      <c r="N13" s="10">
        <v>637.6</v>
      </c>
      <c r="O13" s="10">
        <v>695.6</v>
      </c>
      <c r="P13" s="10">
        <v>736.4</v>
      </c>
      <c r="Q13" s="10">
        <v>825.1</v>
      </c>
      <c r="R13" s="10"/>
      <c r="S13" s="10"/>
      <c r="T13" s="10"/>
    </row>
    <row r="14" spans="1:21" ht="21">
      <c r="B14" s="6" t="s">
        <v>85</v>
      </c>
      <c r="C14" s="20"/>
      <c r="D14" s="22">
        <v>-3.5</v>
      </c>
      <c r="E14" s="22">
        <v>4.5999999999999996</v>
      </c>
      <c r="F14" s="22">
        <v>3.6</v>
      </c>
      <c r="G14" s="23">
        <v>-3.2</v>
      </c>
      <c r="H14" s="10">
        <v>-10.7</v>
      </c>
      <c r="I14" s="10">
        <v>2.2999999999999998</v>
      </c>
      <c r="J14" s="10">
        <v>1.6</v>
      </c>
      <c r="K14" s="10">
        <v>0.1</v>
      </c>
      <c r="L14" s="10">
        <v>-0.2</v>
      </c>
      <c r="M14" s="10">
        <v>-9.8000000000000007</v>
      </c>
      <c r="N14" s="10">
        <v>-2.5</v>
      </c>
      <c r="O14" s="10">
        <v>9.9</v>
      </c>
      <c r="P14" s="10">
        <v>5.9</v>
      </c>
      <c r="Q14" s="10">
        <v>12</v>
      </c>
      <c r="R14" s="10"/>
      <c r="S14" s="10"/>
      <c r="T14" s="10"/>
      <c r="U14" s="13">
        <f>AVERAGE(D14:Q14)</f>
        <v>0.72142857142857153</v>
      </c>
    </row>
    <row r="15" spans="1:21">
      <c r="B15" s="6"/>
      <c r="C15" s="20"/>
      <c r="D15" s="20"/>
      <c r="E15" s="20"/>
      <c r="F15" s="20"/>
      <c r="G15" s="20"/>
      <c r="H15" s="10"/>
      <c r="I15" s="10"/>
      <c r="J15" s="10"/>
      <c r="K15" s="10"/>
      <c r="L15" s="10"/>
      <c r="M15" s="10"/>
      <c r="N15" s="10"/>
      <c r="O15" s="10"/>
      <c r="P15" s="10"/>
      <c r="Q15" s="10"/>
      <c r="R15" s="10"/>
      <c r="S15" s="10"/>
      <c r="T15" s="10"/>
    </row>
    <row r="16" spans="1:21" ht="25.5">
      <c r="A16" t="s">
        <v>104</v>
      </c>
      <c r="B16" s="7" t="s">
        <v>81</v>
      </c>
      <c r="C16" s="7"/>
      <c r="D16" s="7"/>
      <c r="E16" s="7"/>
      <c r="F16" s="7"/>
      <c r="G16" s="7"/>
    </row>
    <row r="17" spans="2:21">
      <c r="B17" s="7" t="s">
        <v>82</v>
      </c>
      <c r="C17" s="7"/>
      <c r="D17" s="22">
        <v>4428</v>
      </c>
      <c r="E17" s="22">
        <v>4819.3999999999996</v>
      </c>
      <c r="F17" s="22">
        <v>4550.8</v>
      </c>
      <c r="G17" s="23">
        <v>5019.8999999999996</v>
      </c>
      <c r="H17" s="10">
        <v>5327.3</v>
      </c>
      <c r="I17" s="10">
        <v>5901.7</v>
      </c>
      <c r="J17" s="10">
        <v>6916.7</v>
      </c>
      <c r="K17" s="10">
        <v>7207.9</v>
      </c>
      <c r="L17" s="10">
        <v>8106.9</v>
      </c>
      <c r="M17" s="10">
        <v>9376.5</v>
      </c>
      <c r="N17" s="10">
        <v>8965.7000000000007</v>
      </c>
      <c r="O17" s="10">
        <v>9242.2000000000007</v>
      </c>
      <c r="P17" s="10">
        <v>10260.299999999999</v>
      </c>
      <c r="Q17" s="10">
        <v>11097.1</v>
      </c>
      <c r="R17" s="10"/>
      <c r="S17" s="10"/>
      <c r="T17" s="10"/>
    </row>
    <row r="18" spans="2:21">
      <c r="B18" s="7" t="s">
        <v>83</v>
      </c>
      <c r="C18" s="7"/>
      <c r="D18" s="22">
        <v>158.80000000000001</v>
      </c>
      <c r="E18" s="22">
        <v>164.6</v>
      </c>
      <c r="F18" s="22">
        <v>148.6</v>
      </c>
      <c r="G18" s="23">
        <v>152.9</v>
      </c>
      <c r="H18" s="10">
        <v>160.5</v>
      </c>
      <c r="I18" s="10">
        <v>170.7</v>
      </c>
      <c r="J18" s="10">
        <v>191.7</v>
      </c>
      <c r="K18" s="10">
        <v>198.4</v>
      </c>
      <c r="L18" s="10">
        <v>217</v>
      </c>
      <c r="M18" s="10">
        <v>231.1</v>
      </c>
      <c r="N18" s="10">
        <v>227.1</v>
      </c>
      <c r="O18" s="10">
        <v>230.3</v>
      </c>
      <c r="P18" s="10">
        <v>246.1</v>
      </c>
      <c r="Q18" s="10">
        <v>257</v>
      </c>
      <c r="R18" s="10"/>
      <c r="S18" s="10"/>
      <c r="T18" s="10"/>
    </row>
    <row r="19" spans="2:21">
      <c r="B19" s="7" t="s">
        <v>84</v>
      </c>
      <c r="C19" s="7"/>
      <c r="D19" s="22">
        <v>2788.8</v>
      </c>
      <c r="E19" s="22">
        <v>2927.2</v>
      </c>
      <c r="F19" s="22">
        <v>3062.1</v>
      </c>
      <c r="G19" s="23">
        <v>3284</v>
      </c>
      <c r="H19" s="10">
        <v>3318.2</v>
      </c>
      <c r="I19" s="10">
        <v>3458.3</v>
      </c>
      <c r="J19" s="10">
        <v>3608.2</v>
      </c>
      <c r="K19" s="10">
        <v>3632.4</v>
      </c>
      <c r="L19" s="10">
        <v>3736.2</v>
      </c>
      <c r="M19" s="10">
        <v>4056.5</v>
      </c>
      <c r="N19" s="10">
        <v>3948.7</v>
      </c>
      <c r="O19" s="10">
        <v>4012.4</v>
      </c>
      <c r="P19" s="10">
        <v>4169</v>
      </c>
      <c r="Q19" s="10">
        <v>4317.5</v>
      </c>
      <c r="R19" s="10"/>
      <c r="S19" s="10"/>
      <c r="T19" s="10"/>
    </row>
    <row r="20" spans="2:21" ht="21">
      <c r="B20" s="7" t="s">
        <v>85</v>
      </c>
      <c r="C20" s="7"/>
      <c r="D20" s="22">
        <v>-4.0999999999999996</v>
      </c>
      <c r="E20" s="22">
        <v>5</v>
      </c>
      <c r="F20" s="22">
        <v>4.5999999999999996</v>
      </c>
      <c r="G20" s="23">
        <v>5.6</v>
      </c>
      <c r="H20" s="10">
        <v>1</v>
      </c>
      <c r="I20" s="10">
        <v>4.2</v>
      </c>
      <c r="J20" s="10">
        <v>4.3</v>
      </c>
      <c r="K20" s="10">
        <v>0.7</v>
      </c>
      <c r="L20" s="10">
        <v>2.9</v>
      </c>
      <c r="M20" s="10">
        <v>8.1</v>
      </c>
      <c r="N20" s="10">
        <v>-1.6</v>
      </c>
      <c r="O20" s="10">
        <v>1.9</v>
      </c>
      <c r="P20" s="10">
        <v>3.9</v>
      </c>
      <c r="Q20" s="10">
        <v>3.6</v>
      </c>
      <c r="R20" s="10"/>
      <c r="S20" s="10"/>
      <c r="T20" s="10"/>
      <c r="U20" s="13">
        <f>AVERAGE(D20:Q20)</f>
        <v>2.8642857142857139</v>
      </c>
    </row>
    <row r="21" spans="2:21">
      <c r="B21" s="11"/>
      <c r="C21" s="20"/>
      <c r="D21" s="22"/>
      <c r="E21" s="22"/>
      <c r="F21" s="22"/>
      <c r="G21" s="23"/>
      <c r="H21" s="10"/>
      <c r="I21" s="10"/>
      <c r="J21" s="10"/>
      <c r="K21" s="10"/>
      <c r="L21" s="10"/>
      <c r="M21" s="10"/>
      <c r="N21" s="10"/>
      <c r="O21" s="10"/>
      <c r="P21" s="10"/>
      <c r="Q21" s="10"/>
      <c r="R21" s="10"/>
      <c r="S21" s="10"/>
      <c r="T21" s="10"/>
    </row>
    <row r="22" spans="2:21">
      <c r="B22" s="6" t="s">
        <v>89</v>
      </c>
      <c r="C22" s="20"/>
      <c r="D22" s="23"/>
      <c r="E22" s="23"/>
      <c r="F22" s="23"/>
      <c r="G22" s="23"/>
      <c r="H22" s="10"/>
      <c r="I22" s="10"/>
      <c r="J22" s="10"/>
      <c r="K22" s="10"/>
      <c r="L22" s="10"/>
      <c r="M22" s="10"/>
      <c r="N22" s="10"/>
      <c r="O22" s="10"/>
      <c r="P22" s="10"/>
      <c r="Q22" s="10"/>
      <c r="R22" s="10"/>
      <c r="S22" s="10"/>
      <c r="T22" s="10"/>
    </row>
    <row r="23" spans="2:21">
      <c r="B23" s="6" t="s">
        <v>82</v>
      </c>
      <c r="C23" s="20"/>
      <c r="D23" s="22">
        <v>729.3</v>
      </c>
      <c r="E23" s="22">
        <v>820.8</v>
      </c>
      <c r="F23" s="22">
        <v>848.3</v>
      </c>
      <c r="G23" s="23">
        <v>928.1</v>
      </c>
      <c r="H23" s="10">
        <v>974.7</v>
      </c>
      <c r="I23" s="10">
        <v>1064.2</v>
      </c>
      <c r="J23" s="10">
        <v>1247.5999999999999</v>
      </c>
      <c r="K23" s="10">
        <v>1328.8</v>
      </c>
      <c r="L23" s="10">
        <v>1613.3</v>
      </c>
      <c r="M23" s="10">
        <v>1978</v>
      </c>
      <c r="N23" s="10">
        <v>2296</v>
      </c>
      <c r="O23" s="10">
        <v>2448.6</v>
      </c>
      <c r="P23" s="10">
        <v>2696.2</v>
      </c>
      <c r="Q23" s="10">
        <v>2971.4</v>
      </c>
      <c r="R23" s="10"/>
      <c r="S23" s="10"/>
      <c r="T23" s="10"/>
    </row>
    <row r="24" spans="2:21">
      <c r="B24" s="6" t="s">
        <v>83</v>
      </c>
      <c r="C24" s="20"/>
      <c r="D24" s="22">
        <v>130.19999999999999</v>
      </c>
      <c r="E24" s="22">
        <v>139.80000000000001</v>
      </c>
      <c r="F24" s="22">
        <v>141.30000000000001</v>
      </c>
      <c r="G24" s="23">
        <v>142.69999999999999</v>
      </c>
      <c r="H24" s="10">
        <v>144.1</v>
      </c>
      <c r="I24" s="10">
        <v>148.4</v>
      </c>
      <c r="J24" s="10">
        <v>164.2</v>
      </c>
      <c r="K24" s="10">
        <v>174.5</v>
      </c>
      <c r="L24" s="10">
        <v>185.8</v>
      </c>
      <c r="M24" s="10">
        <v>201.6</v>
      </c>
      <c r="N24" s="10">
        <v>209</v>
      </c>
      <c r="O24" s="10">
        <v>215.3</v>
      </c>
      <c r="P24" s="10">
        <v>228</v>
      </c>
      <c r="Q24" s="10">
        <v>240.4</v>
      </c>
      <c r="R24" s="10"/>
      <c r="S24" s="10"/>
      <c r="T24" s="10"/>
    </row>
    <row r="25" spans="2:21">
      <c r="B25" s="6" t="s">
        <v>84</v>
      </c>
      <c r="C25" s="20"/>
      <c r="D25" s="22">
        <v>560</v>
      </c>
      <c r="E25" s="22">
        <v>587.1</v>
      </c>
      <c r="F25" s="22">
        <v>600.4</v>
      </c>
      <c r="G25" s="23">
        <v>650.4</v>
      </c>
      <c r="H25" s="10">
        <v>676.4</v>
      </c>
      <c r="I25" s="10">
        <v>717</v>
      </c>
      <c r="J25" s="10">
        <v>760</v>
      </c>
      <c r="K25" s="10">
        <v>761.5</v>
      </c>
      <c r="L25" s="10">
        <v>868.1</v>
      </c>
      <c r="M25" s="10">
        <v>981</v>
      </c>
      <c r="N25" s="10">
        <v>1098.7</v>
      </c>
      <c r="O25" s="10">
        <v>1137.2</v>
      </c>
      <c r="P25" s="10">
        <v>1182.7</v>
      </c>
      <c r="Q25" s="10">
        <v>1235.9000000000001</v>
      </c>
      <c r="R25" s="10"/>
      <c r="S25" s="10"/>
      <c r="T25" s="10"/>
    </row>
    <row r="26" spans="2:21" ht="21">
      <c r="B26" s="6" t="s">
        <v>85</v>
      </c>
      <c r="C26" s="20"/>
      <c r="D26" s="22">
        <v>-5.8</v>
      </c>
      <c r="E26" s="22">
        <v>4.8</v>
      </c>
      <c r="F26" s="22">
        <v>2.2999999999999998</v>
      </c>
      <c r="G26" s="23">
        <v>8.3000000000000007</v>
      </c>
      <c r="H26" s="10">
        <v>4</v>
      </c>
      <c r="I26" s="10">
        <v>6</v>
      </c>
      <c r="J26" s="10">
        <v>6</v>
      </c>
      <c r="K26" s="10">
        <v>0.2</v>
      </c>
      <c r="L26" s="10">
        <v>14</v>
      </c>
      <c r="M26" s="10">
        <v>13</v>
      </c>
      <c r="N26" s="10">
        <v>12</v>
      </c>
      <c r="O26" s="10">
        <v>3.5</v>
      </c>
      <c r="P26" s="10">
        <v>4</v>
      </c>
      <c r="Q26" s="10">
        <v>4.5</v>
      </c>
      <c r="R26" s="10"/>
      <c r="S26" s="10"/>
      <c r="T26" s="10"/>
      <c r="U26" s="13">
        <f>AVERAGE(D26:Q26)</f>
        <v>5.4857142857142858</v>
      </c>
    </row>
    <row r="27" spans="2:21">
      <c r="B27" s="6"/>
      <c r="C27" s="20"/>
      <c r="D27" s="22"/>
      <c r="E27" s="22"/>
      <c r="F27" s="22"/>
      <c r="G27" s="23"/>
      <c r="H27" s="10"/>
      <c r="I27" s="10"/>
      <c r="J27" s="10"/>
      <c r="K27" s="10"/>
      <c r="L27" s="10"/>
      <c r="M27" s="10"/>
      <c r="N27" s="10"/>
      <c r="O27" s="10"/>
      <c r="P27" s="10"/>
      <c r="Q27" s="10"/>
      <c r="R27" s="10"/>
      <c r="S27" s="10"/>
      <c r="T27" s="10"/>
    </row>
    <row r="28" spans="2:21">
      <c r="B28" s="6" t="s">
        <v>90</v>
      </c>
      <c r="C28" s="20"/>
      <c r="D28" s="22"/>
      <c r="E28" s="22"/>
      <c r="F28" s="22"/>
      <c r="G28" s="23"/>
      <c r="H28" s="10"/>
      <c r="I28" s="10"/>
      <c r="J28" s="10"/>
      <c r="K28" s="10"/>
      <c r="L28" s="10"/>
      <c r="M28" s="10"/>
      <c r="N28" s="10"/>
      <c r="O28" s="10"/>
      <c r="P28" s="10"/>
      <c r="Q28" s="10"/>
      <c r="R28" s="10"/>
      <c r="S28" s="10"/>
      <c r="T28" s="10"/>
    </row>
    <row r="29" spans="2:21">
      <c r="B29" s="6" t="s">
        <v>82</v>
      </c>
      <c r="C29" s="20"/>
      <c r="D29" s="22">
        <v>193.8</v>
      </c>
      <c r="E29" s="22">
        <v>228.7</v>
      </c>
      <c r="F29" s="22">
        <v>263.7</v>
      </c>
      <c r="G29" s="23">
        <v>301.3</v>
      </c>
      <c r="H29" s="10">
        <v>337.7</v>
      </c>
      <c r="I29" s="10">
        <v>361.8</v>
      </c>
      <c r="J29" s="10">
        <v>404.1</v>
      </c>
      <c r="K29" s="10">
        <v>461.7</v>
      </c>
      <c r="L29" s="10">
        <v>538</v>
      </c>
      <c r="M29" s="10">
        <v>639.20000000000005</v>
      </c>
      <c r="N29" s="10">
        <v>715.4</v>
      </c>
      <c r="O29" s="10">
        <v>803.5</v>
      </c>
      <c r="P29" s="10">
        <v>901.8</v>
      </c>
      <c r="Q29" s="10">
        <v>998.6</v>
      </c>
      <c r="R29" s="10"/>
      <c r="S29" s="10"/>
      <c r="T29" s="10"/>
    </row>
    <row r="30" spans="2:21">
      <c r="B30" s="6" t="s">
        <v>83</v>
      </c>
      <c r="C30" s="20"/>
      <c r="D30" s="22">
        <v>181.6</v>
      </c>
      <c r="E30" s="22">
        <v>189</v>
      </c>
      <c r="F30" s="22">
        <v>209</v>
      </c>
      <c r="G30" s="23">
        <v>225.7</v>
      </c>
      <c r="H30" s="10">
        <v>249.8</v>
      </c>
      <c r="I30" s="10">
        <v>257.3</v>
      </c>
      <c r="J30" s="10">
        <v>269.10000000000002</v>
      </c>
      <c r="K30" s="10">
        <v>286</v>
      </c>
      <c r="L30" s="10">
        <v>304.60000000000002</v>
      </c>
      <c r="M30" s="10">
        <v>330.5</v>
      </c>
      <c r="N30" s="10">
        <v>342.5</v>
      </c>
      <c r="O30" s="10">
        <v>353</v>
      </c>
      <c r="P30" s="10">
        <v>373.7</v>
      </c>
      <c r="Q30" s="10">
        <v>394.1</v>
      </c>
      <c r="R30" s="10"/>
      <c r="S30" s="10"/>
      <c r="T30" s="10"/>
    </row>
    <row r="31" spans="2:21">
      <c r="B31" s="6" t="s">
        <v>84</v>
      </c>
      <c r="C31" s="20"/>
      <c r="D31" s="22">
        <v>106.7</v>
      </c>
      <c r="E31" s="22">
        <v>121</v>
      </c>
      <c r="F31" s="22">
        <v>126.2</v>
      </c>
      <c r="G31" s="23">
        <v>133.5</v>
      </c>
      <c r="H31" s="10">
        <v>135.19999999999999</v>
      </c>
      <c r="I31" s="10">
        <v>140.6</v>
      </c>
      <c r="J31" s="10">
        <v>150.19999999999999</v>
      </c>
      <c r="K31" s="10">
        <v>161.4</v>
      </c>
      <c r="L31" s="10">
        <v>176.6</v>
      </c>
      <c r="M31" s="10">
        <v>193.4</v>
      </c>
      <c r="N31" s="10">
        <v>208.9</v>
      </c>
      <c r="O31" s="10">
        <v>227.7</v>
      </c>
      <c r="P31" s="10">
        <v>241.3</v>
      </c>
      <c r="Q31" s="10">
        <v>253.4</v>
      </c>
      <c r="R31" s="10"/>
      <c r="S31" s="10"/>
      <c r="T31" s="10"/>
    </row>
    <row r="32" spans="2:21" ht="21">
      <c r="B32" s="6" t="s">
        <v>85</v>
      </c>
      <c r="C32" s="20"/>
      <c r="D32" s="22">
        <v>-0.4</v>
      </c>
      <c r="E32" s="22">
        <v>13.4</v>
      </c>
      <c r="F32" s="22">
        <v>4.3</v>
      </c>
      <c r="G32" s="23">
        <v>5.0999999999999996</v>
      </c>
      <c r="H32" s="10">
        <v>1.3</v>
      </c>
      <c r="I32" s="10">
        <v>4</v>
      </c>
      <c r="J32" s="10">
        <v>6.8</v>
      </c>
      <c r="K32" s="10">
        <v>7.5</v>
      </c>
      <c r="L32" s="10">
        <v>9.4</v>
      </c>
      <c r="M32" s="10">
        <v>9.5</v>
      </c>
      <c r="N32" s="10">
        <v>24</v>
      </c>
      <c r="O32" s="10">
        <v>9</v>
      </c>
      <c r="P32" s="10">
        <v>6</v>
      </c>
      <c r="Q32" s="10">
        <v>5</v>
      </c>
      <c r="R32" s="10"/>
      <c r="S32" s="10"/>
      <c r="T32" s="10"/>
      <c r="U32" s="13">
        <f>AVERAGE(D32:Q32)</f>
        <v>7.4928571428571429</v>
      </c>
    </row>
    <row r="33" spans="2:21">
      <c r="B33" s="6"/>
      <c r="C33" s="20"/>
      <c r="D33" s="22"/>
      <c r="E33" s="22"/>
      <c r="F33" s="22"/>
      <c r="G33" s="23"/>
      <c r="H33" s="10"/>
      <c r="I33" s="10"/>
      <c r="J33" s="10"/>
      <c r="K33" s="10"/>
      <c r="L33" s="10"/>
      <c r="M33" s="10"/>
      <c r="N33" s="10"/>
      <c r="O33" s="10"/>
      <c r="P33" s="10"/>
      <c r="Q33" s="10"/>
      <c r="R33" s="10"/>
      <c r="S33" s="10"/>
      <c r="T33" s="10"/>
    </row>
    <row r="34" spans="2:21">
      <c r="B34" s="6" t="s">
        <v>91</v>
      </c>
      <c r="C34" s="20"/>
      <c r="D34" s="22"/>
      <c r="E34" s="22"/>
      <c r="F34" s="22"/>
      <c r="G34" s="23"/>
      <c r="H34" s="10"/>
      <c r="I34" s="10"/>
      <c r="J34" s="10"/>
      <c r="K34" s="10"/>
      <c r="L34" s="10"/>
      <c r="M34" s="10"/>
      <c r="N34" s="10"/>
      <c r="O34" s="10"/>
      <c r="P34" s="10"/>
      <c r="Q34" s="10"/>
      <c r="R34" s="10"/>
      <c r="S34" s="10"/>
      <c r="T34" s="10"/>
    </row>
    <row r="35" spans="2:21">
      <c r="B35" s="6" t="s">
        <v>82</v>
      </c>
      <c r="C35" s="20"/>
      <c r="D35" s="22">
        <v>995.7</v>
      </c>
      <c r="E35" s="22">
        <v>1128.9000000000001</v>
      </c>
      <c r="F35" s="22">
        <v>1177</v>
      </c>
      <c r="G35" s="23">
        <v>1245.8</v>
      </c>
      <c r="H35" s="10">
        <v>1437.2</v>
      </c>
      <c r="I35" s="10">
        <v>1750.3</v>
      </c>
      <c r="J35" s="10">
        <v>2226.1999999999998</v>
      </c>
      <c r="K35" s="10">
        <v>2912.3</v>
      </c>
      <c r="L35" s="10">
        <v>3632</v>
      </c>
      <c r="M35" s="10">
        <v>4965.3</v>
      </c>
      <c r="N35" s="10">
        <v>6380.8</v>
      </c>
      <c r="O35" s="10">
        <v>7359.6</v>
      </c>
      <c r="P35" s="10">
        <v>7293.5</v>
      </c>
      <c r="Q35" s="10">
        <v>7984.8</v>
      </c>
      <c r="R35" s="10"/>
      <c r="S35" s="10"/>
      <c r="T35" s="10"/>
    </row>
    <row r="36" spans="2:21">
      <c r="B36" s="6" t="s">
        <v>83</v>
      </c>
      <c r="C36" s="20"/>
      <c r="D36" s="22">
        <v>123.7</v>
      </c>
      <c r="E36" s="22">
        <v>133</v>
      </c>
      <c r="F36" s="22">
        <v>134.4</v>
      </c>
      <c r="G36" s="23">
        <v>135.80000000000001</v>
      </c>
      <c r="H36" s="10">
        <v>139.80000000000001</v>
      </c>
      <c r="I36" s="10">
        <v>146.80000000000001</v>
      </c>
      <c r="J36" s="10">
        <v>162.30000000000001</v>
      </c>
      <c r="K36" s="10">
        <v>177.3</v>
      </c>
      <c r="L36" s="10">
        <v>188.8</v>
      </c>
      <c r="M36" s="10">
        <v>204.9</v>
      </c>
      <c r="N36" s="10">
        <v>212.3</v>
      </c>
      <c r="O36" s="10">
        <v>218.8</v>
      </c>
      <c r="P36" s="10">
        <v>231.6</v>
      </c>
      <c r="Q36" s="10">
        <v>244.3</v>
      </c>
      <c r="R36" s="10"/>
      <c r="S36" s="10"/>
      <c r="T36" s="10"/>
    </row>
    <row r="37" spans="2:21">
      <c r="B37" s="6" t="s">
        <v>84</v>
      </c>
      <c r="C37" s="20"/>
      <c r="D37" s="22">
        <v>805</v>
      </c>
      <c r="E37" s="22">
        <v>848.7</v>
      </c>
      <c r="F37" s="22">
        <v>875.7</v>
      </c>
      <c r="G37" s="23">
        <v>917.7</v>
      </c>
      <c r="H37" s="10">
        <v>1027.9000000000001</v>
      </c>
      <c r="I37" s="10">
        <v>1192.4000000000001</v>
      </c>
      <c r="J37" s="10">
        <v>1371.2</v>
      </c>
      <c r="K37" s="10">
        <v>1642.7</v>
      </c>
      <c r="L37" s="10">
        <v>1923.6</v>
      </c>
      <c r="M37" s="10">
        <v>2423.8000000000002</v>
      </c>
      <c r="N37" s="10">
        <v>3005.5</v>
      </c>
      <c r="O37" s="10">
        <v>3364.1</v>
      </c>
      <c r="P37" s="10">
        <v>3148.8</v>
      </c>
      <c r="Q37" s="10">
        <v>3268.8</v>
      </c>
      <c r="R37" s="10"/>
      <c r="S37" s="10"/>
      <c r="T37" s="10"/>
    </row>
    <row r="38" spans="2:21" ht="21">
      <c r="B38" s="6" t="s">
        <v>85</v>
      </c>
      <c r="C38" s="20"/>
      <c r="D38" s="22">
        <v>34</v>
      </c>
      <c r="E38" s="22">
        <v>5.4</v>
      </c>
      <c r="F38" s="22">
        <v>3.2</v>
      </c>
      <c r="G38" s="23">
        <v>4.8</v>
      </c>
      <c r="H38" s="10">
        <v>12</v>
      </c>
      <c r="I38" s="10">
        <v>16</v>
      </c>
      <c r="J38" s="10">
        <v>15</v>
      </c>
      <c r="K38" s="10">
        <v>19.8</v>
      </c>
      <c r="L38" s="10">
        <v>17.100000000000001</v>
      </c>
      <c r="M38" s="10">
        <v>26</v>
      </c>
      <c r="N38" s="10">
        <v>24</v>
      </c>
      <c r="O38" s="10">
        <v>11.9</v>
      </c>
      <c r="P38" s="10">
        <v>-6.4</v>
      </c>
      <c r="Q38" s="10">
        <v>3.8</v>
      </c>
      <c r="R38" s="10"/>
      <c r="S38" s="10"/>
      <c r="T38" s="10"/>
      <c r="U38" s="13">
        <f>AVERAGE(D38:Q38)</f>
        <v>13.328571428571431</v>
      </c>
    </row>
    <row r="39" spans="2:21">
      <c r="B39" s="6"/>
      <c r="C39" s="20"/>
      <c r="D39" s="22"/>
      <c r="E39" s="22"/>
      <c r="F39" s="22"/>
      <c r="G39" s="23"/>
      <c r="H39" s="10"/>
      <c r="I39" s="10"/>
      <c r="J39" s="10"/>
      <c r="K39" s="10"/>
      <c r="L39" s="10"/>
      <c r="M39" s="10"/>
      <c r="N39" s="10"/>
      <c r="O39" s="10"/>
      <c r="P39" s="10"/>
      <c r="Q39" s="10"/>
      <c r="R39" s="10"/>
      <c r="S39" s="10"/>
      <c r="T39" s="10"/>
    </row>
    <row r="40" spans="2:21" ht="25.5">
      <c r="B40" s="6" t="s">
        <v>92</v>
      </c>
      <c r="C40" s="20"/>
      <c r="D40" s="22"/>
      <c r="E40" s="22"/>
      <c r="F40" s="22"/>
      <c r="G40" s="23"/>
      <c r="H40" s="10"/>
      <c r="I40" s="10"/>
      <c r="J40" s="10"/>
      <c r="K40" s="10"/>
      <c r="L40" s="10"/>
      <c r="M40" s="10"/>
      <c r="N40" s="10"/>
      <c r="O40" s="10"/>
      <c r="P40" s="10"/>
      <c r="Q40" s="10"/>
      <c r="R40" s="10"/>
      <c r="S40" s="10"/>
      <c r="T40" s="10"/>
    </row>
    <row r="41" spans="2:21">
      <c r="B41" s="6" t="s">
        <v>82</v>
      </c>
      <c r="C41" s="20"/>
      <c r="D41" s="22">
        <v>745.5</v>
      </c>
      <c r="E41" s="22">
        <v>849.9</v>
      </c>
      <c r="F41" s="22">
        <v>890.5</v>
      </c>
      <c r="G41" s="23">
        <v>942.6</v>
      </c>
      <c r="H41" s="10">
        <v>1039</v>
      </c>
      <c r="I41" s="10">
        <v>1177.3</v>
      </c>
      <c r="J41" s="10">
        <v>1393.3</v>
      </c>
      <c r="K41" s="10">
        <v>1621.8</v>
      </c>
      <c r="L41" s="10">
        <v>1944.8</v>
      </c>
      <c r="M41" s="10">
        <v>2489.9</v>
      </c>
      <c r="N41" s="10">
        <v>3096.5</v>
      </c>
      <c r="O41" s="10">
        <v>3350.3</v>
      </c>
      <c r="P41" s="10">
        <v>3742.3</v>
      </c>
      <c r="Q41" s="10">
        <v>4183.5</v>
      </c>
      <c r="R41" s="10"/>
      <c r="S41" s="10"/>
      <c r="T41" s="10"/>
    </row>
    <row r="42" spans="2:21">
      <c r="B42" s="6" t="s">
        <v>83</v>
      </c>
      <c r="C42" s="20"/>
      <c r="D42" s="22">
        <v>141.9</v>
      </c>
      <c r="E42" s="22">
        <v>157.6</v>
      </c>
      <c r="F42" s="22">
        <v>160</v>
      </c>
      <c r="G42" s="23">
        <v>163.69999999999999</v>
      </c>
      <c r="H42" s="10">
        <v>166.5</v>
      </c>
      <c r="I42" s="10">
        <v>171.5</v>
      </c>
      <c r="J42" s="10">
        <v>189.7</v>
      </c>
      <c r="K42" s="10">
        <v>201.6</v>
      </c>
      <c r="L42" s="10">
        <v>214.7</v>
      </c>
      <c r="M42" s="10">
        <v>233</v>
      </c>
      <c r="N42" s="10">
        <v>241.5</v>
      </c>
      <c r="O42" s="10">
        <v>248.8</v>
      </c>
      <c r="P42" s="10">
        <v>263.39999999999998</v>
      </c>
      <c r="Q42" s="10">
        <v>277.8</v>
      </c>
      <c r="R42" s="10"/>
      <c r="S42" s="10"/>
      <c r="T42" s="10"/>
    </row>
    <row r="43" spans="2:21">
      <c r="B43" s="6" t="s">
        <v>84</v>
      </c>
      <c r="C43" s="20"/>
      <c r="D43" s="22">
        <v>525.5</v>
      </c>
      <c r="E43" s="22">
        <v>539.4</v>
      </c>
      <c r="F43" s="22">
        <v>556.4</v>
      </c>
      <c r="G43" s="23">
        <v>575.6</v>
      </c>
      <c r="H43" s="10">
        <v>624.1</v>
      </c>
      <c r="I43" s="10">
        <v>686.5</v>
      </c>
      <c r="J43" s="10">
        <v>734.6</v>
      </c>
      <c r="K43" s="10">
        <v>804.3</v>
      </c>
      <c r="L43" s="10">
        <v>905.7</v>
      </c>
      <c r="M43" s="10">
        <v>1068.7</v>
      </c>
      <c r="N43" s="10">
        <v>1281.5</v>
      </c>
      <c r="O43" s="10">
        <v>1346.6</v>
      </c>
      <c r="P43" s="10">
        <v>1420.7</v>
      </c>
      <c r="Q43" s="10">
        <v>1505.9</v>
      </c>
      <c r="R43" s="10"/>
      <c r="S43" s="10"/>
      <c r="T43" s="10"/>
    </row>
    <row r="44" spans="2:21" ht="21">
      <c r="B44" s="6" t="s">
        <v>85</v>
      </c>
      <c r="C44" s="20"/>
      <c r="D44" s="22">
        <v>22.7</v>
      </c>
      <c r="E44" s="22">
        <v>2.6</v>
      </c>
      <c r="F44" s="22">
        <v>3.2</v>
      </c>
      <c r="G44" s="23">
        <v>3.5</v>
      </c>
      <c r="H44" s="10">
        <v>8.4</v>
      </c>
      <c r="I44" s="10">
        <v>10</v>
      </c>
      <c r="J44" s="10">
        <v>7</v>
      </c>
      <c r="K44" s="10">
        <v>9.5</v>
      </c>
      <c r="L44" s="10">
        <v>12.6</v>
      </c>
      <c r="M44" s="10">
        <v>18</v>
      </c>
      <c r="N44" s="10">
        <v>20</v>
      </c>
      <c r="O44" s="10">
        <v>5</v>
      </c>
      <c r="P44" s="10">
        <v>5.5</v>
      </c>
      <c r="Q44" s="10">
        <v>6</v>
      </c>
      <c r="R44" s="10"/>
      <c r="S44" s="10"/>
      <c r="T44" s="10"/>
      <c r="U44" s="13">
        <f>AVERAGE(D44:Q44)</f>
        <v>9.5714285714285712</v>
      </c>
    </row>
    <row r="45" spans="2:21">
      <c r="B45" s="6"/>
      <c r="C45" s="20"/>
      <c r="D45" s="22"/>
      <c r="E45" s="22"/>
      <c r="F45" s="22"/>
      <c r="G45" s="23"/>
      <c r="H45" s="10"/>
      <c r="I45" s="10"/>
      <c r="J45" s="10"/>
      <c r="K45" s="10"/>
      <c r="L45" s="10"/>
      <c r="M45" s="10"/>
      <c r="N45" s="10"/>
      <c r="O45" s="10"/>
      <c r="P45" s="10"/>
      <c r="Q45" s="10"/>
      <c r="R45" s="10"/>
      <c r="S45" s="10"/>
      <c r="T45" s="10"/>
    </row>
    <row r="46" spans="2:21" ht="25.5">
      <c r="B46" s="6" t="s">
        <v>93</v>
      </c>
      <c r="C46" s="20"/>
      <c r="D46" s="22"/>
      <c r="E46" s="22"/>
      <c r="F46" s="22"/>
      <c r="G46" s="23"/>
      <c r="H46" s="10"/>
      <c r="I46" s="10"/>
      <c r="J46" s="10"/>
      <c r="K46" s="10"/>
      <c r="L46" s="10"/>
      <c r="M46" s="10"/>
      <c r="N46" s="10"/>
      <c r="O46" s="10"/>
      <c r="P46" s="10"/>
      <c r="Q46" s="10"/>
      <c r="R46" s="10"/>
      <c r="S46" s="10"/>
      <c r="T46" s="10"/>
    </row>
    <row r="47" spans="2:21">
      <c r="B47" s="6" t="s">
        <v>82</v>
      </c>
      <c r="C47" s="20"/>
      <c r="D47" s="22">
        <v>268</v>
      </c>
      <c r="E47" s="22">
        <v>293.89999999999998</v>
      </c>
      <c r="F47" s="22">
        <v>304.7</v>
      </c>
      <c r="G47" s="23">
        <v>317</v>
      </c>
      <c r="H47" s="10">
        <v>326.2</v>
      </c>
      <c r="I47" s="10">
        <v>364.2</v>
      </c>
      <c r="J47" s="10">
        <v>440.3</v>
      </c>
      <c r="K47" s="10">
        <v>603.70000000000005</v>
      </c>
      <c r="L47" s="10">
        <v>772.2</v>
      </c>
      <c r="M47" s="10">
        <v>971.9</v>
      </c>
      <c r="N47" s="10">
        <v>1168.4000000000001</v>
      </c>
      <c r="O47" s="10">
        <v>1247.3</v>
      </c>
      <c r="P47" s="10">
        <v>1373.4</v>
      </c>
      <c r="Q47" s="10">
        <v>1520.8</v>
      </c>
      <c r="R47" s="10"/>
      <c r="S47" s="10"/>
      <c r="T47" s="10"/>
    </row>
    <row r="48" spans="2:21">
      <c r="B48" s="6" t="s">
        <v>83</v>
      </c>
      <c r="C48" s="20"/>
      <c r="D48" s="22">
        <v>130.4</v>
      </c>
      <c r="E48" s="22">
        <v>140.1</v>
      </c>
      <c r="F48" s="22">
        <v>141.5</v>
      </c>
      <c r="G48" s="23">
        <v>142.9</v>
      </c>
      <c r="H48" s="10">
        <v>140.1</v>
      </c>
      <c r="I48" s="10">
        <v>110.7</v>
      </c>
      <c r="J48" s="10">
        <v>95.7</v>
      </c>
      <c r="K48" s="10">
        <v>101.7</v>
      </c>
      <c r="L48" s="10">
        <v>108.4</v>
      </c>
      <c r="M48" s="10">
        <v>117.6</v>
      </c>
      <c r="N48" s="10">
        <v>121.8</v>
      </c>
      <c r="O48" s="10">
        <v>125.5</v>
      </c>
      <c r="P48" s="10">
        <v>132.9</v>
      </c>
      <c r="Q48" s="10">
        <v>140.19999999999999</v>
      </c>
      <c r="R48" s="10"/>
      <c r="S48" s="10"/>
      <c r="T48" s="10"/>
    </row>
    <row r="49" spans="1:21">
      <c r="B49" s="6" t="s">
        <v>84</v>
      </c>
      <c r="C49" s="20"/>
      <c r="D49" s="22">
        <v>205.5</v>
      </c>
      <c r="E49" s="22">
        <v>209.8</v>
      </c>
      <c r="F49" s="22">
        <v>215.3</v>
      </c>
      <c r="G49" s="23">
        <v>221.6</v>
      </c>
      <c r="H49" s="10">
        <v>232.6</v>
      </c>
      <c r="I49" s="10">
        <v>328.9</v>
      </c>
      <c r="J49" s="10">
        <v>460</v>
      </c>
      <c r="K49" s="10">
        <v>593.4</v>
      </c>
      <c r="L49" s="10">
        <v>712.7</v>
      </c>
      <c r="M49" s="10">
        <v>826.7</v>
      </c>
      <c r="N49" s="10">
        <v>959</v>
      </c>
      <c r="O49" s="10">
        <v>993.5</v>
      </c>
      <c r="P49" s="10">
        <v>1033.2</v>
      </c>
      <c r="Q49" s="10">
        <v>1084.9000000000001</v>
      </c>
      <c r="R49" s="10"/>
      <c r="S49" s="10"/>
      <c r="T49" s="10"/>
    </row>
    <row r="50" spans="1:21" ht="21">
      <c r="B50" s="6" t="s">
        <v>85</v>
      </c>
      <c r="C50" s="20"/>
      <c r="D50" s="22">
        <v>-2</v>
      </c>
      <c r="E50" s="22">
        <v>2.1</v>
      </c>
      <c r="F50" s="22">
        <v>2.6</v>
      </c>
      <c r="G50" s="23">
        <v>3</v>
      </c>
      <c r="H50" s="10">
        <v>5</v>
      </c>
      <c r="I50" s="10">
        <v>41.3</v>
      </c>
      <c r="J50" s="10">
        <v>39.799999999999997</v>
      </c>
      <c r="K50" s="10">
        <v>29</v>
      </c>
      <c r="L50" s="10">
        <v>20.100000000000001</v>
      </c>
      <c r="M50" s="10">
        <v>16</v>
      </c>
      <c r="N50" s="10">
        <v>16</v>
      </c>
      <c r="O50" s="10">
        <v>3.6</v>
      </c>
      <c r="P50" s="10">
        <v>4</v>
      </c>
      <c r="Q50" s="10">
        <v>5</v>
      </c>
      <c r="R50" s="10"/>
      <c r="S50" s="10"/>
      <c r="T50" s="10"/>
      <c r="U50" s="13">
        <f>AVERAGE(D50:Q50)</f>
        <v>13.25</v>
      </c>
    </row>
    <row r="51" spans="1:21">
      <c r="B51" s="6"/>
      <c r="C51" s="20"/>
      <c r="D51" s="22"/>
      <c r="E51" s="22"/>
      <c r="F51" s="22"/>
      <c r="G51" s="23"/>
      <c r="H51" s="10"/>
      <c r="I51" s="10"/>
      <c r="J51" s="10"/>
      <c r="K51" s="10"/>
      <c r="L51" s="10"/>
      <c r="M51" s="10"/>
      <c r="N51" s="10"/>
      <c r="O51" s="10"/>
      <c r="P51" s="10"/>
      <c r="Q51" s="10"/>
      <c r="R51" s="10"/>
      <c r="S51" s="10"/>
      <c r="T51" s="10"/>
    </row>
    <row r="52" spans="1:21" ht="25.5">
      <c r="B52" s="6" t="s">
        <v>94</v>
      </c>
      <c r="C52" s="20"/>
      <c r="D52" s="22"/>
      <c r="E52" s="22"/>
      <c r="F52" s="22"/>
      <c r="G52" s="23"/>
      <c r="H52" s="10"/>
      <c r="I52" s="10"/>
      <c r="J52" s="10"/>
      <c r="K52" s="10"/>
      <c r="L52" s="10"/>
      <c r="M52" s="10"/>
      <c r="N52" s="10"/>
      <c r="O52" s="10"/>
      <c r="P52" s="10"/>
      <c r="Q52" s="10"/>
      <c r="R52" s="10"/>
      <c r="S52" s="10"/>
      <c r="T52" s="10"/>
    </row>
    <row r="53" spans="1:21">
      <c r="B53" s="6" t="s">
        <v>82</v>
      </c>
      <c r="C53" s="20"/>
      <c r="D53" s="22">
        <v>407</v>
      </c>
      <c r="E53" s="22">
        <v>422.9</v>
      </c>
      <c r="F53" s="22">
        <v>415.2</v>
      </c>
      <c r="G53" s="23">
        <v>488.7</v>
      </c>
      <c r="H53" s="10">
        <v>579.4</v>
      </c>
      <c r="I53" s="10">
        <v>638.6</v>
      </c>
      <c r="J53" s="10">
        <v>760</v>
      </c>
      <c r="K53" s="10">
        <v>933.1</v>
      </c>
      <c r="L53" s="10">
        <v>1084.2</v>
      </c>
      <c r="M53" s="10">
        <v>1411.6</v>
      </c>
      <c r="N53" s="10">
        <v>1609.2</v>
      </c>
      <c r="O53" s="10">
        <v>1707.9</v>
      </c>
      <c r="P53" s="10">
        <v>1862.5</v>
      </c>
      <c r="Q53" s="10">
        <v>2052.6</v>
      </c>
      <c r="R53" s="10"/>
      <c r="S53" s="10"/>
      <c r="T53" s="10"/>
    </row>
    <row r="54" spans="1:21">
      <c r="B54" s="6" t="s">
        <v>83</v>
      </c>
      <c r="C54" s="20"/>
      <c r="D54" s="22">
        <v>125.5</v>
      </c>
      <c r="E54" s="22">
        <v>135</v>
      </c>
      <c r="F54" s="22">
        <v>137.30000000000001</v>
      </c>
      <c r="G54" s="23">
        <v>146.6</v>
      </c>
      <c r="H54" s="10">
        <v>158.4</v>
      </c>
      <c r="I54" s="10">
        <v>166.3</v>
      </c>
      <c r="J54" s="10">
        <v>186.7</v>
      </c>
      <c r="K54" s="10">
        <v>198.5</v>
      </c>
      <c r="L54" s="10">
        <v>211.4</v>
      </c>
      <c r="M54" s="10">
        <v>229.3</v>
      </c>
      <c r="N54" s="10">
        <v>237.7</v>
      </c>
      <c r="O54" s="10">
        <v>244.9</v>
      </c>
      <c r="P54" s="10">
        <v>259.3</v>
      </c>
      <c r="Q54" s="10">
        <v>273.5</v>
      </c>
      <c r="R54" s="10"/>
      <c r="S54" s="10"/>
      <c r="T54" s="10"/>
    </row>
    <row r="55" spans="1:21">
      <c r="B55" s="6" t="s">
        <v>84</v>
      </c>
      <c r="C55" s="20"/>
      <c r="D55" s="22">
        <v>324.2</v>
      </c>
      <c r="E55" s="22">
        <v>313.3</v>
      </c>
      <c r="F55" s="22">
        <v>302.5</v>
      </c>
      <c r="G55" s="23">
        <v>333.3</v>
      </c>
      <c r="H55" s="10">
        <v>365.7</v>
      </c>
      <c r="I55" s="10">
        <v>384</v>
      </c>
      <c r="J55" s="10">
        <v>407</v>
      </c>
      <c r="K55" s="10">
        <v>470.1</v>
      </c>
      <c r="L55" s="10">
        <v>512.9</v>
      </c>
      <c r="M55" s="10">
        <v>615.5</v>
      </c>
      <c r="N55" s="10">
        <v>6700</v>
      </c>
      <c r="O55" s="10">
        <v>697.3</v>
      </c>
      <c r="P55" s="10">
        <v>718.2</v>
      </c>
      <c r="Q55" s="10">
        <v>750.6</v>
      </c>
      <c r="R55" s="10"/>
      <c r="S55" s="10"/>
      <c r="T55" s="10"/>
    </row>
    <row r="56" spans="1:21" ht="21">
      <c r="B56" s="6" t="s">
        <v>85</v>
      </c>
      <c r="C56" s="20"/>
      <c r="D56" s="22">
        <v>-5.5</v>
      </c>
      <c r="E56" s="22">
        <v>-3.4</v>
      </c>
      <c r="F56" s="22">
        <v>-3.4</v>
      </c>
      <c r="G56" s="23">
        <v>10.199999999999999</v>
      </c>
      <c r="H56" s="10">
        <v>9.6999999999999993</v>
      </c>
      <c r="I56" s="10">
        <v>5</v>
      </c>
      <c r="J56" s="10">
        <v>6</v>
      </c>
      <c r="K56" s="10">
        <v>15.5</v>
      </c>
      <c r="L56" s="10">
        <v>9.1</v>
      </c>
      <c r="M56" s="10">
        <v>20</v>
      </c>
      <c r="N56" s="10">
        <v>10</v>
      </c>
      <c r="O56" s="10">
        <v>3</v>
      </c>
      <c r="P56" s="10">
        <v>3</v>
      </c>
      <c r="Q56" s="10">
        <v>4.5</v>
      </c>
      <c r="R56" s="10"/>
      <c r="S56" s="10"/>
      <c r="T56" s="10"/>
      <c r="U56" s="13">
        <f>AVERAGE(D56:Q56)</f>
        <v>5.9785714285714278</v>
      </c>
    </row>
    <row r="57" spans="1:21">
      <c r="B57" s="6"/>
      <c r="C57" s="20"/>
      <c r="D57" s="22"/>
      <c r="E57" s="22"/>
      <c r="F57" s="22"/>
      <c r="G57" s="23"/>
      <c r="H57" s="10"/>
      <c r="I57" s="10"/>
      <c r="J57" s="10"/>
      <c r="K57" s="10"/>
      <c r="L57" s="10"/>
      <c r="M57" s="10"/>
      <c r="N57" s="10"/>
      <c r="O57" s="10"/>
      <c r="P57" s="10"/>
      <c r="Q57" s="10"/>
      <c r="R57" s="10"/>
      <c r="S57" s="10"/>
      <c r="T57" s="10"/>
    </row>
    <row r="58" spans="1:21" ht="25.5">
      <c r="B58" s="6" t="s">
        <v>95</v>
      </c>
      <c r="C58" s="20"/>
      <c r="D58" s="22"/>
      <c r="E58" s="22"/>
      <c r="F58" s="22"/>
      <c r="G58" s="23"/>
      <c r="H58" s="10"/>
      <c r="I58" s="10"/>
      <c r="J58" s="10"/>
      <c r="K58" s="10"/>
      <c r="L58" s="10"/>
      <c r="M58" s="10"/>
      <c r="N58" s="10"/>
      <c r="O58" s="10"/>
      <c r="P58" s="10"/>
      <c r="Q58" s="10"/>
      <c r="R58" s="10"/>
      <c r="S58" s="10"/>
      <c r="T58" s="10"/>
    </row>
    <row r="59" spans="1:21">
      <c r="B59" s="6" t="s">
        <v>82</v>
      </c>
      <c r="C59" s="20"/>
      <c r="D59" s="22">
        <v>1351.8</v>
      </c>
      <c r="E59" s="22">
        <v>1403.1</v>
      </c>
      <c r="F59" s="22">
        <v>1395</v>
      </c>
      <c r="G59" s="23">
        <v>1447.9</v>
      </c>
      <c r="H59" s="10">
        <v>1526.8</v>
      </c>
      <c r="I59" s="10">
        <v>1635</v>
      </c>
      <c r="J59" s="10">
        <v>1818.8</v>
      </c>
      <c r="K59" s="10">
        <v>2010.1</v>
      </c>
      <c r="L59" s="10">
        <v>2211.4</v>
      </c>
      <c r="M59" s="10">
        <v>2519.3000000000002</v>
      </c>
      <c r="N59" s="10">
        <v>2665.7</v>
      </c>
      <c r="O59" s="10">
        <v>2911.6</v>
      </c>
      <c r="P59" s="10">
        <v>3206.1</v>
      </c>
      <c r="Q59" s="10">
        <v>3482.6</v>
      </c>
      <c r="R59" s="10"/>
      <c r="S59" s="10"/>
      <c r="T59" s="10"/>
    </row>
    <row r="60" spans="1:21">
      <c r="B60" s="6" t="s">
        <v>83</v>
      </c>
      <c r="C60" s="20"/>
      <c r="D60" s="22">
        <v>115.2</v>
      </c>
      <c r="E60" s="22">
        <v>123.9</v>
      </c>
      <c r="F60" s="22">
        <v>126.2</v>
      </c>
      <c r="G60" s="23">
        <v>128.5</v>
      </c>
      <c r="H60" s="10">
        <v>131.5</v>
      </c>
      <c r="I60" s="10">
        <v>135.4</v>
      </c>
      <c r="J60" s="10">
        <v>146.30000000000001</v>
      </c>
      <c r="K60" s="10">
        <v>157</v>
      </c>
      <c r="L60" s="10">
        <v>167.2</v>
      </c>
      <c r="M60" s="10">
        <v>181.4</v>
      </c>
      <c r="N60" s="10">
        <v>188</v>
      </c>
      <c r="O60" s="10">
        <v>193.7</v>
      </c>
      <c r="P60" s="10">
        <v>205.1</v>
      </c>
      <c r="Q60" s="10">
        <v>216.3</v>
      </c>
      <c r="R60" s="10"/>
      <c r="S60" s="10"/>
      <c r="T60" s="10"/>
    </row>
    <row r="61" spans="1:21">
      <c r="B61" s="6" t="s">
        <v>84</v>
      </c>
      <c r="C61" s="20"/>
      <c r="D61" s="22">
        <v>1173.7</v>
      </c>
      <c r="E61" s="22">
        <v>1132.9000000000001</v>
      </c>
      <c r="F61" s="22">
        <v>105.5</v>
      </c>
      <c r="G61" s="23">
        <v>1127.0999999999999</v>
      </c>
      <c r="H61" s="10">
        <v>1160.7</v>
      </c>
      <c r="I61" s="10">
        <v>1207.0999999999999</v>
      </c>
      <c r="J61" s="10">
        <v>1243.3</v>
      </c>
      <c r="K61" s="10">
        <v>1280.5999999999999</v>
      </c>
      <c r="L61" s="10">
        <v>1322.9</v>
      </c>
      <c r="M61" s="10">
        <v>1389</v>
      </c>
      <c r="N61" s="10">
        <v>1418.2</v>
      </c>
      <c r="O61" s="10"/>
      <c r="P61" s="10">
        <v>1563.4</v>
      </c>
      <c r="Q61" s="10">
        <v>1610.3</v>
      </c>
      <c r="R61" s="10"/>
      <c r="S61" s="10"/>
      <c r="T61" s="10"/>
    </row>
    <row r="62" spans="1:21" ht="21">
      <c r="A62" s="6"/>
      <c r="B62" s="6" t="s">
        <v>85</v>
      </c>
      <c r="C62" s="20"/>
      <c r="D62" s="22">
        <v>2.9</v>
      </c>
      <c r="E62" s="22">
        <v>-3.5</v>
      </c>
      <c r="F62" s="22">
        <v>-2.4</v>
      </c>
      <c r="G62" s="23">
        <v>2</v>
      </c>
      <c r="H62" s="10">
        <v>3</v>
      </c>
      <c r="I62" s="10">
        <v>4</v>
      </c>
      <c r="J62" s="10">
        <v>3</v>
      </c>
      <c r="K62" s="10">
        <v>3</v>
      </c>
      <c r="L62" s="10">
        <v>3.3</v>
      </c>
      <c r="M62" s="10">
        <v>5</v>
      </c>
      <c r="N62" s="10">
        <v>2.1</v>
      </c>
      <c r="O62" s="10">
        <v>6</v>
      </c>
      <c r="P62" s="10">
        <v>4</v>
      </c>
      <c r="Q62" s="10">
        <v>3</v>
      </c>
      <c r="R62" s="10"/>
      <c r="S62" s="10"/>
      <c r="T62" s="10"/>
      <c r="U62" s="13">
        <f>AVERAGE(D62:Q62)</f>
        <v>2.5285714285714289</v>
      </c>
    </row>
    <row r="63" spans="1:21">
      <c r="B63" s="11"/>
      <c r="C63" s="20"/>
      <c r="H63" s="10"/>
      <c r="I63" s="10"/>
      <c r="J63" s="10"/>
      <c r="K63" s="10"/>
      <c r="L63" s="10"/>
      <c r="M63" s="10"/>
      <c r="N63" s="10"/>
      <c r="O63" s="10"/>
      <c r="P63" s="10"/>
      <c r="Q63" s="10"/>
      <c r="R63" s="10"/>
      <c r="S63" s="10"/>
      <c r="T63" s="10"/>
    </row>
    <row r="64" spans="1:21">
      <c r="A64" s="6" t="s">
        <v>96</v>
      </c>
      <c r="B64" s="11"/>
      <c r="C64" s="20"/>
      <c r="H64" s="14"/>
      <c r="I64" s="14"/>
      <c r="J64" s="14"/>
      <c r="K64" s="14"/>
      <c r="L64" s="14"/>
      <c r="M64" s="14"/>
      <c r="N64" s="14"/>
      <c r="O64" s="10"/>
      <c r="P64" s="10"/>
      <c r="Q64" s="10"/>
      <c r="R64" s="10"/>
      <c r="S64" s="10"/>
      <c r="T64" s="10"/>
    </row>
    <row r="65" spans="1:21">
      <c r="A65" s="6" t="s">
        <v>82</v>
      </c>
      <c r="B65" s="11"/>
      <c r="C65" s="20"/>
      <c r="D65" s="24">
        <v>11655.5</v>
      </c>
      <c r="E65" s="24">
        <v>12567.3</v>
      </c>
      <c r="F65" s="24">
        <v>12652.1</v>
      </c>
      <c r="G65" s="24">
        <v>15094.7</v>
      </c>
      <c r="H65" s="15">
        <v>16896.5</v>
      </c>
      <c r="I65" s="10">
        <v>18798.400000000001</v>
      </c>
      <c r="J65" s="10">
        <v>21601.3</v>
      </c>
      <c r="K65" s="10">
        <v>22331</v>
      </c>
      <c r="L65" s="10">
        <v>26395.3</v>
      </c>
      <c r="M65" s="10">
        <v>30618.400000000001</v>
      </c>
      <c r="N65" s="10">
        <v>32133</v>
      </c>
      <c r="O65" s="10">
        <v>34321.599999999999</v>
      </c>
      <c r="P65" s="10">
        <v>40800.300000000003</v>
      </c>
      <c r="Q65" s="10">
        <v>51207</v>
      </c>
      <c r="R65" s="10"/>
      <c r="S65" s="10"/>
      <c r="T65" s="10"/>
    </row>
    <row r="66" spans="1:21">
      <c r="A66" s="6"/>
      <c r="B66" s="11"/>
      <c r="C66" s="20"/>
      <c r="E66" s="24"/>
      <c r="F66" s="24"/>
      <c r="G66" s="24"/>
      <c r="H66" s="15"/>
      <c r="I66" s="10"/>
      <c r="J66" s="10"/>
      <c r="K66" s="10"/>
      <c r="L66" s="10"/>
      <c r="M66" s="10"/>
      <c r="N66" s="10"/>
      <c r="O66" s="10"/>
      <c r="P66" s="10"/>
      <c r="Q66" s="10"/>
      <c r="R66" s="10"/>
      <c r="S66" s="10"/>
      <c r="T66" s="10"/>
    </row>
    <row r="67" spans="1:21">
      <c r="A67" s="6" t="s">
        <v>97</v>
      </c>
      <c r="B67" s="11"/>
      <c r="C67" s="20"/>
      <c r="D67" s="24">
        <v>11.3</v>
      </c>
      <c r="E67" s="10">
        <v>7.8</v>
      </c>
      <c r="F67" s="10">
        <f>(F65/E65-1)*100</f>
        <v>0.67476705418030303</v>
      </c>
      <c r="G67" s="23">
        <v>12.1</v>
      </c>
      <c r="H67" s="10">
        <v>11.9</v>
      </c>
      <c r="I67" s="10">
        <v>11.3</v>
      </c>
      <c r="J67" s="10">
        <v>14.9</v>
      </c>
      <c r="K67" s="10">
        <v>3.4</v>
      </c>
      <c r="L67" s="10">
        <v>18.2</v>
      </c>
      <c r="M67" s="10">
        <v>15.9</v>
      </c>
      <c r="N67" s="10">
        <v>5.3</v>
      </c>
      <c r="O67" s="10">
        <v>8.6</v>
      </c>
      <c r="P67" s="10">
        <v>18.899999999999999</v>
      </c>
      <c r="Q67" s="10">
        <v>25.5</v>
      </c>
      <c r="R67" s="10"/>
      <c r="S67" s="10"/>
      <c r="T67" s="10"/>
    </row>
    <row r="68" spans="1:21">
      <c r="A68" s="6" t="s">
        <v>98</v>
      </c>
      <c r="B68" s="11"/>
      <c r="C68" s="20"/>
      <c r="D68" s="23">
        <v>150.80000000000001</v>
      </c>
      <c r="E68" s="23">
        <v>159.19999999999999</v>
      </c>
      <c r="F68" s="10">
        <v>156</v>
      </c>
      <c r="G68" s="23">
        <f t="shared" ref="G68" si="0">(G65/G69)*100</f>
        <v>175.00695636043221</v>
      </c>
      <c r="H68" s="10">
        <f t="shared" ref="H68:M68" si="1">(H65/H69)*100</f>
        <v>191.50515697608523</v>
      </c>
      <c r="I68" s="10">
        <f t="shared" si="1"/>
        <v>198.84280561461409</v>
      </c>
      <c r="J68" s="10">
        <f t="shared" si="1"/>
        <v>214.31774662420256</v>
      </c>
      <c r="K68" s="10">
        <f t="shared" si="1"/>
        <v>208.74775650613219</v>
      </c>
      <c r="L68" s="10">
        <f t="shared" si="1"/>
        <v>229.37874218974042</v>
      </c>
      <c r="M68" s="10">
        <f t="shared" si="1"/>
        <v>239.15393507670203</v>
      </c>
      <c r="N68" s="10">
        <v>233.1</v>
      </c>
      <c r="O68" s="10">
        <v>237.3</v>
      </c>
      <c r="P68" s="10">
        <v>260.2</v>
      </c>
      <c r="Q68" s="10">
        <v>282.7</v>
      </c>
      <c r="R68" s="10"/>
      <c r="S68" s="10"/>
      <c r="T68" s="10"/>
    </row>
    <row r="69" spans="1:21">
      <c r="A69" s="6" t="s">
        <v>99</v>
      </c>
      <c r="B69" s="11"/>
      <c r="C69" s="20"/>
      <c r="D69" s="22">
        <v>7728.5</v>
      </c>
      <c r="E69" s="22">
        <v>7895.7</v>
      </c>
      <c r="F69" s="25">
        <v>8110.5</v>
      </c>
      <c r="G69" s="23">
        <v>8625.2000000000007</v>
      </c>
      <c r="H69" s="10">
        <v>8823</v>
      </c>
      <c r="I69" s="10">
        <v>9453.9</v>
      </c>
      <c r="J69" s="10">
        <v>10079.1</v>
      </c>
      <c r="K69" s="10">
        <v>10697.6</v>
      </c>
      <c r="L69" s="10">
        <v>11507.3</v>
      </c>
      <c r="M69" s="10">
        <v>12802.8</v>
      </c>
      <c r="N69" s="10">
        <v>13785.3</v>
      </c>
      <c r="O69" s="10">
        <v>14465.2</v>
      </c>
      <c r="P69" s="10">
        <v>15682</v>
      </c>
      <c r="Q69" s="10">
        <v>18112.5</v>
      </c>
      <c r="R69" s="10"/>
      <c r="S69" s="10"/>
      <c r="T69" s="10"/>
    </row>
    <row r="70" spans="1:21">
      <c r="A70" s="6" t="s">
        <v>85</v>
      </c>
      <c r="B70" s="11"/>
      <c r="C70" s="20"/>
      <c r="D70" s="10">
        <v>-0.2</v>
      </c>
      <c r="E70" s="10">
        <v>2.2000000000000002</v>
      </c>
      <c r="F70" s="10">
        <v>2.7</v>
      </c>
      <c r="G70" s="23">
        <v>3.9</v>
      </c>
      <c r="H70" s="10">
        <v>2.2999999999999998</v>
      </c>
      <c r="I70" s="10">
        <v>7.2</v>
      </c>
      <c r="J70" s="10">
        <v>6.6</v>
      </c>
      <c r="K70" s="10">
        <v>6.1</v>
      </c>
      <c r="L70" s="10">
        <v>7.6</v>
      </c>
      <c r="M70" s="10">
        <v>11.1</v>
      </c>
      <c r="N70" s="10">
        <v>8</v>
      </c>
      <c r="O70" s="10">
        <v>5</v>
      </c>
      <c r="P70" s="10">
        <v>8.4</v>
      </c>
      <c r="Q70" s="10">
        <v>15.5</v>
      </c>
      <c r="R70" s="10">
        <v>5</v>
      </c>
      <c r="S70" s="10">
        <v>2.2999999999999998</v>
      </c>
      <c r="T70" s="10">
        <v>2.7</v>
      </c>
    </row>
    <row r="71" spans="1:21" ht="21">
      <c r="A71" s="6" t="s">
        <v>100</v>
      </c>
      <c r="B71" s="11"/>
      <c r="C71" s="20"/>
      <c r="D71" s="15">
        <f t="shared" ref="D71:G72" si="2">+D70</f>
        <v>-0.2</v>
      </c>
      <c r="E71" s="15">
        <f t="shared" si="2"/>
        <v>2.2000000000000002</v>
      </c>
      <c r="F71" s="15">
        <f t="shared" si="2"/>
        <v>2.7</v>
      </c>
      <c r="G71" s="15">
        <f t="shared" si="2"/>
        <v>3.9</v>
      </c>
      <c r="H71" s="15">
        <f>+H70</f>
        <v>2.2999999999999998</v>
      </c>
      <c r="I71" s="15">
        <f t="shared" ref="I71:O71" si="3">+I70</f>
        <v>7.2</v>
      </c>
      <c r="J71" s="15">
        <f t="shared" si="3"/>
        <v>6.6</v>
      </c>
      <c r="K71" s="15">
        <f t="shared" si="3"/>
        <v>6.1</v>
      </c>
      <c r="L71" s="15">
        <f t="shared" si="3"/>
        <v>7.6</v>
      </c>
      <c r="M71" s="15">
        <f t="shared" si="3"/>
        <v>11.1</v>
      </c>
      <c r="N71" s="15">
        <f t="shared" si="3"/>
        <v>8</v>
      </c>
      <c r="O71" s="15">
        <f t="shared" si="3"/>
        <v>5</v>
      </c>
      <c r="P71" s="10">
        <v>13.3</v>
      </c>
      <c r="Q71" s="10">
        <v>11</v>
      </c>
      <c r="R71" s="10"/>
      <c r="S71" s="10"/>
      <c r="T71" s="10"/>
      <c r="U71" s="13">
        <f>AVERAGE(D71:Q71)</f>
        <v>6.2</v>
      </c>
    </row>
    <row r="72" spans="1:21" ht="21">
      <c r="A72" s="20" t="s">
        <v>116</v>
      </c>
      <c r="B72" s="20"/>
      <c r="C72" s="20"/>
      <c r="D72" s="15">
        <f>+D71</f>
        <v>-0.2</v>
      </c>
      <c r="E72" s="15">
        <f t="shared" si="2"/>
        <v>2.2000000000000002</v>
      </c>
      <c r="F72" s="15">
        <f t="shared" si="2"/>
        <v>2.7</v>
      </c>
      <c r="G72" s="15">
        <f t="shared" si="2"/>
        <v>3.9</v>
      </c>
      <c r="H72" s="15">
        <f t="shared" ref="H72:N72" si="4">+H71</f>
        <v>2.2999999999999998</v>
      </c>
      <c r="I72" s="15">
        <f t="shared" si="4"/>
        <v>7.2</v>
      </c>
      <c r="J72" s="15">
        <f t="shared" si="4"/>
        <v>6.6</v>
      </c>
      <c r="K72" s="15">
        <f t="shared" si="4"/>
        <v>6.1</v>
      </c>
      <c r="L72" s="15">
        <f t="shared" si="4"/>
        <v>7.6</v>
      </c>
      <c r="M72" s="15">
        <f t="shared" si="4"/>
        <v>11.1</v>
      </c>
      <c r="N72" s="15">
        <f t="shared" si="4"/>
        <v>8</v>
      </c>
      <c r="O72" s="15">
        <v>5.5</v>
      </c>
      <c r="P72" s="10">
        <v>8.5</v>
      </c>
      <c r="Q72" s="10">
        <v>8.6999999999999993</v>
      </c>
      <c r="R72" s="10">
        <v>3.3</v>
      </c>
      <c r="S72" s="10">
        <v>4</v>
      </c>
      <c r="T72" s="10"/>
      <c r="U72" s="13"/>
    </row>
    <row r="73" spans="1:21">
      <c r="A73" s="6" t="s">
        <v>101</v>
      </c>
      <c r="B73" s="11"/>
      <c r="C73" s="20"/>
      <c r="D73" s="24"/>
      <c r="E73" s="24"/>
      <c r="F73" s="24"/>
      <c r="G73" s="23"/>
      <c r="H73" s="10"/>
      <c r="I73" s="10"/>
      <c r="J73" s="10"/>
      <c r="K73" s="10"/>
      <c r="L73" s="10"/>
      <c r="M73" s="10"/>
      <c r="N73" s="10"/>
      <c r="O73" s="10"/>
      <c r="P73" s="10"/>
      <c r="Q73" s="10"/>
      <c r="R73" s="10"/>
      <c r="S73" s="10"/>
      <c r="T73" s="10"/>
    </row>
    <row r="74" spans="1:21">
      <c r="A74" s="6" t="s">
        <v>82</v>
      </c>
      <c r="B74" s="11"/>
      <c r="C74" s="20"/>
      <c r="D74" s="22">
        <v>9505.9</v>
      </c>
      <c r="E74" s="22">
        <v>10315.5</v>
      </c>
      <c r="F74" s="22">
        <v>10261</v>
      </c>
      <c r="G74" s="23">
        <v>11033.1</v>
      </c>
      <c r="H74" s="10">
        <v>11853.8</v>
      </c>
      <c r="I74" s="10">
        <v>13357.5</v>
      </c>
      <c r="J74" s="10">
        <v>15706.4</v>
      </c>
      <c r="K74" s="10">
        <v>17616.099999999999</v>
      </c>
      <c r="L74" s="10">
        <v>20478.400000000001</v>
      </c>
      <c r="M74" s="10">
        <v>24949.4</v>
      </c>
      <c r="N74" s="10">
        <v>27537.5</v>
      </c>
      <c r="O74" s="10">
        <v>29708.7</v>
      </c>
      <c r="P74" s="10">
        <v>31973.9</v>
      </c>
      <c r="Q74" s="10">
        <v>34929.4</v>
      </c>
      <c r="R74" s="10"/>
      <c r="S74" s="10"/>
      <c r="T74" s="10"/>
    </row>
    <row r="75" spans="1:21">
      <c r="A75" s="6" t="s">
        <v>97</v>
      </c>
      <c r="B75" s="11"/>
      <c r="C75" s="20"/>
      <c r="D75" s="22">
        <v>17.7</v>
      </c>
      <c r="E75" s="22">
        <v>8.5</v>
      </c>
      <c r="F75" s="22">
        <v>-0.5</v>
      </c>
      <c r="G75" s="23">
        <v>7.5</v>
      </c>
      <c r="H75" s="10">
        <v>7.4</v>
      </c>
      <c r="I75" s="10">
        <v>12.7</v>
      </c>
      <c r="J75" s="10">
        <v>17.600000000000001</v>
      </c>
      <c r="K75" s="10">
        <v>12.2</v>
      </c>
      <c r="L75" s="10">
        <v>16.2</v>
      </c>
      <c r="M75" s="10">
        <v>21.7</v>
      </c>
      <c r="N75" s="10">
        <v>10.9</v>
      </c>
      <c r="O75" s="10">
        <v>9.9</v>
      </c>
      <c r="P75" s="10">
        <v>7.6</v>
      </c>
      <c r="Q75" s="10">
        <v>9.1999999999999993</v>
      </c>
      <c r="R75" s="10"/>
      <c r="S75" s="10"/>
      <c r="T75" s="10"/>
    </row>
    <row r="76" spans="1:21">
      <c r="A76" s="6" t="s">
        <v>83</v>
      </c>
      <c r="B76" s="11"/>
      <c r="C76" s="20"/>
      <c r="D76" s="22">
        <v>140.1</v>
      </c>
      <c r="E76" s="22">
        <v>148.9</v>
      </c>
      <c r="F76" s="22">
        <v>143.69999999999999</v>
      </c>
      <c r="G76" s="23">
        <v>147.1</v>
      </c>
      <c r="H76" s="10">
        <v>152.1</v>
      </c>
      <c r="I76" s="10">
        <v>158.6</v>
      </c>
      <c r="J76" s="10">
        <v>173.3</v>
      </c>
      <c r="K76" s="10">
        <v>181.6</v>
      </c>
      <c r="L76" s="10">
        <v>194.5</v>
      </c>
      <c r="M76" s="10">
        <v>209.5</v>
      </c>
      <c r="N76" s="10">
        <v>212.1</v>
      </c>
      <c r="O76" s="10">
        <v>218.3</v>
      </c>
      <c r="P76" s="10">
        <v>231.7</v>
      </c>
      <c r="Q76" s="10">
        <v>243.4</v>
      </c>
      <c r="R76" s="10"/>
      <c r="S76" s="10"/>
      <c r="T76" s="10"/>
    </row>
    <row r="77" spans="1:21">
      <c r="A77" s="6" t="s">
        <v>84</v>
      </c>
      <c r="B77" s="11"/>
      <c r="C77" s="20"/>
      <c r="D77" s="22">
        <v>6786</v>
      </c>
      <c r="E77" s="22">
        <v>6926.6</v>
      </c>
      <c r="F77" s="22">
        <v>7138.9</v>
      </c>
      <c r="G77" s="23">
        <v>7499.3</v>
      </c>
      <c r="H77" s="10">
        <v>7792.5</v>
      </c>
      <c r="I77" s="10">
        <v>8424.2999999999993</v>
      </c>
      <c r="J77" s="10">
        <v>9064.2000000000007</v>
      </c>
      <c r="K77" s="10">
        <v>9700.1</v>
      </c>
      <c r="L77" s="10">
        <v>10529.3</v>
      </c>
      <c r="M77" s="10">
        <v>11940</v>
      </c>
      <c r="N77" s="10">
        <v>12981.9</v>
      </c>
      <c r="O77" s="10">
        <v>13608.6</v>
      </c>
      <c r="P77" s="10">
        <v>13798.8</v>
      </c>
      <c r="Q77" s="10">
        <v>14348.6</v>
      </c>
      <c r="R77" s="10"/>
      <c r="S77" s="10"/>
      <c r="T77" s="10"/>
    </row>
    <row r="78" spans="1:21">
      <c r="A78" s="6" t="s">
        <v>85</v>
      </c>
      <c r="B78" s="11"/>
      <c r="C78" s="20"/>
      <c r="D78" s="22">
        <v>2.5</v>
      </c>
      <c r="E78" s="22">
        <v>2.1</v>
      </c>
      <c r="F78" s="22">
        <v>3.1</v>
      </c>
      <c r="G78" s="23">
        <v>4.3</v>
      </c>
      <c r="H78" s="10">
        <v>3.9</v>
      </c>
      <c r="I78" s="10">
        <v>8.1</v>
      </c>
      <c r="J78" s="10">
        <v>7.6</v>
      </c>
      <c r="K78" s="10">
        <v>7</v>
      </c>
      <c r="L78" s="10">
        <v>8.5</v>
      </c>
      <c r="M78" s="10">
        <v>13.2</v>
      </c>
      <c r="N78" s="10">
        <v>9.1</v>
      </c>
      <c r="O78" s="10">
        <v>4.9000000000000004</v>
      </c>
      <c r="P78" s="10">
        <v>1.4</v>
      </c>
      <c r="Q78" s="10">
        <v>4</v>
      </c>
      <c r="R78" s="10">
        <v>3.9</v>
      </c>
      <c r="S78" s="10">
        <v>3.7</v>
      </c>
      <c r="T78" s="10">
        <v>3.9</v>
      </c>
    </row>
    <row r="79" spans="1:21" ht="21">
      <c r="A79" s="6" t="s">
        <v>100</v>
      </c>
      <c r="D79" s="16">
        <f t="shared" ref="D79:G80" si="5">+D78</f>
        <v>2.5</v>
      </c>
      <c r="E79" s="16">
        <f t="shared" si="5"/>
        <v>2.1</v>
      </c>
      <c r="F79" s="16">
        <f t="shared" si="5"/>
        <v>3.1</v>
      </c>
      <c r="G79" s="16">
        <f t="shared" si="5"/>
        <v>4.3</v>
      </c>
      <c r="H79" s="16">
        <f>+H78</f>
        <v>3.9</v>
      </c>
      <c r="I79" s="16">
        <f t="shared" ref="I79:O79" si="6">+I78</f>
        <v>8.1</v>
      </c>
      <c r="J79" s="16">
        <f t="shared" si="6"/>
        <v>7.6</v>
      </c>
      <c r="K79" s="16">
        <f t="shared" si="6"/>
        <v>7</v>
      </c>
      <c r="L79" s="16">
        <f t="shared" si="6"/>
        <v>8.5</v>
      </c>
      <c r="M79" s="16">
        <f t="shared" si="6"/>
        <v>13.2</v>
      </c>
      <c r="N79" s="16">
        <f t="shared" si="6"/>
        <v>9.1</v>
      </c>
      <c r="O79" s="16">
        <f t="shared" si="6"/>
        <v>4.9000000000000004</v>
      </c>
      <c r="P79" s="17">
        <v>1.2</v>
      </c>
      <c r="Q79" s="17">
        <v>3.3</v>
      </c>
      <c r="R79" s="17"/>
      <c r="S79" s="17"/>
      <c r="T79" s="17"/>
      <c r="U79" s="13">
        <f>AVERAGE(D79:Q79)</f>
        <v>5.6285714285714281</v>
      </c>
    </row>
    <row r="80" spans="1:21" ht="15.75" thickBot="1">
      <c r="A80" s="20" t="s">
        <v>116</v>
      </c>
      <c r="D80" s="19">
        <f>+D79</f>
        <v>2.5</v>
      </c>
      <c r="E80" s="19">
        <f t="shared" si="5"/>
        <v>2.1</v>
      </c>
      <c r="F80" s="19">
        <f t="shared" si="5"/>
        <v>3.1</v>
      </c>
      <c r="G80" s="19">
        <f t="shared" si="5"/>
        <v>4.3</v>
      </c>
      <c r="H80" s="19">
        <f t="shared" ref="H80:N80" si="7">+H79</f>
        <v>3.9</v>
      </c>
      <c r="I80" s="19">
        <f t="shared" si="7"/>
        <v>8.1</v>
      </c>
      <c r="J80" s="19">
        <f t="shared" si="7"/>
        <v>7.6</v>
      </c>
      <c r="K80" s="19">
        <f t="shared" si="7"/>
        <v>7</v>
      </c>
      <c r="L80" s="19">
        <f t="shared" si="7"/>
        <v>8.5</v>
      </c>
      <c r="M80" s="19">
        <f t="shared" si="7"/>
        <v>13.2</v>
      </c>
      <c r="N80" s="19">
        <f t="shared" si="7"/>
        <v>9.1</v>
      </c>
      <c r="O80" s="10">
        <v>5</v>
      </c>
      <c r="P80" s="27">
        <v>0.6</v>
      </c>
      <c r="Q80" s="27">
        <v>0.5</v>
      </c>
      <c r="R80" s="10">
        <v>3.3</v>
      </c>
      <c r="S80" s="10">
        <v>3.9</v>
      </c>
    </row>
    <row r="81" spans="1:21" ht="51.75" thickBot="1">
      <c r="A81" s="11" t="s">
        <v>105</v>
      </c>
      <c r="D81" s="18">
        <v>2.5</v>
      </c>
      <c r="E81" s="18">
        <v>2.5</v>
      </c>
      <c r="F81" s="18">
        <v>2.5</v>
      </c>
      <c r="G81" s="18">
        <v>2.4</v>
      </c>
      <c r="H81" s="18">
        <v>2.4</v>
      </c>
      <c r="I81" s="18">
        <v>2.4</v>
      </c>
      <c r="J81" s="18">
        <v>2.4</v>
      </c>
      <c r="K81" s="18">
        <v>2.2999999999999998</v>
      </c>
      <c r="L81" s="18">
        <v>2.2999999999999998</v>
      </c>
      <c r="M81" s="18">
        <v>2.2000000000000002</v>
      </c>
      <c r="N81" s="18">
        <v>2.2000000000000002</v>
      </c>
      <c r="O81" s="18">
        <v>2.1</v>
      </c>
      <c r="P81" s="18">
        <v>2.1</v>
      </c>
      <c r="Q81" s="27">
        <v>2.1</v>
      </c>
      <c r="R81" s="10">
        <v>2.1</v>
      </c>
      <c r="S81" s="10">
        <v>2.1</v>
      </c>
      <c r="T81" s="10"/>
      <c r="U81" s="13">
        <f>AVERAGE(H81:Q81)</f>
        <v>2.2500000000000004</v>
      </c>
    </row>
    <row r="84" spans="1:21">
      <c r="B84" t="s">
        <v>111</v>
      </c>
    </row>
    <row r="86" spans="1:21">
      <c r="B86" t="s">
        <v>107</v>
      </c>
      <c r="D86" s="8">
        <v>2002</v>
      </c>
      <c r="E86" s="8">
        <v>2003</v>
      </c>
      <c r="F86" s="8">
        <v>2004</v>
      </c>
      <c r="G86" s="8">
        <v>2005</v>
      </c>
      <c r="H86" s="8">
        <v>2006</v>
      </c>
      <c r="I86" s="8">
        <v>2007</v>
      </c>
      <c r="J86" s="9">
        <v>2008</v>
      </c>
      <c r="K86" s="9">
        <f>J86+1</f>
        <v>2009</v>
      </c>
      <c r="L86" s="9">
        <f>K86+1</f>
        <v>2010</v>
      </c>
      <c r="M86" s="9">
        <f>L86+1</f>
        <v>2011</v>
      </c>
      <c r="N86" s="9">
        <v>2012</v>
      </c>
      <c r="O86" s="9">
        <v>2013</v>
      </c>
      <c r="P86" s="9">
        <v>2014</v>
      </c>
      <c r="Q86" s="9">
        <v>2015</v>
      </c>
      <c r="R86" s="9">
        <v>2016</v>
      </c>
      <c r="S86" s="9">
        <v>2017</v>
      </c>
      <c r="T86" s="9"/>
      <c r="U86" t="s">
        <v>117</v>
      </c>
    </row>
    <row r="87" spans="1:21">
      <c r="B87" t="s">
        <v>106</v>
      </c>
      <c r="D87" s="19">
        <f t="shared" ref="D87:G87" si="8">+D20-D81</f>
        <v>-6.6</v>
      </c>
      <c r="E87" s="19">
        <f t="shared" si="8"/>
        <v>2.5</v>
      </c>
      <c r="F87" s="19">
        <f t="shared" si="8"/>
        <v>2.0999999999999996</v>
      </c>
      <c r="G87" s="19">
        <f t="shared" si="8"/>
        <v>3.1999999999999997</v>
      </c>
      <c r="H87" s="19">
        <f>+H20-H81</f>
        <v>-1.4</v>
      </c>
      <c r="I87" s="19">
        <f t="shared" ref="I87:Q87" si="9">+I20-I81</f>
        <v>1.8000000000000003</v>
      </c>
      <c r="J87" s="19">
        <f t="shared" si="9"/>
        <v>1.9</v>
      </c>
      <c r="K87" s="19">
        <f t="shared" si="9"/>
        <v>-1.5999999999999999</v>
      </c>
      <c r="L87" s="19">
        <f t="shared" si="9"/>
        <v>0.60000000000000009</v>
      </c>
      <c r="M87" s="19">
        <f t="shared" si="9"/>
        <v>5.8999999999999995</v>
      </c>
      <c r="N87" s="19">
        <f t="shared" si="9"/>
        <v>-3.8000000000000003</v>
      </c>
      <c r="O87" s="19">
        <f t="shared" si="9"/>
        <v>-0.20000000000000018</v>
      </c>
      <c r="P87" s="19">
        <f t="shared" si="9"/>
        <v>1.7999999999999998</v>
      </c>
      <c r="Q87" s="19">
        <f t="shared" si="9"/>
        <v>1.5</v>
      </c>
      <c r="R87" s="19"/>
      <c r="S87" s="19"/>
      <c r="T87" s="19"/>
      <c r="U87" s="19">
        <f>AVERAGE(E87:Q87)</f>
        <v>1.1000000000000001</v>
      </c>
    </row>
    <row r="88" spans="1:21">
      <c r="B88" t="s">
        <v>91</v>
      </c>
      <c r="D88" s="19">
        <f t="shared" ref="D88:G88" si="10">+D38-D81</f>
        <v>31.5</v>
      </c>
      <c r="E88" s="19">
        <f t="shared" si="10"/>
        <v>2.9000000000000004</v>
      </c>
      <c r="F88" s="19">
        <f t="shared" si="10"/>
        <v>0.70000000000000018</v>
      </c>
      <c r="G88" s="19">
        <f t="shared" si="10"/>
        <v>2.4</v>
      </c>
      <c r="H88" s="19">
        <f>+H38-H81</f>
        <v>9.6</v>
      </c>
      <c r="I88" s="19">
        <f t="shared" ref="I88:Q88" si="11">+I38-I81</f>
        <v>13.6</v>
      </c>
      <c r="J88" s="19">
        <f t="shared" si="11"/>
        <v>12.6</v>
      </c>
      <c r="K88" s="19">
        <f t="shared" si="11"/>
        <v>17.5</v>
      </c>
      <c r="L88" s="19">
        <f t="shared" si="11"/>
        <v>14.8</v>
      </c>
      <c r="M88" s="19">
        <f t="shared" si="11"/>
        <v>23.8</v>
      </c>
      <c r="N88" s="19">
        <f t="shared" si="11"/>
        <v>21.8</v>
      </c>
      <c r="O88" s="19">
        <f t="shared" si="11"/>
        <v>9.8000000000000007</v>
      </c>
      <c r="P88" s="19">
        <f t="shared" si="11"/>
        <v>-8.5</v>
      </c>
      <c r="Q88" s="19">
        <f t="shared" si="11"/>
        <v>1.6999999999999997</v>
      </c>
      <c r="R88" s="19"/>
      <c r="S88" s="19"/>
      <c r="T88" s="19"/>
      <c r="U88" s="19">
        <f t="shared" ref="U88:U89" si="12">AVERAGE(E88:Q88)</f>
        <v>9.4384615384615387</v>
      </c>
    </row>
    <row r="89" spans="1:21">
      <c r="B89" t="s">
        <v>108</v>
      </c>
      <c r="D89" s="19">
        <f t="shared" ref="D89:G89" si="13">+D44-D81</f>
        <v>20.2</v>
      </c>
      <c r="E89" s="19">
        <f t="shared" si="13"/>
        <v>0.10000000000000009</v>
      </c>
      <c r="F89" s="19">
        <f t="shared" si="13"/>
        <v>0.70000000000000018</v>
      </c>
      <c r="G89" s="19">
        <f t="shared" si="13"/>
        <v>1.1000000000000001</v>
      </c>
      <c r="H89" s="19">
        <f>+H44-H81</f>
        <v>6</v>
      </c>
      <c r="I89" s="19">
        <f t="shared" ref="I89:Q89" si="14">+I44-I81</f>
        <v>7.6</v>
      </c>
      <c r="J89" s="19">
        <f t="shared" si="14"/>
        <v>4.5999999999999996</v>
      </c>
      <c r="K89" s="19">
        <f t="shared" si="14"/>
        <v>7.2</v>
      </c>
      <c r="L89" s="19">
        <f t="shared" si="14"/>
        <v>10.3</v>
      </c>
      <c r="M89" s="19">
        <f t="shared" si="14"/>
        <v>15.8</v>
      </c>
      <c r="N89" s="19">
        <f t="shared" si="14"/>
        <v>17.8</v>
      </c>
      <c r="O89" s="19">
        <f t="shared" si="14"/>
        <v>2.9</v>
      </c>
      <c r="P89" s="19">
        <f t="shared" si="14"/>
        <v>3.4</v>
      </c>
      <c r="Q89" s="19">
        <f t="shared" si="14"/>
        <v>3.9</v>
      </c>
      <c r="R89" s="19"/>
      <c r="S89" s="19"/>
      <c r="T89" s="19"/>
      <c r="U89" s="19">
        <f t="shared" si="12"/>
        <v>6.2615384615384633</v>
      </c>
    </row>
    <row r="90" spans="1:21">
      <c r="B90" t="s">
        <v>109</v>
      </c>
      <c r="D90" s="19">
        <f>+D80-D81</f>
        <v>0</v>
      </c>
      <c r="E90" s="19">
        <f t="shared" ref="E90:S90" si="15">+E80-E81</f>
        <v>-0.39999999999999991</v>
      </c>
      <c r="F90" s="19">
        <f t="shared" si="15"/>
        <v>0.60000000000000009</v>
      </c>
      <c r="G90" s="19">
        <f t="shared" si="15"/>
        <v>1.9</v>
      </c>
      <c r="H90" s="19">
        <f t="shared" si="15"/>
        <v>1.5</v>
      </c>
      <c r="I90" s="19">
        <f t="shared" si="15"/>
        <v>5.6999999999999993</v>
      </c>
      <c r="J90" s="19">
        <f t="shared" si="15"/>
        <v>5.1999999999999993</v>
      </c>
      <c r="K90" s="19">
        <f t="shared" si="15"/>
        <v>4.7</v>
      </c>
      <c r="L90" s="19">
        <f t="shared" si="15"/>
        <v>6.2</v>
      </c>
      <c r="M90" s="19">
        <f t="shared" si="15"/>
        <v>11</v>
      </c>
      <c r="N90" s="19">
        <f t="shared" si="15"/>
        <v>6.8999999999999995</v>
      </c>
      <c r="O90" s="19">
        <f t="shared" si="15"/>
        <v>2.9</v>
      </c>
      <c r="P90" s="19">
        <f t="shared" si="15"/>
        <v>-1.5</v>
      </c>
      <c r="Q90" s="19">
        <f t="shared" si="15"/>
        <v>-1.6</v>
      </c>
      <c r="R90" s="19">
        <f t="shared" si="15"/>
        <v>1.1999999999999997</v>
      </c>
      <c r="S90" s="19">
        <f t="shared" si="15"/>
        <v>1.7999999999999998</v>
      </c>
      <c r="T90" s="19"/>
      <c r="U90" s="26">
        <f>AVERAGE(E90:Q90)</f>
        <v>3.3153846153846152</v>
      </c>
    </row>
    <row r="91" spans="1:21">
      <c r="B91" t="s">
        <v>110</v>
      </c>
      <c r="D91" s="4">
        <f>+D72-D81</f>
        <v>-2.7</v>
      </c>
      <c r="E91" s="4">
        <f t="shared" ref="E91:S91" si="16">+E72-E81</f>
        <v>-0.29999999999999982</v>
      </c>
      <c r="F91" s="4">
        <f t="shared" si="16"/>
        <v>0.20000000000000018</v>
      </c>
      <c r="G91" s="4">
        <f t="shared" si="16"/>
        <v>1.5</v>
      </c>
      <c r="H91" s="4">
        <f t="shared" si="16"/>
        <v>-0.10000000000000009</v>
      </c>
      <c r="I91" s="4">
        <f t="shared" si="16"/>
        <v>4.8000000000000007</v>
      </c>
      <c r="J91" s="4">
        <f t="shared" si="16"/>
        <v>4.1999999999999993</v>
      </c>
      <c r="K91" s="4">
        <f t="shared" si="16"/>
        <v>3.8</v>
      </c>
      <c r="L91" s="4">
        <f t="shared" si="16"/>
        <v>5.3</v>
      </c>
      <c r="M91" s="4">
        <f t="shared" si="16"/>
        <v>8.8999999999999986</v>
      </c>
      <c r="N91" s="4">
        <f t="shared" si="16"/>
        <v>5.8</v>
      </c>
      <c r="O91" s="4">
        <f t="shared" si="16"/>
        <v>3.4</v>
      </c>
      <c r="P91" s="4">
        <f t="shared" si="16"/>
        <v>6.4</v>
      </c>
      <c r="Q91" s="4">
        <f t="shared" si="16"/>
        <v>6.6</v>
      </c>
      <c r="R91" s="4">
        <f t="shared" si="16"/>
        <v>1.1999999999999997</v>
      </c>
      <c r="S91" s="4">
        <f t="shared" si="16"/>
        <v>1.9</v>
      </c>
      <c r="T91" s="4"/>
      <c r="U91" s="26">
        <f>AVERAGE(E91:Q91)</f>
        <v>3.8846153846153846</v>
      </c>
    </row>
    <row r="95" spans="1:21">
      <c r="B95" t="s">
        <v>112</v>
      </c>
    </row>
    <row r="97" spans="2:21">
      <c r="B97" t="str">
        <f>+B4</f>
        <v>Oil and Gas Extraction</v>
      </c>
      <c r="D97" s="19">
        <f t="shared" ref="D97:G97" si="17">+D8-D81</f>
        <v>-38.6</v>
      </c>
      <c r="E97" s="19">
        <f t="shared" si="17"/>
        <v>-4</v>
      </c>
      <c r="F97" s="19">
        <f t="shared" si="17"/>
        <v>-11</v>
      </c>
      <c r="G97" s="19">
        <f t="shared" si="17"/>
        <v>10.6</v>
      </c>
      <c r="H97" s="19">
        <f t="shared" ref="H97:N97" si="18">+H8-H81</f>
        <v>-5.8</v>
      </c>
      <c r="I97" s="19">
        <f t="shared" si="18"/>
        <v>-7.5</v>
      </c>
      <c r="J97" s="19">
        <f t="shared" si="18"/>
        <v>-10.700000000000001</v>
      </c>
      <c r="K97" s="19">
        <f t="shared" si="18"/>
        <v>-8.6</v>
      </c>
      <c r="L97" s="19">
        <f t="shared" si="18"/>
        <v>-9</v>
      </c>
      <c r="M97" s="19">
        <f t="shared" si="18"/>
        <v>-19.7</v>
      </c>
      <c r="N97" s="19">
        <f t="shared" si="18"/>
        <v>-22.7</v>
      </c>
      <c r="O97" s="19">
        <f>+O8-O$81</f>
        <v>-4.9000000000000004</v>
      </c>
      <c r="P97" s="19">
        <f t="shared" ref="P97:Q97" si="19">+P8-P$81</f>
        <v>609.79999999999995</v>
      </c>
      <c r="Q97" s="19">
        <f t="shared" si="19"/>
        <v>154.20000000000002</v>
      </c>
      <c r="R97" s="19"/>
      <c r="S97" s="19"/>
      <c r="T97" s="19"/>
      <c r="U97" s="19">
        <f t="shared" ref="U97:U106" si="20">AVERAGE(E97:Q97)</f>
        <v>51.592307692307699</v>
      </c>
    </row>
    <row r="98" spans="2:21">
      <c r="B98" t="str">
        <f>+B10</f>
        <v>Mining and Quarrying</v>
      </c>
      <c r="D98" s="19">
        <f t="shared" ref="D98:G98" si="21">+D14-D81</f>
        <v>-6</v>
      </c>
      <c r="E98" s="19">
        <f t="shared" si="21"/>
        <v>2.0999999999999996</v>
      </c>
      <c r="F98" s="19">
        <f t="shared" si="21"/>
        <v>1.1000000000000001</v>
      </c>
      <c r="G98" s="19">
        <f t="shared" si="21"/>
        <v>-5.6</v>
      </c>
      <c r="H98" s="19">
        <f t="shared" ref="H98:N98" si="22">+H14-H81</f>
        <v>-13.1</v>
      </c>
      <c r="I98" s="19">
        <f t="shared" si="22"/>
        <v>-0.10000000000000009</v>
      </c>
      <c r="J98" s="19">
        <f t="shared" si="22"/>
        <v>-0.79999999999999982</v>
      </c>
      <c r="K98" s="19">
        <f t="shared" si="22"/>
        <v>-2.1999999999999997</v>
      </c>
      <c r="L98" s="19">
        <f t="shared" si="22"/>
        <v>-2.5</v>
      </c>
      <c r="M98" s="19">
        <f t="shared" si="22"/>
        <v>-12</v>
      </c>
      <c r="N98" s="19">
        <f t="shared" si="22"/>
        <v>-4.7</v>
      </c>
      <c r="O98" s="19">
        <f>+O14-O$81</f>
        <v>7.8000000000000007</v>
      </c>
      <c r="P98" s="19">
        <f t="shared" ref="P98:Q98" si="23">+P14-P$81</f>
        <v>3.8000000000000003</v>
      </c>
      <c r="Q98" s="19">
        <f t="shared" si="23"/>
        <v>9.9</v>
      </c>
      <c r="R98" s="19"/>
      <c r="S98" s="19"/>
      <c r="T98" s="19"/>
      <c r="U98" s="19">
        <f t="shared" si="20"/>
        <v>-1.2538461538461536</v>
      </c>
    </row>
    <row r="99" spans="2:21">
      <c r="B99" t="str">
        <f>+B16</f>
        <v>Agriculture, Forestry and Fishing</v>
      </c>
      <c r="D99" s="19">
        <f t="shared" ref="D99:G99" si="24">+D20-D$81</f>
        <v>-6.6</v>
      </c>
      <c r="E99" s="19">
        <f t="shared" si="24"/>
        <v>2.5</v>
      </c>
      <c r="F99" s="19">
        <f t="shared" si="24"/>
        <v>2.0999999999999996</v>
      </c>
      <c r="G99" s="19">
        <f t="shared" si="24"/>
        <v>3.1999999999999997</v>
      </c>
      <c r="H99" s="19">
        <f t="shared" ref="H99:O99" si="25">+H20-H$81</f>
        <v>-1.4</v>
      </c>
      <c r="I99" s="19">
        <f t="shared" si="25"/>
        <v>1.8000000000000003</v>
      </c>
      <c r="J99" s="19">
        <f t="shared" si="25"/>
        <v>1.9</v>
      </c>
      <c r="K99" s="19">
        <f t="shared" si="25"/>
        <v>-1.5999999999999999</v>
      </c>
      <c r="L99" s="19">
        <f t="shared" si="25"/>
        <v>0.60000000000000009</v>
      </c>
      <c r="M99" s="19">
        <f t="shared" si="25"/>
        <v>5.8999999999999995</v>
      </c>
      <c r="N99" s="19">
        <f t="shared" si="25"/>
        <v>-3.8000000000000003</v>
      </c>
      <c r="O99" s="19">
        <f t="shared" si="25"/>
        <v>-0.20000000000000018</v>
      </c>
      <c r="P99" s="19">
        <f t="shared" ref="P99:Q99" si="26">+P20-P$81</f>
        <v>1.7999999999999998</v>
      </c>
      <c r="Q99" s="19">
        <f t="shared" si="26"/>
        <v>1.5</v>
      </c>
      <c r="R99" s="19"/>
      <c r="S99" s="19"/>
      <c r="T99" s="19"/>
      <c r="U99" s="26">
        <f t="shared" si="20"/>
        <v>1.1000000000000001</v>
      </c>
    </row>
    <row r="100" spans="2:21">
      <c r="B100" t="str">
        <f>+B22</f>
        <v>Manufacturing</v>
      </c>
      <c r="D100" s="19">
        <f t="shared" ref="D100:G100" si="27">+D26-D$81</f>
        <v>-8.3000000000000007</v>
      </c>
      <c r="E100" s="19">
        <f t="shared" si="27"/>
        <v>2.2999999999999998</v>
      </c>
      <c r="F100" s="19">
        <f t="shared" si="27"/>
        <v>-0.20000000000000018</v>
      </c>
      <c r="G100" s="19">
        <f t="shared" si="27"/>
        <v>5.9</v>
      </c>
      <c r="H100" s="19">
        <f t="shared" ref="H100:O100" si="28">+H26-H$81</f>
        <v>1.6</v>
      </c>
      <c r="I100" s="19">
        <f t="shared" si="28"/>
        <v>3.6</v>
      </c>
      <c r="J100" s="19">
        <f t="shared" si="28"/>
        <v>3.6</v>
      </c>
      <c r="K100" s="19">
        <f t="shared" si="28"/>
        <v>-2.0999999999999996</v>
      </c>
      <c r="L100" s="19">
        <f t="shared" si="28"/>
        <v>11.7</v>
      </c>
      <c r="M100" s="19">
        <f t="shared" si="28"/>
        <v>10.8</v>
      </c>
      <c r="N100" s="19">
        <f t="shared" si="28"/>
        <v>9.8000000000000007</v>
      </c>
      <c r="O100" s="19">
        <f t="shared" si="28"/>
        <v>1.4</v>
      </c>
      <c r="P100" s="19">
        <f t="shared" ref="P100:Q100" si="29">+P26-P$81</f>
        <v>1.9</v>
      </c>
      <c r="Q100" s="19">
        <f t="shared" si="29"/>
        <v>2.4</v>
      </c>
      <c r="R100" s="19"/>
      <c r="S100" s="19"/>
      <c r="T100" s="19"/>
      <c r="U100" s="19">
        <f t="shared" si="20"/>
        <v>4.0538461538461537</v>
      </c>
    </row>
    <row r="101" spans="2:21">
      <c r="B101" t="str">
        <f>+B28</f>
        <v>Electricity, gas and water</v>
      </c>
      <c r="D101" s="19">
        <f t="shared" ref="D101:G101" si="30">+D32-D$81</f>
        <v>-2.9</v>
      </c>
      <c r="E101" s="19">
        <f t="shared" si="30"/>
        <v>10.9</v>
      </c>
      <c r="F101" s="19">
        <f t="shared" si="30"/>
        <v>1.7999999999999998</v>
      </c>
      <c r="G101" s="19">
        <f t="shared" si="30"/>
        <v>2.6999999999999997</v>
      </c>
      <c r="H101" s="19">
        <f t="shared" ref="H101:O101" si="31">+H32-H$81</f>
        <v>-1.0999999999999999</v>
      </c>
      <c r="I101" s="19">
        <f t="shared" si="31"/>
        <v>1.6</v>
      </c>
      <c r="J101" s="19">
        <f t="shared" si="31"/>
        <v>4.4000000000000004</v>
      </c>
      <c r="K101" s="19">
        <f t="shared" si="31"/>
        <v>5.2</v>
      </c>
      <c r="L101" s="19">
        <f t="shared" si="31"/>
        <v>7.1000000000000005</v>
      </c>
      <c r="M101" s="19">
        <f t="shared" si="31"/>
        <v>7.3</v>
      </c>
      <c r="N101" s="19">
        <f t="shared" si="31"/>
        <v>21.8</v>
      </c>
      <c r="O101" s="19">
        <f t="shared" si="31"/>
        <v>6.9</v>
      </c>
      <c r="P101" s="19">
        <f t="shared" ref="P101:Q101" si="32">+P32-P$81</f>
        <v>3.9</v>
      </c>
      <c r="Q101" s="19">
        <f t="shared" si="32"/>
        <v>2.9</v>
      </c>
      <c r="R101" s="19"/>
      <c r="S101" s="19"/>
      <c r="T101" s="19"/>
      <c r="U101" s="19">
        <f t="shared" si="20"/>
        <v>5.8000000000000007</v>
      </c>
    </row>
    <row r="102" spans="2:21">
      <c r="B102" t="str">
        <f>+B34</f>
        <v>Construction</v>
      </c>
      <c r="D102" s="19">
        <f t="shared" ref="D102:G102" si="33">+D38-D$81</f>
        <v>31.5</v>
      </c>
      <c r="E102" s="19">
        <f t="shared" si="33"/>
        <v>2.9000000000000004</v>
      </c>
      <c r="F102" s="19">
        <f t="shared" si="33"/>
        <v>0.70000000000000018</v>
      </c>
      <c r="G102" s="19">
        <f t="shared" si="33"/>
        <v>2.4</v>
      </c>
      <c r="H102" s="19">
        <f t="shared" ref="H102:O102" si="34">+H38-H$81</f>
        <v>9.6</v>
      </c>
      <c r="I102" s="19">
        <f t="shared" si="34"/>
        <v>13.6</v>
      </c>
      <c r="J102" s="19">
        <f t="shared" si="34"/>
        <v>12.6</v>
      </c>
      <c r="K102" s="19">
        <f t="shared" si="34"/>
        <v>17.5</v>
      </c>
      <c r="L102" s="19">
        <f t="shared" si="34"/>
        <v>14.8</v>
      </c>
      <c r="M102" s="19">
        <f t="shared" si="34"/>
        <v>23.8</v>
      </c>
      <c r="N102" s="19">
        <f t="shared" si="34"/>
        <v>21.8</v>
      </c>
      <c r="O102" s="19">
        <f t="shared" si="34"/>
        <v>9.8000000000000007</v>
      </c>
      <c r="P102" s="19">
        <f t="shared" ref="P102:Q102" si="35">+P38-P$81</f>
        <v>-8.5</v>
      </c>
      <c r="Q102" s="19">
        <f t="shared" si="35"/>
        <v>1.6999999999999997</v>
      </c>
      <c r="R102" s="19"/>
      <c r="S102" s="19"/>
      <c r="T102" s="19"/>
      <c r="U102" s="19">
        <f t="shared" si="20"/>
        <v>9.4384615384615387</v>
      </c>
    </row>
    <row r="103" spans="2:21">
      <c r="B103" t="str">
        <f>+B40</f>
        <v>Wholesale and retail trade</v>
      </c>
      <c r="D103" s="19">
        <f t="shared" ref="D103:G103" si="36">+D44-D$81</f>
        <v>20.2</v>
      </c>
      <c r="E103" s="19">
        <f t="shared" si="36"/>
        <v>0.10000000000000009</v>
      </c>
      <c r="F103" s="19">
        <f t="shared" si="36"/>
        <v>0.70000000000000018</v>
      </c>
      <c r="G103" s="19">
        <f t="shared" si="36"/>
        <v>1.1000000000000001</v>
      </c>
      <c r="H103" s="19">
        <f t="shared" ref="H103:O103" si="37">+H44-H$81</f>
        <v>6</v>
      </c>
      <c r="I103" s="19">
        <f t="shared" si="37"/>
        <v>7.6</v>
      </c>
      <c r="J103" s="19">
        <f t="shared" si="37"/>
        <v>4.5999999999999996</v>
      </c>
      <c r="K103" s="19">
        <f t="shared" si="37"/>
        <v>7.2</v>
      </c>
      <c r="L103" s="19">
        <f t="shared" si="37"/>
        <v>10.3</v>
      </c>
      <c r="M103" s="19">
        <f t="shared" si="37"/>
        <v>15.8</v>
      </c>
      <c r="N103" s="19">
        <f t="shared" si="37"/>
        <v>17.8</v>
      </c>
      <c r="O103" s="19">
        <f t="shared" si="37"/>
        <v>2.9</v>
      </c>
      <c r="P103" s="19">
        <f t="shared" ref="P103:Q103" si="38">+P44-P$81</f>
        <v>3.4</v>
      </c>
      <c r="Q103" s="19">
        <f t="shared" si="38"/>
        <v>3.9</v>
      </c>
      <c r="R103" s="19"/>
      <c r="S103" s="19"/>
      <c r="T103" s="19"/>
      <c r="U103" s="19">
        <f t="shared" si="20"/>
        <v>6.2615384615384633</v>
      </c>
    </row>
    <row r="104" spans="2:21">
      <c r="B104" t="str">
        <f>+B46</f>
        <v>Transport, storage and communication</v>
      </c>
      <c r="D104" s="19">
        <f t="shared" ref="D104:G104" si="39">+D50-D$81</f>
        <v>-4.5</v>
      </c>
      <c r="E104" s="19">
        <f t="shared" si="39"/>
        <v>-0.39999999999999991</v>
      </c>
      <c r="F104" s="19">
        <f t="shared" si="39"/>
        <v>0.10000000000000009</v>
      </c>
      <c r="G104" s="19">
        <f t="shared" si="39"/>
        <v>0.60000000000000009</v>
      </c>
      <c r="H104" s="19">
        <f t="shared" ref="H104:O104" si="40">+H50-H$81</f>
        <v>2.6</v>
      </c>
      <c r="I104" s="19">
        <f t="shared" si="40"/>
        <v>38.9</v>
      </c>
      <c r="J104" s="19">
        <f t="shared" si="40"/>
        <v>37.4</v>
      </c>
      <c r="K104" s="19">
        <f t="shared" si="40"/>
        <v>26.7</v>
      </c>
      <c r="L104" s="19">
        <f t="shared" si="40"/>
        <v>17.8</v>
      </c>
      <c r="M104" s="19">
        <f t="shared" si="40"/>
        <v>13.8</v>
      </c>
      <c r="N104" s="19">
        <f t="shared" si="40"/>
        <v>13.8</v>
      </c>
      <c r="O104" s="19">
        <f t="shared" si="40"/>
        <v>1.5</v>
      </c>
      <c r="P104" s="19">
        <f t="shared" ref="P104:Q104" si="41">+P50-P$81</f>
        <v>1.9</v>
      </c>
      <c r="Q104" s="19">
        <f t="shared" si="41"/>
        <v>2.9</v>
      </c>
      <c r="R104" s="19"/>
      <c r="S104" s="19"/>
      <c r="T104" s="19"/>
      <c r="U104" s="19">
        <f t="shared" si="20"/>
        <v>12.123076923076924</v>
      </c>
    </row>
    <row r="105" spans="2:21">
      <c r="B105" t="str">
        <f>+B52</f>
        <v>Finance, real estate and business services</v>
      </c>
      <c r="D105" s="19">
        <f t="shared" ref="D105:G105" si="42">+D56-D$81</f>
        <v>-8</v>
      </c>
      <c r="E105" s="19">
        <f t="shared" si="42"/>
        <v>-5.9</v>
      </c>
      <c r="F105" s="19">
        <f t="shared" si="42"/>
        <v>-5.9</v>
      </c>
      <c r="G105" s="19">
        <f t="shared" si="42"/>
        <v>7.7999999999999989</v>
      </c>
      <c r="H105" s="19">
        <f t="shared" ref="H105:O105" si="43">+H56-H$81</f>
        <v>7.2999999999999989</v>
      </c>
      <c r="I105" s="19">
        <f t="shared" si="43"/>
        <v>2.6</v>
      </c>
      <c r="J105" s="19">
        <f t="shared" si="43"/>
        <v>3.6</v>
      </c>
      <c r="K105" s="19">
        <f t="shared" si="43"/>
        <v>13.2</v>
      </c>
      <c r="L105" s="19">
        <f t="shared" si="43"/>
        <v>6.8</v>
      </c>
      <c r="M105" s="19">
        <f t="shared" si="43"/>
        <v>17.8</v>
      </c>
      <c r="N105" s="19">
        <f t="shared" si="43"/>
        <v>7.8</v>
      </c>
      <c r="O105" s="19">
        <f t="shared" si="43"/>
        <v>0.89999999999999991</v>
      </c>
      <c r="P105" s="19">
        <f t="shared" ref="P105:Q105" si="44">+P56-P$81</f>
        <v>0.89999999999999991</v>
      </c>
      <c r="Q105" s="19">
        <f t="shared" si="44"/>
        <v>2.4</v>
      </c>
      <c r="R105" s="19"/>
      <c r="S105" s="19"/>
      <c r="T105" s="19"/>
      <c r="U105" s="19">
        <f t="shared" si="20"/>
        <v>4.5615384615384604</v>
      </c>
    </row>
    <row r="106" spans="2:21">
      <c r="B106" t="str">
        <f>+B58</f>
        <v>Community, social and personal services</v>
      </c>
      <c r="D106" s="19">
        <f t="shared" ref="D106:G106" si="45">+D62-D$81</f>
        <v>0.39999999999999991</v>
      </c>
      <c r="E106" s="19">
        <f t="shared" si="45"/>
        <v>-6</v>
      </c>
      <c r="F106" s="19">
        <f t="shared" si="45"/>
        <v>-4.9000000000000004</v>
      </c>
      <c r="G106" s="19">
        <f t="shared" si="45"/>
        <v>-0.39999999999999991</v>
      </c>
      <c r="H106" s="19">
        <f t="shared" ref="H106:O106" si="46">+H62-H$81</f>
        <v>0.60000000000000009</v>
      </c>
      <c r="I106" s="19">
        <f t="shared" si="46"/>
        <v>1.6</v>
      </c>
      <c r="J106" s="19">
        <f t="shared" si="46"/>
        <v>0.60000000000000009</v>
      </c>
      <c r="K106" s="19">
        <f t="shared" si="46"/>
        <v>0.70000000000000018</v>
      </c>
      <c r="L106" s="19">
        <f t="shared" si="46"/>
        <v>1</v>
      </c>
      <c r="M106" s="19">
        <f t="shared" si="46"/>
        <v>2.8</v>
      </c>
      <c r="N106" s="19">
        <f t="shared" si="46"/>
        <v>-0.10000000000000009</v>
      </c>
      <c r="O106" s="19">
        <f t="shared" si="46"/>
        <v>3.9</v>
      </c>
      <c r="P106" s="19">
        <f t="shared" ref="P106:Q106" si="47">+P62-P$81</f>
        <v>1.9</v>
      </c>
      <c r="Q106" s="19">
        <f t="shared" si="47"/>
        <v>0.89999999999999991</v>
      </c>
      <c r="R106" s="19"/>
      <c r="S106" s="19"/>
      <c r="T106" s="19"/>
      <c r="U106" s="19">
        <f t="shared" si="20"/>
        <v>0.19999999999999987</v>
      </c>
    </row>
    <row r="111" spans="2:21">
      <c r="H111" t="s">
        <v>113</v>
      </c>
    </row>
    <row r="112" spans="2:21">
      <c r="B112" t="s">
        <v>95</v>
      </c>
      <c r="H112" s="1">
        <f>+U106</f>
        <v>0.19999999999999987</v>
      </c>
    </row>
    <row r="113" spans="2:8">
      <c r="B113" t="s">
        <v>81</v>
      </c>
      <c r="H113" s="1">
        <f>+U99</f>
        <v>1.1000000000000001</v>
      </c>
    </row>
    <row r="114" spans="2:8">
      <c r="B114" t="s">
        <v>89</v>
      </c>
      <c r="H114" s="1">
        <f>+U100</f>
        <v>4.0538461538461537</v>
      </c>
    </row>
    <row r="115" spans="2:8">
      <c r="B115" t="s">
        <v>94</v>
      </c>
      <c r="H115" s="1">
        <f>+U105</f>
        <v>4.5615384615384604</v>
      </c>
    </row>
    <row r="116" spans="2:8">
      <c r="B116" t="s">
        <v>90</v>
      </c>
      <c r="H116" s="1">
        <f>+U101</f>
        <v>5.8000000000000007</v>
      </c>
    </row>
    <row r="117" spans="2:8">
      <c r="B117" t="s">
        <v>92</v>
      </c>
      <c r="H117" s="1">
        <f>+U103</f>
        <v>6.2615384615384633</v>
      </c>
    </row>
    <row r="118" spans="2:8">
      <c r="B118" t="s">
        <v>91</v>
      </c>
      <c r="H118" s="1">
        <f>+U102</f>
        <v>9.4384615384615387</v>
      </c>
    </row>
    <row r="119" spans="2:8">
      <c r="B119" t="s">
        <v>93</v>
      </c>
      <c r="H119" s="1">
        <f>+U104</f>
        <v>12.123076923076924</v>
      </c>
    </row>
    <row r="125" spans="2:8">
      <c r="C125" t="s">
        <v>115</v>
      </c>
    </row>
  </sheetData>
  <sortState ref="B111:H118">
    <sortCondition ref="H111:H118"/>
  </sortState>
  <mergeCells count="1">
    <mergeCell ref="A1:A2"/>
  </mergeCells>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2"/>
  <sheetViews>
    <sheetView tabSelected="1" workbookViewId="0">
      <selection activeCell="D2" sqref="D2"/>
    </sheetView>
  </sheetViews>
  <sheetFormatPr defaultRowHeight="15"/>
  <cols>
    <col min="1" max="1" width="56.42578125" customWidth="1"/>
    <col min="2" max="2" width="13.140625" customWidth="1"/>
  </cols>
  <sheetData>
    <row r="1" spans="1:10" ht="75">
      <c r="A1" s="30" t="s">
        <v>124</v>
      </c>
    </row>
    <row r="2" spans="1:10" ht="315">
      <c r="A2" s="29" t="s">
        <v>125</v>
      </c>
    </row>
    <row r="3" spans="1:10" ht="180">
      <c r="A3" s="31" t="s">
        <v>123</v>
      </c>
    </row>
    <row r="5" spans="1:10">
      <c r="B5" t="s">
        <v>0</v>
      </c>
    </row>
    <row r="6" spans="1:10">
      <c r="B6" t="s">
        <v>79</v>
      </c>
    </row>
    <row r="7" spans="1:10">
      <c r="B7" t="s">
        <v>3</v>
      </c>
    </row>
    <row r="8" spans="1:10">
      <c r="B8" t="s">
        <v>4</v>
      </c>
    </row>
    <row r="9" spans="1:10">
      <c r="B9" t="s">
        <v>20</v>
      </c>
    </row>
    <row r="11" spans="1:10">
      <c r="B11" t="s">
        <v>1</v>
      </c>
      <c r="C11">
        <v>2014</v>
      </c>
      <c r="D11">
        <v>2015</v>
      </c>
      <c r="E11" t="s">
        <v>5</v>
      </c>
      <c r="J11" t="s">
        <v>21</v>
      </c>
    </row>
    <row r="12" spans="1:10">
      <c r="B12" t="s">
        <v>2</v>
      </c>
      <c r="C12">
        <v>0.6</v>
      </c>
      <c r="D12">
        <v>0.5</v>
      </c>
      <c r="E12" t="s">
        <v>49</v>
      </c>
      <c r="J12">
        <v>2.1</v>
      </c>
    </row>
    <row r="13" spans="1:10">
      <c r="B13" t="s">
        <v>7</v>
      </c>
      <c r="C13">
        <v>7.1</v>
      </c>
      <c r="D13">
        <v>6.9</v>
      </c>
      <c r="E13" t="s">
        <v>50</v>
      </c>
      <c r="J13">
        <v>1.6</v>
      </c>
    </row>
    <row r="14" spans="1:10">
      <c r="B14" t="s">
        <v>8</v>
      </c>
      <c r="C14">
        <v>7.6</v>
      </c>
      <c r="D14">
        <v>8</v>
      </c>
      <c r="E14" t="s">
        <v>51</v>
      </c>
      <c r="J14">
        <v>0.5</v>
      </c>
    </row>
    <row r="15" spans="1:10">
      <c r="B15" t="s">
        <v>10</v>
      </c>
      <c r="C15">
        <v>4</v>
      </c>
      <c r="D15">
        <v>3.4</v>
      </c>
      <c r="E15" t="s">
        <v>52</v>
      </c>
      <c r="J15">
        <v>0.7</v>
      </c>
    </row>
    <row r="16" spans="1:10">
      <c r="B16" t="s">
        <v>9</v>
      </c>
      <c r="C16">
        <v>5.3</v>
      </c>
      <c r="D16">
        <v>4.7</v>
      </c>
      <c r="E16" t="s">
        <v>53</v>
      </c>
      <c r="J16">
        <v>1.3</v>
      </c>
    </row>
    <row r="17" spans="2:15">
      <c r="B17" t="s">
        <v>11</v>
      </c>
      <c r="C17">
        <v>5.4</v>
      </c>
      <c r="D17">
        <v>5.9</v>
      </c>
      <c r="E17" t="s">
        <v>54</v>
      </c>
      <c r="J17">
        <v>1.6</v>
      </c>
    </row>
    <row r="18" spans="2:15">
      <c r="B18" t="s">
        <v>12</v>
      </c>
      <c r="C18">
        <v>7</v>
      </c>
      <c r="D18">
        <v>5.8</v>
      </c>
      <c r="E18" t="s">
        <v>55</v>
      </c>
      <c r="J18">
        <v>1.5</v>
      </c>
    </row>
    <row r="19" spans="2:15">
      <c r="B19" t="s">
        <v>13</v>
      </c>
      <c r="C19">
        <v>10.6</v>
      </c>
      <c r="D19">
        <v>4.5</v>
      </c>
      <c r="E19" t="s">
        <v>56</v>
      </c>
      <c r="J19">
        <v>1.8</v>
      </c>
    </row>
    <row r="20" spans="2:15">
      <c r="B20" t="s">
        <v>14</v>
      </c>
      <c r="C20">
        <v>5.4</v>
      </c>
      <c r="D20">
        <v>6.1</v>
      </c>
      <c r="E20" t="s">
        <v>57</v>
      </c>
      <c r="J20">
        <v>1.6</v>
      </c>
    </row>
    <row r="21" spans="2:15">
      <c r="B21" t="s">
        <v>15</v>
      </c>
      <c r="C21">
        <v>5</v>
      </c>
      <c r="D21">
        <v>4</v>
      </c>
      <c r="E21" t="s">
        <v>114</v>
      </c>
      <c r="J21">
        <v>2</v>
      </c>
    </row>
    <row r="22" spans="2:15">
      <c r="B22" t="s">
        <v>16</v>
      </c>
      <c r="C22">
        <v>0.8</v>
      </c>
      <c r="D22">
        <v>0.6</v>
      </c>
      <c r="E22" t="s">
        <v>58</v>
      </c>
      <c r="J22">
        <v>0.4</v>
      </c>
    </row>
    <row r="23" spans="2:15">
      <c r="B23" t="s">
        <v>17</v>
      </c>
      <c r="C23">
        <v>7</v>
      </c>
      <c r="D23">
        <v>6.8</v>
      </c>
      <c r="E23" t="s">
        <v>18</v>
      </c>
      <c r="J23">
        <v>2.7</v>
      </c>
    </row>
    <row r="24" spans="2:15">
      <c r="B24" t="s">
        <v>19</v>
      </c>
      <c r="C24">
        <v>6</v>
      </c>
      <c r="D24">
        <v>6.2</v>
      </c>
      <c r="E24" t="s">
        <v>59</v>
      </c>
      <c r="J24">
        <v>1.1000000000000001</v>
      </c>
    </row>
    <row r="26" spans="2:15">
      <c r="B26" t="s">
        <v>102</v>
      </c>
    </row>
    <row r="29" spans="2:15" ht="18.75">
      <c r="O29" s="3" t="s">
        <v>60</v>
      </c>
    </row>
    <row r="31" spans="2:15">
      <c r="B31" t="s">
        <v>6</v>
      </c>
    </row>
    <row r="32" spans="2:15">
      <c r="C32">
        <v>2014</v>
      </c>
      <c r="D32">
        <v>2015</v>
      </c>
      <c r="E32" t="s">
        <v>22</v>
      </c>
    </row>
    <row r="33" spans="2:5">
      <c r="B33" t="s">
        <v>2</v>
      </c>
      <c r="C33">
        <f t="shared" ref="C33:D41" si="0">+C12-$J12</f>
        <v>-1.5</v>
      </c>
      <c r="D33">
        <f t="shared" si="0"/>
        <v>-1.6</v>
      </c>
      <c r="E33" s="1">
        <f t="shared" ref="E33:E45" si="1">+C33+D33</f>
        <v>-3.1</v>
      </c>
    </row>
    <row r="34" spans="2:5">
      <c r="B34" t="s">
        <v>7</v>
      </c>
      <c r="C34">
        <f t="shared" si="0"/>
        <v>5.5</v>
      </c>
      <c r="D34">
        <f t="shared" si="0"/>
        <v>5.3000000000000007</v>
      </c>
      <c r="E34" s="1">
        <f t="shared" si="1"/>
        <v>10.8</v>
      </c>
    </row>
    <row r="35" spans="2:5">
      <c r="B35" t="s">
        <v>8</v>
      </c>
      <c r="C35">
        <f t="shared" si="0"/>
        <v>7.1</v>
      </c>
      <c r="D35">
        <f t="shared" si="0"/>
        <v>7.5</v>
      </c>
      <c r="E35" s="1">
        <f t="shared" si="1"/>
        <v>14.6</v>
      </c>
    </row>
    <row r="36" spans="2:5">
      <c r="B36" t="s">
        <v>10</v>
      </c>
      <c r="C36">
        <f t="shared" si="0"/>
        <v>3.3</v>
      </c>
      <c r="D36">
        <f t="shared" si="0"/>
        <v>2.7</v>
      </c>
      <c r="E36" s="1">
        <f t="shared" si="1"/>
        <v>6</v>
      </c>
    </row>
    <row r="37" spans="2:5">
      <c r="B37" t="s">
        <v>9</v>
      </c>
      <c r="C37">
        <f t="shared" si="0"/>
        <v>4</v>
      </c>
      <c r="D37">
        <f t="shared" si="0"/>
        <v>3.4000000000000004</v>
      </c>
      <c r="E37" s="1">
        <f t="shared" si="1"/>
        <v>7.4</v>
      </c>
    </row>
    <row r="38" spans="2:5">
      <c r="B38" t="s">
        <v>11</v>
      </c>
      <c r="C38">
        <f t="shared" si="0"/>
        <v>3.8000000000000003</v>
      </c>
      <c r="D38">
        <f t="shared" si="0"/>
        <v>4.3000000000000007</v>
      </c>
      <c r="E38" s="1">
        <f t="shared" si="1"/>
        <v>8.1000000000000014</v>
      </c>
    </row>
    <row r="39" spans="2:5">
      <c r="B39" t="s">
        <v>12</v>
      </c>
      <c r="C39">
        <f t="shared" si="0"/>
        <v>5.5</v>
      </c>
      <c r="D39">
        <f t="shared" si="0"/>
        <v>4.3</v>
      </c>
      <c r="E39" s="1">
        <f t="shared" si="1"/>
        <v>9.8000000000000007</v>
      </c>
    </row>
    <row r="40" spans="2:5">
      <c r="B40" t="s">
        <v>13</v>
      </c>
      <c r="C40">
        <f t="shared" si="0"/>
        <v>8.7999999999999989</v>
      </c>
      <c r="D40">
        <f t="shared" si="0"/>
        <v>2.7</v>
      </c>
      <c r="E40" s="1">
        <f t="shared" si="1"/>
        <v>11.5</v>
      </c>
    </row>
    <row r="41" spans="2:5">
      <c r="B41" t="s">
        <v>14</v>
      </c>
      <c r="C41">
        <f t="shared" si="0"/>
        <v>3.8000000000000003</v>
      </c>
      <c r="D41">
        <f t="shared" si="0"/>
        <v>4.5</v>
      </c>
      <c r="E41" s="1">
        <f t="shared" si="1"/>
        <v>8.3000000000000007</v>
      </c>
    </row>
    <row r="42" spans="2:5">
      <c r="B42" t="s">
        <v>15</v>
      </c>
      <c r="C42">
        <f>+C21-J21</f>
        <v>3</v>
      </c>
      <c r="D42">
        <f>+D21-J21</f>
        <v>2</v>
      </c>
      <c r="E42" s="1">
        <f t="shared" si="1"/>
        <v>5</v>
      </c>
    </row>
    <row r="43" spans="2:5">
      <c r="B43" t="s">
        <v>16</v>
      </c>
      <c r="C43">
        <f>+C22-$J22</f>
        <v>0.4</v>
      </c>
      <c r="D43">
        <f>+D22-$J22</f>
        <v>0.19999999999999996</v>
      </c>
      <c r="E43" s="1">
        <f>+C43+D43</f>
        <v>0.6</v>
      </c>
    </row>
    <row r="44" spans="2:5">
      <c r="B44" t="s">
        <v>17</v>
      </c>
      <c r="C44">
        <f t="shared" ref="C44:D45" si="2">+C23-$J23</f>
        <v>4.3</v>
      </c>
      <c r="D44">
        <f t="shared" si="2"/>
        <v>4.0999999999999996</v>
      </c>
      <c r="E44" s="1">
        <f t="shared" si="1"/>
        <v>8.3999999999999986</v>
      </c>
    </row>
    <row r="45" spans="2:5">
      <c r="B45" t="s">
        <v>19</v>
      </c>
      <c r="C45">
        <f t="shared" si="2"/>
        <v>4.9000000000000004</v>
      </c>
      <c r="D45">
        <f t="shared" si="2"/>
        <v>5.0999999999999996</v>
      </c>
      <c r="E45" s="1">
        <f t="shared" si="1"/>
        <v>10</v>
      </c>
    </row>
    <row r="47" spans="2:5">
      <c r="B47" t="s">
        <v>23</v>
      </c>
      <c r="C47" t="s">
        <v>60</v>
      </c>
    </row>
    <row r="48" spans="2:5">
      <c r="B48" t="str">
        <f>+B33</f>
        <v>PNG</v>
      </c>
      <c r="C48">
        <f>+E33</f>
        <v>-3.1</v>
      </c>
    </row>
    <row r="49" spans="2:3">
      <c r="B49" t="str">
        <f>+B43</f>
        <v>Thailand</v>
      </c>
      <c r="C49" s="2">
        <f>+E43</f>
        <v>0.6</v>
      </c>
    </row>
    <row r="50" spans="2:3">
      <c r="B50" t="str">
        <f>+B42</f>
        <v>Solomon Islands</v>
      </c>
      <c r="C50">
        <f>+E42</f>
        <v>5</v>
      </c>
    </row>
    <row r="51" spans="2:3">
      <c r="B51" t="str">
        <f>+B36</f>
        <v>Fiji</v>
      </c>
      <c r="C51" s="2">
        <f>+E36</f>
        <v>6</v>
      </c>
    </row>
    <row r="52" spans="2:3">
      <c r="B52" t="str">
        <f>+B37</f>
        <v>Indonesia</v>
      </c>
      <c r="C52" s="2">
        <f>+E37</f>
        <v>7.4</v>
      </c>
    </row>
    <row r="53" spans="2:3">
      <c r="B53" t="str">
        <f>+B38</f>
        <v>Lao PDR</v>
      </c>
      <c r="C53" s="2">
        <f>+E38</f>
        <v>8.1000000000000014</v>
      </c>
    </row>
    <row r="54" spans="2:3">
      <c r="B54" t="str">
        <f>+B41</f>
        <v>Philippines</v>
      </c>
      <c r="C54" s="2">
        <f>+E41</f>
        <v>8.3000000000000007</v>
      </c>
    </row>
    <row r="55" spans="2:3">
      <c r="B55" t="str">
        <f>+B44</f>
        <v>Timor-Leste</v>
      </c>
      <c r="C55" s="2">
        <f>+E44</f>
        <v>8.3999999999999986</v>
      </c>
    </row>
    <row r="56" spans="2:3">
      <c r="B56" t="str">
        <f>+B39</f>
        <v>Malaysia</v>
      </c>
      <c r="C56" s="2">
        <f>+E39</f>
        <v>9.8000000000000007</v>
      </c>
    </row>
    <row r="57" spans="2:3">
      <c r="B57" t="str">
        <f>+B45</f>
        <v>Vietnam</v>
      </c>
      <c r="C57" s="2">
        <f>+E45</f>
        <v>10</v>
      </c>
    </row>
    <row r="58" spans="2:3">
      <c r="B58" t="str">
        <f>+B34</f>
        <v>Cambodia</v>
      </c>
      <c r="C58" s="2">
        <f>+E34</f>
        <v>10.8</v>
      </c>
    </row>
    <row r="59" spans="2:3">
      <c r="B59" t="str">
        <f>+B40</f>
        <v>Mongolia</v>
      </c>
      <c r="C59" s="2">
        <f>+E40</f>
        <v>11.5</v>
      </c>
    </row>
    <row r="60" spans="2:3">
      <c r="B60" t="str">
        <f>+B35</f>
        <v>China</v>
      </c>
      <c r="C60" s="2">
        <f>+E35</f>
        <v>14.6</v>
      </c>
    </row>
    <row r="62" spans="2:3">
      <c r="B62" t="s">
        <v>24</v>
      </c>
      <c r="C62" s="4">
        <f>AVERAGE(C48:C60)</f>
        <v>7.4923076923076914</v>
      </c>
    </row>
  </sheetData>
  <hyperlinks>
    <hyperlink ref="A2" r:id="rId1" display="http://www.insee.fr/fr/publications-et-services/dossiers_web/stiglitz/doc-commission/RAPPORT_anglais.pdf"/>
  </hyperlinks>
  <pageMargins left="0.7" right="0.7" top="0.75" bottom="0.75" header="0.3" footer="0.3"/>
  <pageSetup paperSize="9" orientation="portrait" horizontalDpi="0" verticalDpi="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GDP</vt:lpstr>
      <vt:lpstr>GDP sector growth</vt:lpstr>
      <vt:lpstr>Private Consumption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Camilla Burkot</cp:lastModifiedBy>
  <dcterms:created xsi:type="dcterms:W3CDTF">2015-10-05T20:22:48Z</dcterms:created>
  <dcterms:modified xsi:type="dcterms:W3CDTF">2015-10-23T01:15:42Z</dcterms:modified>
</cp:coreProperties>
</file>