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nce\Documents\1 WF\3 Devpolicy\3 Blogging\2017\ngos gender woes\"/>
    </mc:Choice>
  </mc:AlternateContent>
  <bookViews>
    <workbookView xWindow="0" yWindow="0" windowWidth="28800" windowHeight="12210"/>
  </bookViews>
  <sheets>
    <sheet name="Results 30 1 17" sheetId="1" r:id="rId1"/>
  </sheets>
  <calcPr calcId="162913"/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A4" i="1"/>
  <c r="B4" i="1"/>
  <c r="C4" i="1"/>
  <c r="D4" i="1"/>
  <c r="E4" i="1"/>
  <c r="F4" i="1"/>
  <c r="G4" i="1"/>
  <c r="H4" i="1"/>
  <c r="I4" i="1"/>
  <c r="B5" i="1"/>
  <c r="C5" i="1"/>
  <c r="D5" i="1"/>
  <c r="E5" i="1"/>
  <c r="F5" i="1"/>
  <c r="G5" i="1"/>
  <c r="H5" i="1"/>
  <c r="I5" i="1"/>
  <c r="A6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A8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A10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A12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7" i="1"/>
</calcChain>
</file>

<file path=xl/sharedStrings.xml><?xml version="1.0" encoding="utf-8"?>
<sst xmlns="http://schemas.openxmlformats.org/spreadsheetml/2006/main" count="21" uniqueCount="21">
  <si>
    <t>* p&lt;0.1  ** p&lt;0.05  *** p&lt;0.01</t>
  </si>
  <si>
    <t>Has female CEO?</t>
  </si>
  <si>
    <t>Is religious</t>
  </si>
  <si>
    <t>Board's head is woman</t>
  </si>
  <si>
    <t>Revenue (ln)</t>
  </si>
  <si>
    <t>% of board women</t>
  </si>
  <si>
    <t>% of staff women</t>
  </si>
  <si>
    <t>staff are all women?</t>
  </si>
  <si>
    <t>Only 2014</t>
  </si>
  <si>
    <t>Only 2015</t>
  </si>
  <si>
    <t>Staff gender included (alt)</t>
  </si>
  <si>
    <t>Staff gender included</t>
  </si>
  <si>
    <t>Board composition included</t>
  </si>
  <si>
    <t>Basic model</t>
  </si>
  <si>
    <t>Note that the alternate measure of staff gender included in the fourth model is a binary variable which is scored 1 if all an NGO's staff are women.</t>
  </si>
  <si>
    <t>Only NGOs above median revenue</t>
  </si>
  <si>
    <t>Only NGOs above mean revenue</t>
  </si>
  <si>
    <t>Except for the 'Only 2014' and 'Only 2015' models, all models use standard errors clustered at the NGO level.</t>
  </si>
  <si>
    <t>Except for the 'Only 2014' and 'Only 2015' models, all models use combined 2014 and 2015 data.</t>
  </si>
  <si>
    <t>This was adopted to deal with the high number of NGOs that are wholly staffed by women and the subsequent problems with the distribution of this variable.</t>
  </si>
  <si>
    <t>Questions? Email terence.wood@anu.edu.au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</si>
</sst>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8" fillId="0" borderId="0" xfId="0" applyFont="1"/>
    <xf numFmtId="0" fontId="16" fillId="0" borderId="0" xfId="0" quotePrefix="1" applyFont="1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Normal="100" workbookViewId="0"/>
  </sheetViews>
  <sheetFormatPr defaultRowHeight="15" x14ac:dyDescent="0.25"/>
  <cols>
    <col min="1" max="1" width="48.28515625" bestFit="1" customWidth="1"/>
    <col min="2" max="2" width="9.7109375" customWidth="1"/>
    <col min="3" max="3" width="12.140625" customWidth="1"/>
    <col min="4" max="4" width="10.85546875" customWidth="1"/>
    <col min="5" max="5" width="10.5703125" customWidth="1"/>
    <col min="6" max="6" width="12.42578125" customWidth="1"/>
    <col min="7" max="7" width="11" customWidth="1"/>
    <col min="8" max="8" width="8.28515625" customWidth="1"/>
    <col min="9" max="9" width="8.140625" customWidth="1"/>
  </cols>
  <sheetData>
    <row r="1" spans="1:9" x14ac:dyDescent="0.25">
      <c r="A1" s="3" t="s">
        <v>1</v>
      </c>
    </row>
    <row r="2" spans="1:9" s="1" customFormat="1" ht="60" x14ac:dyDescent="0.25">
      <c r="A2" s="5"/>
      <c r="B2" s="6" t="s">
        <v>13</v>
      </c>
      <c r="C2" s="6" t="s">
        <v>12</v>
      </c>
      <c r="D2" s="6" t="s">
        <v>11</v>
      </c>
      <c r="E2" s="6" t="s">
        <v>10</v>
      </c>
      <c r="F2" s="6" t="s">
        <v>15</v>
      </c>
      <c r="G2" s="6" t="s">
        <v>16</v>
      </c>
      <c r="H2" s="6" t="s">
        <v>8</v>
      </c>
      <c r="I2" s="6" t="s">
        <v>9</v>
      </c>
    </row>
    <row r="3" spans="1:9" x14ac:dyDescent="0.25">
      <c r="A3" s="2" t="s">
        <v>2</v>
      </c>
      <c r="B3" t="str">
        <f>"0.26***"</f>
        <v>0.26***</v>
      </c>
      <c r="C3" t="str">
        <f>"0.29***"</f>
        <v>0.29***</v>
      </c>
      <c r="D3" t="str">
        <f>"0.21***"</f>
        <v>0.21***</v>
      </c>
      <c r="E3" t="str">
        <f>"0.19***"</f>
        <v>0.19***</v>
      </c>
      <c r="F3" t="str">
        <f>"0.12***"</f>
        <v>0.12***</v>
      </c>
      <c r="G3" t="str">
        <f>"0.11*"</f>
        <v>0.11*</v>
      </c>
      <c r="H3" t="str">
        <f>"0.18***"</f>
        <v>0.18***</v>
      </c>
      <c r="I3" t="str">
        <f>"0.40*"</f>
        <v>0.40*</v>
      </c>
    </row>
    <row r="4" spans="1:9" x14ac:dyDescent="0.25">
      <c r="A4" s="2" t="str">
        <f>""</f>
        <v/>
      </c>
      <c r="B4" t="str">
        <f>"(0.00)"</f>
        <v>(0.00)</v>
      </c>
      <c r="C4" t="str">
        <f>"(0.00)"</f>
        <v>(0.00)</v>
      </c>
      <c r="D4" t="str">
        <f>"(0.00)"</f>
        <v>(0.00)</v>
      </c>
      <c r="E4" t="str">
        <f>"(0.00)"</f>
        <v>(0.00)</v>
      </c>
      <c r="F4" t="str">
        <f>"(0.00)"</f>
        <v>(0.00)</v>
      </c>
      <c r="G4" t="str">
        <f>"(0.08)"</f>
        <v>(0.08)</v>
      </c>
      <c r="H4" t="str">
        <f>"(0.00)"</f>
        <v>(0.00)</v>
      </c>
      <c r="I4" t="str">
        <f>"(0.05)"</f>
        <v>(0.05)</v>
      </c>
    </row>
    <row r="5" spans="1:9" x14ac:dyDescent="0.25">
      <c r="A5" s="2" t="s">
        <v>3</v>
      </c>
      <c r="B5" t="str">
        <f>"4.25***"</f>
        <v>4.25***</v>
      </c>
      <c r="C5" t="str">
        <f>"2.72*"</f>
        <v>2.72*</v>
      </c>
      <c r="D5" t="str">
        <f>"3.96***"</f>
        <v>3.96***</v>
      </c>
      <c r="E5" t="str">
        <f>"3.82***"</f>
        <v>3.82***</v>
      </c>
      <c r="F5" t="str">
        <f>"4.32**"</f>
        <v>4.32**</v>
      </c>
      <c r="G5" t="str">
        <f>"5.41*"</f>
        <v>5.41*</v>
      </c>
      <c r="H5" t="str">
        <f>"2.38"</f>
        <v>2.38</v>
      </c>
      <c r="I5" t="str">
        <f>"3.01**"</f>
        <v>3.01**</v>
      </c>
    </row>
    <row r="6" spans="1:9" x14ac:dyDescent="0.25">
      <c r="A6" s="2" t="str">
        <f>""</f>
        <v/>
      </c>
      <c r="B6" t="str">
        <f>"(0.00)"</f>
        <v>(0.00)</v>
      </c>
      <c r="C6" t="str">
        <f>"(0.05)"</f>
        <v>(0.05)</v>
      </c>
      <c r="D6" t="str">
        <f>"(0.01)"</f>
        <v>(0.01)</v>
      </c>
      <c r="E6" t="str">
        <f>"(0.01)"</f>
        <v>(0.01)</v>
      </c>
      <c r="F6" t="str">
        <f>"(0.02)"</f>
        <v>(0.02)</v>
      </c>
      <c r="G6" t="str">
        <f>"(0.09)"</f>
        <v>(0.09)</v>
      </c>
      <c r="H6" t="str">
        <f>"(0.14)"</f>
        <v>(0.14)</v>
      </c>
      <c r="I6" t="str">
        <f>"(0.04)"</f>
        <v>(0.04)</v>
      </c>
    </row>
    <row r="7" spans="1:9" x14ac:dyDescent="0.25">
      <c r="A7" s="2" t="s">
        <v>4</v>
      </c>
      <c r="B7" t="str">
        <f>"0.93"</f>
        <v>0.93</v>
      </c>
      <c r="C7" t="str">
        <f>"0.92"</f>
        <v>0.92</v>
      </c>
      <c r="D7" t="str">
        <f>"0.99"</f>
        <v>0.99</v>
      </c>
      <c r="E7" t="str">
        <f>"1.03"</f>
        <v>1.03</v>
      </c>
      <c r="F7" t="str">
        <f>"0.75"</f>
        <v>0.75</v>
      </c>
      <c r="G7" t="str">
        <f>"1.22"</f>
        <v>1.22</v>
      </c>
      <c r="H7" t="str">
        <f>"0.97"</f>
        <v>0.97</v>
      </c>
      <c r="I7" t="str">
        <f>"0.86"</f>
        <v>0.86</v>
      </c>
    </row>
    <row r="8" spans="1:9" x14ac:dyDescent="0.25">
      <c r="A8" s="2" t="str">
        <f>""</f>
        <v/>
      </c>
      <c r="B8" t="str">
        <f>"(0.48)"</f>
        <v>(0.48)</v>
      </c>
      <c r="C8" t="str">
        <f>"(0.42)"</f>
        <v>(0.42)</v>
      </c>
      <c r="D8" t="str">
        <f>"(0.95)"</f>
        <v>(0.95)</v>
      </c>
      <c r="E8" t="str">
        <f>"(0.84)"</f>
        <v>(0.84)</v>
      </c>
      <c r="F8" t="str">
        <f>"(0.25)"</f>
        <v>(0.25)</v>
      </c>
      <c r="G8" t="str">
        <f>"(0.72)"</f>
        <v>(0.72)</v>
      </c>
      <c r="H8" t="str">
        <f>"(0.81)"</f>
        <v>(0.81)</v>
      </c>
      <c r="I8" t="str">
        <f>"(0.25)"</f>
        <v>(0.25)</v>
      </c>
    </row>
    <row r="9" spans="1:9" x14ac:dyDescent="0.25">
      <c r="A9" s="2" t="s">
        <v>5</v>
      </c>
      <c r="B9" t="str">
        <f>""</f>
        <v/>
      </c>
      <c r="C9" t="str">
        <f>"10.12**"</f>
        <v>10.12**</v>
      </c>
      <c r="D9" t="str">
        <f>"2.27"</f>
        <v>2.27</v>
      </c>
      <c r="E9" t="str">
        <f>"2.54"</f>
        <v>2.54</v>
      </c>
      <c r="F9" t="str">
        <f>"0.32"</f>
        <v>0.32</v>
      </c>
      <c r="G9" t="str">
        <f>"0.06"</f>
        <v>0.06</v>
      </c>
      <c r="H9" t="str">
        <f>"18.25**"</f>
        <v>18.25**</v>
      </c>
      <c r="I9" t="str">
        <f>"6.59"</f>
        <v>6.59</v>
      </c>
    </row>
    <row r="10" spans="1:9" x14ac:dyDescent="0.25">
      <c r="A10" s="2" t="str">
        <f>""</f>
        <v/>
      </c>
      <c r="B10" t="str">
        <f>""</f>
        <v/>
      </c>
      <c r="C10" t="str">
        <f>"(0.03)"</f>
        <v>(0.03)</v>
      </c>
      <c r="D10" t="str">
        <f>"(0.45)"</f>
        <v>(0.45)</v>
      </c>
      <c r="E10" t="str">
        <f>"(0.40)"</f>
        <v>(0.40)</v>
      </c>
      <c r="F10" t="str">
        <f>"(0.53)"</f>
        <v>(0.53)</v>
      </c>
      <c r="G10" t="str">
        <f>"(0.39)"</f>
        <v>(0.39)</v>
      </c>
      <c r="H10" t="str">
        <f>"(0.03)"</f>
        <v>(0.03)</v>
      </c>
      <c r="I10" t="str">
        <f>"(0.11)"</f>
        <v>(0.11)</v>
      </c>
    </row>
    <row r="11" spans="1:9" x14ac:dyDescent="0.25">
      <c r="A11" s="2" t="s">
        <v>6</v>
      </c>
      <c r="B11" t="str">
        <f>""</f>
        <v/>
      </c>
      <c r="C11" t="str">
        <f>""</f>
        <v/>
      </c>
      <c r="D11" t="str">
        <f>"319.23***"</f>
        <v>319.23***</v>
      </c>
      <c r="E11" t="str">
        <f>""</f>
        <v/>
      </c>
      <c r="F11" t="str">
        <f>""</f>
        <v/>
      </c>
      <c r="G11" t="str">
        <f>""</f>
        <v/>
      </c>
      <c r="H11" t="str">
        <f>""</f>
        <v/>
      </c>
      <c r="I11" t="str">
        <f>""</f>
        <v/>
      </c>
    </row>
    <row r="12" spans="1:9" x14ac:dyDescent="0.25">
      <c r="A12" s="2" t="str">
        <f>""</f>
        <v/>
      </c>
      <c r="B12" t="str">
        <f>""</f>
        <v/>
      </c>
      <c r="C12" t="str">
        <f>""</f>
        <v/>
      </c>
      <c r="D12" t="str">
        <f>"(0.00)"</f>
        <v>(0.00)</v>
      </c>
      <c r="E12" t="str">
        <f>""</f>
        <v/>
      </c>
      <c r="F12" t="str">
        <f>""</f>
        <v/>
      </c>
      <c r="G12" t="str">
        <f>""</f>
        <v/>
      </c>
      <c r="H12" t="str">
        <f>""</f>
        <v/>
      </c>
      <c r="I12" t="str">
        <f>""</f>
        <v/>
      </c>
    </row>
    <row r="13" spans="1:9" x14ac:dyDescent="0.25">
      <c r="A13" s="2" t="s">
        <v>7</v>
      </c>
      <c r="B13" t="str">
        <f>""</f>
        <v/>
      </c>
      <c r="C13" t="str">
        <f>""</f>
        <v/>
      </c>
      <c r="D13" t="str">
        <f>""</f>
        <v/>
      </c>
      <c r="E13" t="str">
        <f>"5.36***"</f>
        <v>5.36***</v>
      </c>
      <c r="F13" t="str">
        <f>""</f>
        <v/>
      </c>
      <c r="G13" t="str">
        <f>""</f>
        <v/>
      </c>
      <c r="H13" t="str">
        <f>""</f>
        <v/>
      </c>
      <c r="I13" t="str">
        <f>""</f>
        <v/>
      </c>
    </row>
    <row r="14" spans="1:9" x14ac:dyDescent="0.25">
      <c r="A14" s="2" t="str">
        <f>""</f>
        <v/>
      </c>
      <c r="B14" t="str">
        <f>""</f>
        <v/>
      </c>
      <c r="C14" t="str">
        <f>""</f>
        <v/>
      </c>
      <c r="D14" t="str">
        <f>""</f>
        <v/>
      </c>
      <c r="E14" t="str">
        <f>"(0.01)"</f>
        <v>(0.01)</v>
      </c>
      <c r="F14" t="str">
        <f>""</f>
        <v/>
      </c>
      <c r="G14" t="str">
        <f>""</f>
        <v/>
      </c>
      <c r="H14" t="str">
        <f>""</f>
        <v/>
      </c>
      <c r="I14" t="str">
        <f>""</f>
        <v/>
      </c>
    </row>
    <row r="15" spans="1:9" x14ac:dyDescent="0.25">
      <c r="A15" s="7" t="str">
        <f>"N"</f>
        <v>N</v>
      </c>
      <c r="B15" s="8" t="str">
        <f>"215"</f>
        <v>215</v>
      </c>
      <c r="C15" s="8" t="str">
        <f>"215"</f>
        <v>215</v>
      </c>
      <c r="D15" s="8" t="str">
        <f>"200"</f>
        <v>200</v>
      </c>
      <c r="E15" s="8" t="str">
        <f>"200"</f>
        <v>200</v>
      </c>
      <c r="F15" s="8" t="str">
        <f>"122"</f>
        <v>122</v>
      </c>
      <c r="G15" s="8" t="str">
        <f>"43"</f>
        <v>43</v>
      </c>
      <c r="H15" s="8" t="str">
        <f>"110"</f>
        <v>110</v>
      </c>
      <c r="I15" s="8" t="str">
        <f>"105"</f>
        <v>105</v>
      </c>
    </row>
    <row r="16" spans="1:9" x14ac:dyDescent="0.25">
      <c r="A16" s="2"/>
    </row>
    <row r="17" spans="1:1" x14ac:dyDescent="0.25">
      <c r="A17" s="2" t="str">
        <f>"Exponentiated coefficients; p-values in parentheses"</f>
        <v>Exponentiated coefficients; p-values in parentheses</v>
      </c>
    </row>
    <row r="18" spans="1:1" x14ac:dyDescent="0.25">
      <c r="A18" s="4" t="s">
        <v>0</v>
      </c>
    </row>
    <row r="20" spans="1:1" x14ac:dyDescent="0.25">
      <c r="A20" t="s">
        <v>14</v>
      </c>
    </row>
    <row r="21" spans="1:1" x14ac:dyDescent="0.25">
      <c r="A21" t="s">
        <v>19</v>
      </c>
    </row>
    <row r="22" spans="1:1" x14ac:dyDescent="0.25">
      <c r="A22" t="s">
        <v>18</v>
      </c>
    </row>
    <row r="23" spans="1:1" x14ac:dyDescent="0.25">
      <c r="A23" t="s">
        <v>17</v>
      </c>
    </row>
    <row r="25" spans="1:1" x14ac:dyDescent="0.25">
      <c r="A25" t="s">
        <v>20</v>
      </c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30 1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Terence</dc:creator>
  <cp:lastModifiedBy>Terence</cp:lastModifiedBy>
  <dcterms:created xsi:type="dcterms:W3CDTF">2017-01-30T04:57:10Z</dcterms:created>
  <dcterms:modified xsi:type="dcterms:W3CDTF">2017-01-30T05:44:03Z</dcterms:modified>
</cp:coreProperties>
</file>