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Research\NGOs\Gender\"/>
    </mc:Choice>
  </mc:AlternateContent>
  <xr:revisionPtr revIDLastSave="0" documentId="13_ncr:1_{9C51E209-750F-41C0-AF58-407FC04DBF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lts all years pooled" sheetId="1" r:id="rId1"/>
    <sheet name="Results last 2 year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2" l="1"/>
  <c r="A15" i="2"/>
  <c r="A14" i="2"/>
  <c r="A13" i="2"/>
  <c r="A12" i="2"/>
  <c r="A10" i="2"/>
  <c r="A8" i="2"/>
  <c r="A6" i="2"/>
  <c r="A19" i="2"/>
  <c r="A4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A17" i="2"/>
  <c r="B17" i="2"/>
  <c r="C17" i="2"/>
  <c r="D17" i="2"/>
  <c r="A18" i="2"/>
  <c r="B18" i="2"/>
  <c r="C18" i="2"/>
  <c r="D18" i="2"/>
  <c r="A4" i="1"/>
  <c r="B4" i="1"/>
  <c r="D4" i="1"/>
  <c r="B5" i="1"/>
  <c r="C5" i="1"/>
  <c r="D5" i="1"/>
  <c r="A6" i="1"/>
  <c r="B6" i="1"/>
  <c r="C6" i="1"/>
  <c r="D6" i="1"/>
  <c r="B7" i="1"/>
  <c r="C7" i="1"/>
  <c r="D7" i="1"/>
  <c r="A8" i="1"/>
  <c r="B8" i="1"/>
  <c r="C8" i="1"/>
  <c r="D8" i="1"/>
  <c r="B9" i="1"/>
  <c r="C9" i="1"/>
  <c r="D9" i="1"/>
  <c r="A10" i="1"/>
  <c r="B10" i="1"/>
  <c r="C10" i="1"/>
  <c r="D10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</calcChain>
</file>

<file path=xl/sharedStrings.xml><?xml version="1.0" encoding="utf-8"?>
<sst xmlns="http://schemas.openxmlformats.org/spreadsheetml/2006/main" count="17" uniqueCount="9">
  <si>
    <t>Board</t>
  </si>
  <si>
    <t>Dependent variable: whether the CEO is a woman</t>
  </si>
  <si>
    <t>Faith-based organisation</t>
  </si>
  <si>
    <t>Heard of board is a woman</t>
  </si>
  <si>
    <t>Share of women on board</t>
  </si>
  <si>
    <t>Share of female employees</t>
  </si>
  <si>
    <t>* p&lt;0.1 ** p&lt;0.05 *** p&lt;0.01</t>
  </si>
  <si>
    <t>Logistic regression</t>
  </si>
  <si>
    <t>Standard errors clustered at NGO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</si>
</sst>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11" xfId="0" applyBorder="1"/>
    <xf numFmtId="0" fontId="0" fillId="0" borderId="12" xfId="0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GridLines="0" tabSelected="1" workbookViewId="0">
      <selection activeCell="A23" sqref="A23"/>
    </sheetView>
  </sheetViews>
  <sheetFormatPr defaultRowHeight="14.4" x14ac:dyDescent="0.3"/>
  <cols>
    <col min="1" max="1" width="27.21875" bestFit="1" customWidth="1"/>
    <col min="2" max="2" width="8.6640625" customWidth="1"/>
    <col min="3" max="3" width="9" customWidth="1"/>
    <col min="4" max="4" width="7.5546875" bestFit="1" customWidth="1"/>
  </cols>
  <sheetData>
    <row r="1" spans="1:4" x14ac:dyDescent="0.3">
      <c r="A1" s="1" t="s">
        <v>1</v>
      </c>
    </row>
    <row r="2" spans="1:4" x14ac:dyDescent="0.3">
      <c r="A2" s="1" t="s">
        <v>7</v>
      </c>
    </row>
    <row r="3" spans="1:4" x14ac:dyDescent="0.3">
      <c r="A3" s="1"/>
    </row>
    <row r="4" spans="1:4" x14ac:dyDescent="0.3">
      <c r="A4" s="2" t="str">
        <f>"                              "</f>
        <v xml:space="preserve">                              </v>
      </c>
      <c r="B4" s="3" t="str">
        <f>"Basic"</f>
        <v>Basic</v>
      </c>
      <c r="C4" s="3" t="s">
        <v>0</v>
      </c>
      <c r="D4" s="3" t="str">
        <f>"Full"</f>
        <v>Full</v>
      </c>
    </row>
    <row r="5" spans="1:4" x14ac:dyDescent="0.3">
      <c r="A5" t="s">
        <v>2</v>
      </c>
      <c r="B5" t="str">
        <f>"-1.26***"</f>
        <v>-1.26***</v>
      </c>
      <c r="C5" t="str">
        <f>"-0.94***"</f>
        <v>-0.94***</v>
      </c>
      <c r="D5" t="str">
        <f>"-0.94**"</f>
        <v>-0.94**</v>
      </c>
    </row>
    <row r="6" spans="1:4" x14ac:dyDescent="0.3">
      <c r="A6" t="str">
        <f>"                              "</f>
        <v xml:space="preserve">                              </v>
      </c>
      <c r="B6" t="str">
        <f>"(0.34)"</f>
        <v>(0.34)</v>
      </c>
      <c r="C6" t="str">
        <f>"(0.34)"</f>
        <v>(0.34)</v>
      </c>
      <c r="D6" t="str">
        <f>"(0.38)"</f>
        <v>(0.38)</v>
      </c>
    </row>
    <row r="7" spans="1:4" x14ac:dyDescent="0.3">
      <c r="A7" t="s">
        <v>3</v>
      </c>
      <c r="B7" t="str">
        <f>""</f>
        <v/>
      </c>
      <c r="C7" t="str">
        <f>"0.34"</f>
        <v>0.34</v>
      </c>
      <c r="D7" t="str">
        <f>"0.32"</f>
        <v>0.32</v>
      </c>
    </row>
    <row r="8" spans="1:4" x14ac:dyDescent="0.3">
      <c r="A8" t="str">
        <f>"                              "</f>
        <v xml:space="preserve">                              </v>
      </c>
      <c r="B8" t="str">
        <f>""</f>
        <v/>
      </c>
      <c r="C8" t="str">
        <f>"(0.36)"</f>
        <v>(0.36)</v>
      </c>
      <c r="D8" t="str">
        <f>"(0.42)"</f>
        <v>(0.42)</v>
      </c>
    </row>
    <row r="9" spans="1:4" x14ac:dyDescent="0.3">
      <c r="A9" t="s">
        <v>4</v>
      </c>
      <c r="B9" t="str">
        <f>""</f>
        <v/>
      </c>
      <c r="C9" t="str">
        <f>"3.11***"</f>
        <v>3.11***</v>
      </c>
      <c r="D9" t="str">
        <f>"2.00**"</f>
        <v>2.00**</v>
      </c>
    </row>
    <row r="10" spans="1:4" x14ac:dyDescent="0.3">
      <c r="A10" t="str">
        <f>"                              "</f>
        <v xml:space="preserve">                              </v>
      </c>
      <c r="B10" t="str">
        <f>""</f>
        <v/>
      </c>
      <c r="C10" t="str">
        <f>"(0.79)"</f>
        <v>(0.79)</v>
      </c>
      <c r="D10" t="str">
        <f>"(1.01)"</f>
        <v>(1.01)</v>
      </c>
    </row>
    <row r="11" spans="1:4" x14ac:dyDescent="0.3">
      <c r="A11" t="s">
        <v>5</v>
      </c>
      <c r="B11" t="str">
        <f>""</f>
        <v/>
      </c>
      <c r="C11" t="str">
        <f>""</f>
        <v/>
      </c>
      <c r="D11" t="str">
        <f>"4.64***"</f>
        <v>4.64***</v>
      </c>
    </row>
    <row r="12" spans="1:4" x14ac:dyDescent="0.3">
      <c r="A12" t="str">
        <f>"                              "</f>
        <v xml:space="preserve">                              </v>
      </c>
      <c r="B12" t="str">
        <f>""</f>
        <v/>
      </c>
      <c r="C12" t="str">
        <f>""</f>
        <v/>
      </c>
      <c r="D12" t="str">
        <f>"(1.12)"</f>
        <v>(1.12)</v>
      </c>
    </row>
    <row r="13" spans="1:4" x14ac:dyDescent="0.3">
      <c r="A13" t="str">
        <f>"Revenue (natural log)         "</f>
        <v xml:space="preserve">Revenue (natural log)         </v>
      </c>
      <c r="B13" t="str">
        <f>""</f>
        <v/>
      </c>
      <c r="C13" t="str">
        <f>""</f>
        <v/>
      </c>
      <c r="D13" t="str">
        <f>"-0.03"</f>
        <v>-0.03</v>
      </c>
    </row>
    <row r="14" spans="1:4" x14ac:dyDescent="0.3">
      <c r="A14" t="str">
        <f>"                              "</f>
        <v xml:space="preserve">                              </v>
      </c>
      <c r="B14" t="str">
        <f>""</f>
        <v/>
      </c>
      <c r="C14" t="str">
        <f>""</f>
        <v/>
      </c>
      <c r="D14" t="str">
        <f>"(0.13)"</f>
        <v>(0.13)</v>
      </c>
    </row>
    <row r="15" spans="1:4" x14ac:dyDescent="0.3">
      <c r="A15" t="str">
        <f>"Constant                      "</f>
        <v xml:space="preserve">Constant                      </v>
      </c>
      <c r="B15" t="str">
        <f>"0.23"</f>
        <v>0.23</v>
      </c>
      <c r="C15" t="str">
        <f>"-1.38***"</f>
        <v>-1.38***</v>
      </c>
      <c r="D15" t="str">
        <f>"-3.73*"</f>
        <v>-3.73*</v>
      </c>
    </row>
    <row r="16" spans="1:4" x14ac:dyDescent="0.3">
      <c r="A16" t="str">
        <f>"                              "</f>
        <v xml:space="preserve">                              </v>
      </c>
      <c r="B16" t="str">
        <f>"(0.20)"</f>
        <v>(0.20)</v>
      </c>
      <c r="C16" t="str">
        <f>"(0.41)"</f>
        <v>(0.41)</v>
      </c>
      <c r="D16" t="str">
        <f>"(2.24)"</f>
        <v>(2.24)</v>
      </c>
    </row>
    <row r="17" spans="1:4" x14ac:dyDescent="0.3">
      <c r="A17" s="4" t="str">
        <f>"Count R-Squared               "</f>
        <v xml:space="preserve">Count R-Squared               </v>
      </c>
      <c r="B17" s="4" t="str">
        <f>"0.62"</f>
        <v>0.62</v>
      </c>
      <c r="C17" s="4" t="str">
        <f>"0.68"</f>
        <v>0.68</v>
      </c>
      <c r="D17" s="4" t="str">
        <f>"0.71"</f>
        <v>0.71</v>
      </c>
    </row>
    <row r="18" spans="1:4" x14ac:dyDescent="0.3">
      <c r="A18" s="5" t="str">
        <f>"Number of Cases               "</f>
        <v xml:space="preserve">Number of Cases               </v>
      </c>
      <c r="B18" s="5" t="str">
        <f>"587"</f>
        <v>587</v>
      </c>
      <c r="C18" s="5" t="str">
        <f>"574"</f>
        <v>574</v>
      </c>
      <c r="D18" s="5" t="str">
        <f>"459"</f>
        <v>459</v>
      </c>
    </row>
    <row r="19" spans="1:4" s="6" customFormat="1" ht="12" x14ac:dyDescent="0.25">
      <c r="A19" s="6" t="str">
        <f>"Standard errors in parentheses"</f>
        <v>Standard errors in parentheses</v>
      </c>
    </row>
    <row r="20" spans="1:4" s="6" customFormat="1" ht="12" x14ac:dyDescent="0.25">
      <c r="A20" s="6" t="s">
        <v>8</v>
      </c>
    </row>
    <row r="21" spans="1:4" s="6" customFormat="1" ht="12" x14ac:dyDescent="0.25">
      <c r="A21" s="6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workbookViewId="0">
      <selection activeCell="B21" sqref="B21"/>
    </sheetView>
  </sheetViews>
  <sheetFormatPr defaultRowHeight="14.4" x14ac:dyDescent="0.3"/>
  <cols>
    <col min="1" max="1" width="27.21875" bestFit="1" customWidth="1"/>
    <col min="2" max="2" width="9.44140625" bestFit="1" customWidth="1"/>
    <col min="3" max="3" width="11.21875" bestFit="1" customWidth="1"/>
    <col min="4" max="4" width="7.5546875" bestFit="1" customWidth="1"/>
  </cols>
  <sheetData>
    <row r="1" spans="1:4" x14ac:dyDescent="0.3">
      <c r="A1" s="1" t="s">
        <v>1</v>
      </c>
    </row>
    <row r="2" spans="1:4" x14ac:dyDescent="0.3">
      <c r="A2" s="1" t="s">
        <v>7</v>
      </c>
    </row>
    <row r="4" spans="1:4" x14ac:dyDescent="0.3">
      <c r="A4" s="3" t="str">
        <f>"                              "</f>
        <v xml:space="preserve">                              </v>
      </c>
      <c r="B4" s="3" t="str">
        <f>"Basic"</f>
        <v>Basic</v>
      </c>
      <c r="C4" s="3" t="str">
        <f>"Medium"</f>
        <v>Medium</v>
      </c>
      <c r="D4" s="3" t="str">
        <f>"Full"</f>
        <v>Full</v>
      </c>
    </row>
    <row r="5" spans="1:4" x14ac:dyDescent="0.3">
      <c r="A5" t="s">
        <v>2</v>
      </c>
      <c r="B5" t="str">
        <f>"-1.05***"</f>
        <v>-1.05***</v>
      </c>
      <c r="C5" t="str">
        <f>"-0.72*"</f>
        <v>-0.72*</v>
      </c>
      <c r="D5" t="str">
        <f>"-0.45"</f>
        <v>-0.45</v>
      </c>
    </row>
    <row r="6" spans="1:4" x14ac:dyDescent="0.3">
      <c r="A6" t="str">
        <f>"                              "</f>
        <v xml:space="preserve">                              </v>
      </c>
      <c r="B6" t="str">
        <f>"(0.38)"</f>
        <v>(0.38)</v>
      </c>
      <c r="C6" t="str">
        <f>"(0.39)"</f>
        <v>(0.39)</v>
      </c>
      <c r="D6" t="str">
        <f>"(0.47)"</f>
        <v>(0.47)</v>
      </c>
    </row>
    <row r="7" spans="1:4" x14ac:dyDescent="0.3">
      <c r="A7" t="s">
        <v>3</v>
      </c>
      <c r="B7" t="str">
        <f>""</f>
        <v/>
      </c>
      <c r="C7" t="str">
        <f>"-0.22"</f>
        <v>-0.22</v>
      </c>
      <c r="D7" t="str">
        <f>"-0.60"</f>
        <v>-0.60</v>
      </c>
    </row>
    <row r="8" spans="1:4" x14ac:dyDescent="0.3">
      <c r="A8" t="str">
        <f>"                              "</f>
        <v xml:space="preserve">                              </v>
      </c>
      <c r="B8" t="str">
        <f>""</f>
        <v/>
      </c>
      <c r="C8" t="str">
        <f>"(0.44)"</f>
        <v>(0.44)</v>
      </c>
      <c r="D8" t="str">
        <f>"(0.60)"</f>
        <v>(0.60)</v>
      </c>
    </row>
    <row r="9" spans="1:4" x14ac:dyDescent="0.3">
      <c r="A9" t="s">
        <v>4</v>
      </c>
      <c r="B9" t="str">
        <f>""</f>
        <v/>
      </c>
      <c r="C9" t="str">
        <f>"3.89***"</f>
        <v>3.89***</v>
      </c>
      <c r="D9" t="str">
        <f>"3.86**"</f>
        <v>3.86**</v>
      </c>
    </row>
    <row r="10" spans="1:4" x14ac:dyDescent="0.3">
      <c r="A10" t="str">
        <f>"                              "</f>
        <v xml:space="preserve">                              </v>
      </c>
      <c r="B10" t="str">
        <f>""</f>
        <v/>
      </c>
      <c r="C10" t="str">
        <f>"(1.17)"</f>
        <v>(1.17)</v>
      </c>
      <c r="D10" t="str">
        <f>"(1.53)"</f>
        <v>(1.53)</v>
      </c>
    </row>
    <row r="11" spans="1:4" x14ac:dyDescent="0.3">
      <c r="A11" t="s">
        <v>5</v>
      </c>
      <c r="B11" t="str">
        <f>""</f>
        <v/>
      </c>
      <c r="C11" t="str">
        <f>""</f>
        <v/>
      </c>
      <c r="D11" t="str">
        <f>"4.29***"</f>
        <v>4.29***</v>
      </c>
    </row>
    <row r="12" spans="1:4" x14ac:dyDescent="0.3">
      <c r="A12" t="str">
        <f>"                              "</f>
        <v xml:space="preserve">                              </v>
      </c>
      <c r="B12" t="str">
        <f>""</f>
        <v/>
      </c>
      <c r="C12" t="str">
        <f>""</f>
        <v/>
      </c>
      <c r="D12" t="str">
        <f>"(1.65)"</f>
        <v>(1.65)</v>
      </c>
    </row>
    <row r="13" spans="1:4" x14ac:dyDescent="0.3">
      <c r="A13" t="str">
        <f>"Revenue (natural log)         "</f>
        <v xml:space="preserve">Revenue (natural log)         </v>
      </c>
      <c r="B13" t="str">
        <f>""</f>
        <v/>
      </c>
      <c r="C13" t="str">
        <f>""</f>
        <v/>
      </c>
      <c r="D13" t="str">
        <f>"0.03"</f>
        <v>0.03</v>
      </c>
    </row>
    <row r="14" spans="1:4" x14ac:dyDescent="0.3">
      <c r="A14" t="str">
        <f>"                              "</f>
        <v xml:space="preserve">                              </v>
      </c>
      <c r="B14" t="str">
        <f>""</f>
        <v/>
      </c>
      <c r="C14" t="str">
        <f>""</f>
        <v/>
      </c>
      <c r="D14" t="str">
        <f>"(0.17)"</f>
        <v>(0.17)</v>
      </c>
    </row>
    <row r="15" spans="1:4" x14ac:dyDescent="0.3">
      <c r="A15" t="str">
        <f>"Constant                      "</f>
        <v xml:space="preserve">Constant                      </v>
      </c>
      <c r="B15" t="str">
        <f>"0.32"</f>
        <v>0.32</v>
      </c>
      <c r="C15" t="str">
        <f>"-1.52***"</f>
        <v>-1.52***</v>
      </c>
      <c r="D15" t="str">
        <f>"-5.02"</f>
        <v>-5.02</v>
      </c>
    </row>
    <row r="16" spans="1:4" x14ac:dyDescent="0.3">
      <c r="A16" t="str">
        <f>"                              "</f>
        <v xml:space="preserve">                              </v>
      </c>
      <c r="B16" t="str">
        <f>"(0.23)"</f>
        <v>(0.23)</v>
      </c>
      <c r="C16" t="str">
        <f>"(0.57)"</f>
        <v>(0.57)</v>
      </c>
      <c r="D16" t="str">
        <f>"(3.29)"</f>
        <v>(3.29)</v>
      </c>
    </row>
    <row r="17" spans="1:4" x14ac:dyDescent="0.3">
      <c r="A17" s="4" t="str">
        <f>"Count R-Squared               "</f>
        <v xml:space="preserve">Count R-Squared               </v>
      </c>
      <c r="B17" s="4" t="str">
        <f>"0.62"</f>
        <v>0.62</v>
      </c>
      <c r="C17" s="4" t="str">
        <f>"0.64"</f>
        <v>0.64</v>
      </c>
      <c r="D17" s="4" t="str">
        <f>"0.75"</f>
        <v>0.75</v>
      </c>
    </row>
    <row r="18" spans="1:4" x14ac:dyDescent="0.3">
      <c r="A18" s="5" t="str">
        <f>"Number of Cases               "</f>
        <v xml:space="preserve">Number of Cases               </v>
      </c>
      <c r="B18" s="5" t="str">
        <f>"224"</f>
        <v>224</v>
      </c>
      <c r="C18" s="5" t="str">
        <f>"217"</f>
        <v>217</v>
      </c>
      <c r="D18" s="5" t="str">
        <f>"166"</f>
        <v>166</v>
      </c>
    </row>
    <row r="19" spans="1:4" ht="12.6" customHeight="1" x14ac:dyDescent="0.3">
      <c r="A19" s="6" t="str">
        <f>"Standard errors in parentheses"</f>
        <v>Standard errors in parentheses</v>
      </c>
    </row>
    <row r="20" spans="1:4" ht="12.6" customHeight="1" x14ac:dyDescent="0.3">
      <c r="A20" s="6" t="s">
        <v>8</v>
      </c>
    </row>
    <row r="21" spans="1:4" ht="12.6" customHeight="1" x14ac:dyDescent="0.3">
      <c r="A21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all years pooled</vt:lpstr>
      <vt:lpstr>Results last 2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 Wood</cp:lastModifiedBy>
  <dcterms:created xsi:type="dcterms:W3CDTF">2019-11-12T04:07:05Z</dcterms:created>
  <dcterms:modified xsi:type="dcterms:W3CDTF">2019-11-18T03:29:37Z</dcterms:modified>
</cp:coreProperties>
</file>