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8945" yWindow="120" windowWidth="19110" windowHeight="11310" tabRatio="896" activeTab="5"/>
  </bookViews>
  <sheets>
    <sheet name="Total funding" sheetId="25" r:id="rId1"/>
    <sheet name="Growth rates compared" sheetId="27" r:id="rId2"/>
    <sheet name="Analysis of AusAID funds OLD" sheetId="18" state="hidden" r:id="rId3"/>
    <sheet name="Vol of ausaid vs. other funds" sheetId="20" state="hidden" r:id="rId4"/>
    <sheet name="Compared to all donations" sheetId="32" r:id="rId5"/>
    <sheet name="Top-15 analysis" sheetId="33" r:id="rId6"/>
    <sheet name="CPI (from ABS)" sheetId="21" r:id="rId7"/>
    <sheet name="GNI (from ABS)" sheetId="28" r:id="rId8"/>
    <sheet name="Population (from ABS)" sheetId="30" r:id="rId9"/>
    <sheet name="Household income (from ABS)" sheetId="31" r:id="rId10"/>
  </sheets>
  <definedNames>
    <definedName name="_xlnm._FilterDatabase" localSheetId="2" hidden="1">'Analysis of AusAID funds OLD'!$A$2:$F$1321</definedName>
    <definedName name="A2325806K">'CPI (from ABS)'!$B$1:$B$10,'CPI (from ABS)'!$B$11:$B$271</definedName>
    <definedName name="A2325806K_Data">'CPI (from ABS)'!$B$11:$B$271</definedName>
    <definedName name="A2325806K_Latest">'CPI (from ABS)'!$B$271</definedName>
    <definedName name="A2325807L">'CPI (from ABS)'!$K$1:$K$10,'CPI (from ABS)'!$K$15:$K$271</definedName>
    <definedName name="A2325807L_Data">'CPI (from ABS)'!$K$15:$K$271</definedName>
    <definedName name="A2325807L_Latest">'CPI (from ABS)'!$K$271</definedName>
    <definedName name="A2325810A">'CPI (from ABS)'!$T$1:$T$10,'CPI (from ABS)'!$T$12:$T$271</definedName>
    <definedName name="A2325810A_Data">'CPI (from ABS)'!$T$12:$T$271</definedName>
    <definedName name="A2325810A_Latest">'CPI (from ABS)'!$T$271</definedName>
    <definedName name="A2325811C">'CPI (from ABS)'!$C$1:$C$10,'CPI (from ABS)'!$C$11:$C$271</definedName>
    <definedName name="A2325811C_Data">'CPI (from ABS)'!$C$11:$C$271</definedName>
    <definedName name="A2325811C_Latest">'CPI (from ABS)'!$C$271</definedName>
    <definedName name="A2325812F">'CPI (from ABS)'!$L$1:$L$10,'CPI (from ABS)'!$L$15:$L$271</definedName>
    <definedName name="A2325812F_Data">'CPI (from ABS)'!$L$15:$L$271</definedName>
    <definedName name="A2325812F_Latest">'CPI (from ABS)'!$L$271</definedName>
    <definedName name="A2325815L">'CPI (from ABS)'!$U$1:$U$10,'CPI (from ABS)'!$U$12:$U$271</definedName>
    <definedName name="A2325815L_Data">'CPI (from ABS)'!$U$12:$U$271</definedName>
    <definedName name="A2325815L_Latest">'CPI (from ABS)'!$U$271</definedName>
    <definedName name="A2325816R">'CPI (from ABS)'!$D$1:$D$10,'CPI (from ABS)'!$D$11:$D$271</definedName>
    <definedName name="A2325816R_Data">'CPI (from ABS)'!$D$11:$D$271</definedName>
    <definedName name="A2325816R_Latest">'CPI (from ABS)'!$D$271</definedName>
    <definedName name="A2325817T">'CPI (from ABS)'!$M$1:$M$10,'CPI (from ABS)'!$M$15:$M$271</definedName>
    <definedName name="A2325817T_Data">'CPI (from ABS)'!$M$15:$M$271</definedName>
    <definedName name="A2325817T_Latest">'CPI (from ABS)'!$M$271</definedName>
    <definedName name="A2325820F">'CPI (from ABS)'!$V$1:$V$10,'CPI (from ABS)'!$V$12:$V$271</definedName>
    <definedName name="A2325820F_Data">'CPI (from ABS)'!$V$12:$V$271</definedName>
    <definedName name="A2325820F_Latest">'CPI (from ABS)'!$V$271</definedName>
    <definedName name="A2325821J">'CPI (from ABS)'!$E$1:$E$10,'CPI (from ABS)'!$E$11:$E$271</definedName>
    <definedName name="A2325821J_Data">'CPI (from ABS)'!$E$11:$E$271</definedName>
    <definedName name="A2325821J_Latest">'CPI (from ABS)'!$E$271</definedName>
    <definedName name="A2325822K">'CPI (from ABS)'!$N$1:$N$10,'CPI (from ABS)'!$N$15:$N$271</definedName>
    <definedName name="A2325822K_Data">'CPI (from ABS)'!$N$15:$N$271</definedName>
    <definedName name="A2325822K_Latest">'CPI (from ABS)'!$N$271</definedName>
    <definedName name="A2325825T">'CPI (from ABS)'!$W$1:$W$10,'CPI (from ABS)'!$W$12:$W$271</definedName>
    <definedName name="A2325825T_Data">'CPI (from ABS)'!$W$12:$W$271</definedName>
    <definedName name="A2325825T_Latest">'CPI (from ABS)'!$W$271</definedName>
    <definedName name="A2325826V">'CPI (from ABS)'!$F$1:$F$10,'CPI (from ABS)'!$F$11:$F$271</definedName>
    <definedName name="A2325826V_Data">'CPI (from ABS)'!$F$11:$F$271</definedName>
    <definedName name="A2325826V_Latest">'CPI (from ABS)'!$F$271</definedName>
    <definedName name="A2325827W">'CPI (from ABS)'!$O$1:$O$10,'CPI (from ABS)'!$O$15:$O$271</definedName>
    <definedName name="A2325827W_Data">'CPI (from ABS)'!$O$15:$O$271</definedName>
    <definedName name="A2325827W_Latest">'CPI (from ABS)'!$O$271</definedName>
    <definedName name="A2325830K">'CPI (from ABS)'!$X$1:$X$10,'CPI (from ABS)'!$X$12:$X$271</definedName>
    <definedName name="A2325830K_Data">'CPI (from ABS)'!$X$12:$X$271</definedName>
    <definedName name="A2325830K_Latest">'CPI (from ABS)'!$X$271</definedName>
    <definedName name="A2325831L">'CPI (from ABS)'!$G$1:$G$10,'CPI (from ABS)'!$G$11:$G$271</definedName>
    <definedName name="A2325831L_Data">'CPI (from ABS)'!$G$11:$G$271</definedName>
    <definedName name="A2325831L_Latest">'CPI (from ABS)'!$G$271</definedName>
    <definedName name="A2325832R">'CPI (from ABS)'!$P$1:$P$10,'CPI (from ABS)'!$P$15:$P$271</definedName>
    <definedName name="A2325832R_Data">'CPI (from ABS)'!$P$15:$P$271</definedName>
    <definedName name="A2325832R_Latest">'CPI (from ABS)'!$P$271</definedName>
    <definedName name="A2325835W">'CPI (from ABS)'!$Y$1:$Y$10,'CPI (from ABS)'!$Y$12:$Y$271</definedName>
    <definedName name="A2325835W_Data">'CPI (from ABS)'!$Y$12:$Y$271</definedName>
    <definedName name="A2325835W_Latest">'CPI (from ABS)'!$Y$271</definedName>
    <definedName name="A2325836X">'CPI (from ABS)'!$H$1:$H$10,'CPI (from ABS)'!$H$139:$H$271</definedName>
    <definedName name="A2325836X_Data">'CPI (from ABS)'!$H$139:$H$271</definedName>
    <definedName name="A2325836X_Latest">'CPI (from ABS)'!$H$271</definedName>
    <definedName name="A2325837A">'CPI (from ABS)'!$Q$1:$Q$10,'CPI (from ABS)'!$Q$143:$Q$271</definedName>
    <definedName name="A2325837A_Data">'CPI (from ABS)'!$Q$143:$Q$271</definedName>
    <definedName name="A2325837A_Latest">'CPI (from ABS)'!$Q$271</definedName>
    <definedName name="A2325840R">'CPI (from ABS)'!$Z$1:$Z$10,'CPI (from ABS)'!$Z$140:$Z$271</definedName>
    <definedName name="A2325840R_Data">'CPI (from ABS)'!$Z$140:$Z$271</definedName>
    <definedName name="A2325840R_Latest">'CPI (from ABS)'!$Z$271</definedName>
    <definedName name="A2325841T">'CPI (from ABS)'!$I$1:$I$10,'CPI (from ABS)'!$I$11:$I$271</definedName>
    <definedName name="A2325841T_Data">'CPI (from ABS)'!$I$11:$I$271</definedName>
    <definedName name="A2325841T_Latest">'CPI (from ABS)'!$I$271</definedName>
    <definedName name="A2325842V">'CPI (from ABS)'!$R$1:$R$10,'CPI (from ABS)'!$R$15:$R$271</definedName>
    <definedName name="A2325842V_Data">'CPI (from ABS)'!$R$15:$R$271</definedName>
    <definedName name="A2325842V_Latest">'CPI (from ABS)'!$R$271</definedName>
    <definedName name="A2325845A">'CPI (from ABS)'!$AA$1:$AA$10,'CPI (from ABS)'!$AA$12:$AA$271</definedName>
    <definedName name="A2325845A_Data">'CPI (from ABS)'!$AA$12:$AA$271</definedName>
    <definedName name="A2325845A_Latest">'CPI (from ABS)'!$AA$271</definedName>
    <definedName name="A2325846C">'CPI (from ABS)'!$J$1:$J$10,'CPI (from ABS)'!$J$11:$J$271</definedName>
    <definedName name="A2325846C_Data">'CPI (from ABS)'!$J$11:$J$271</definedName>
    <definedName name="A2325846C_Latest">'CPI (from ABS)'!$J$271</definedName>
    <definedName name="A2325847F">'CPI (from ABS)'!$S$1:$S$10,'CPI (from ABS)'!$S$15:$S$271</definedName>
    <definedName name="A2325847F_Data">'CPI (from ABS)'!$S$15:$S$271</definedName>
    <definedName name="A2325847F_Latest">'CPI (from ABS)'!$S$271</definedName>
    <definedName name="A2325850V">'CPI (from ABS)'!$AB$1:$AB$10,'CPI (from ABS)'!$AB$12:$AB$271</definedName>
    <definedName name="A2325850V_Data">'CPI (from ABS)'!$AB$12:$AB$271</definedName>
    <definedName name="A2325850V_Latest">'CPI (from ABS)'!$AB$271</definedName>
    <definedName name="Date_Range">'CPI (from ABS)'!$A$2:$A$10,'CPI (from ABS)'!$A$11:$A$271</definedName>
    <definedName name="Date_Range_Data">'CPI (from ABS)'!$A$11:$A$271</definedName>
  </definedNames>
  <calcPr calcId="145621"/>
</workbook>
</file>

<file path=xl/calcChain.xml><?xml version="1.0" encoding="utf-8"?>
<calcChain xmlns="http://schemas.openxmlformats.org/spreadsheetml/2006/main">
  <c r="O43" i="33" l="1"/>
  <c r="I46" i="33"/>
  <c r="I30" i="33"/>
  <c r="J46" i="33" l="1"/>
  <c r="K46" i="33"/>
  <c r="J31" i="33"/>
  <c r="P31" i="33" s="1"/>
  <c r="K31" i="33"/>
  <c r="J32" i="33"/>
  <c r="P32" i="33" s="1"/>
  <c r="K32" i="33"/>
  <c r="Q32" i="33" s="1"/>
  <c r="J33" i="33"/>
  <c r="P33" i="33" s="1"/>
  <c r="K33" i="33"/>
  <c r="J34" i="33"/>
  <c r="P34" i="33" s="1"/>
  <c r="K34" i="33"/>
  <c r="Q34" i="33" s="1"/>
  <c r="J35" i="33"/>
  <c r="P35" i="33" s="1"/>
  <c r="K35" i="33"/>
  <c r="J36" i="33"/>
  <c r="P36" i="33" s="1"/>
  <c r="K36" i="33"/>
  <c r="Q36" i="33" s="1"/>
  <c r="J37" i="33"/>
  <c r="P37" i="33" s="1"/>
  <c r="K37" i="33"/>
  <c r="J38" i="33"/>
  <c r="P38" i="33" s="1"/>
  <c r="K38" i="33"/>
  <c r="Q38" i="33" s="1"/>
  <c r="J39" i="33"/>
  <c r="P39" i="33" s="1"/>
  <c r="K39" i="33"/>
  <c r="J40" i="33"/>
  <c r="P40" i="33" s="1"/>
  <c r="K40" i="33"/>
  <c r="Q40" i="33" s="1"/>
  <c r="J41" i="33"/>
  <c r="P41" i="33" s="1"/>
  <c r="K41" i="33"/>
  <c r="J42" i="33"/>
  <c r="P42" i="33" s="1"/>
  <c r="K42" i="33"/>
  <c r="Q42" i="33" s="1"/>
  <c r="J43" i="33"/>
  <c r="P43" i="33" s="1"/>
  <c r="K43" i="33"/>
  <c r="J44" i="33"/>
  <c r="P44" i="33" s="1"/>
  <c r="K44" i="33"/>
  <c r="Q44" i="33" s="1"/>
  <c r="K30" i="33"/>
  <c r="J30" i="33"/>
  <c r="P30" i="33" s="1"/>
  <c r="I31" i="33"/>
  <c r="O31" i="33" s="1"/>
  <c r="I32" i="33"/>
  <c r="O32" i="33" s="1"/>
  <c r="I33" i="33"/>
  <c r="O33" i="33" s="1"/>
  <c r="I34" i="33"/>
  <c r="O34" i="33" s="1"/>
  <c r="I35" i="33"/>
  <c r="O35" i="33" s="1"/>
  <c r="I36" i="33"/>
  <c r="O36" i="33" s="1"/>
  <c r="I37" i="33"/>
  <c r="O37" i="33" s="1"/>
  <c r="I38" i="33"/>
  <c r="O38" i="33" s="1"/>
  <c r="I39" i="33"/>
  <c r="O39" i="33" s="1"/>
  <c r="I40" i="33"/>
  <c r="O40" i="33" s="1"/>
  <c r="I41" i="33"/>
  <c r="O41" i="33" s="1"/>
  <c r="I42" i="33"/>
  <c r="O42" i="33" s="1"/>
  <c r="I43" i="33"/>
  <c r="I44" i="33"/>
  <c r="O44" i="33" s="1"/>
  <c r="O30" i="33"/>
  <c r="H44" i="33"/>
  <c r="G44" i="33"/>
  <c r="H43" i="33"/>
  <c r="G43" i="33"/>
  <c r="H42" i="33"/>
  <c r="G42" i="33"/>
  <c r="H41" i="33"/>
  <c r="G41" i="33"/>
  <c r="H40" i="33"/>
  <c r="G40" i="33"/>
  <c r="H39" i="33"/>
  <c r="G39" i="33"/>
  <c r="H38" i="33"/>
  <c r="G38" i="33"/>
  <c r="H37" i="33"/>
  <c r="G37" i="33"/>
  <c r="H36" i="33"/>
  <c r="G36" i="33"/>
  <c r="H35" i="33"/>
  <c r="G35" i="33"/>
  <c r="H34" i="33"/>
  <c r="G34" i="33"/>
  <c r="H33" i="33"/>
  <c r="G33" i="33"/>
  <c r="H32" i="33"/>
  <c r="G32" i="33"/>
  <c r="H31" i="33"/>
  <c r="G31" i="33"/>
  <c r="H30" i="33"/>
  <c r="G30" i="33"/>
  <c r="S43" i="33" l="1"/>
  <c r="S41" i="33"/>
  <c r="S39" i="33"/>
  <c r="S37" i="33"/>
  <c r="S35" i="33"/>
  <c r="S33" i="33"/>
  <c r="S31" i="33"/>
  <c r="S30" i="33"/>
  <c r="Q30" i="33"/>
  <c r="Q43" i="33"/>
  <c r="Q41" i="33"/>
  <c r="Q39" i="33"/>
  <c r="Q37" i="33"/>
  <c r="Q35" i="33"/>
  <c r="Q33" i="33"/>
  <c r="Q31" i="33"/>
  <c r="S44" i="33"/>
  <c r="S42" i="33"/>
  <c r="S40" i="33"/>
  <c r="S38" i="33"/>
  <c r="S36" i="33"/>
  <c r="S34" i="33"/>
  <c r="S32" i="33"/>
  <c r="B8" i="25"/>
  <c r="B9" i="32"/>
  <c r="P280" i="21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15" i="27" l="1"/>
  <c r="O9" i="27"/>
  <c r="O3" i="27"/>
  <c r="C2" i="27"/>
  <c r="D2" i="27"/>
  <c r="E2" i="27"/>
  <c r="F2" i="27"/>
  <c r="G2" i="27"/>
  <c r="H2" i="27"/>
  <c r="I2" i="27"/>
  <c r="J2" i="27"/>
  <c r="K2" i="27"/>
  <c r="L2" i="27"/>
  <c r="M2" i="27"/>
  <c r="N2" i="27"/>
  <c r="O2" i="27"/>
  <c r="B2" i="27"/>
  <c r="C24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O25" i="25"/>
  <c r="B24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O17" i="25"/>
  <c r="B16" i="25"/>
  <c r="B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O8" i="25"/>
  <c r="O11" i="25" s="1"/>
  <c r="O12" i="25" l="1"/>
  <c r="C12" i="32"/>
  <c r="D12" i="32"/>
  <c r="E12" i="32"/>
  <c r="F12" i="32"/>
  <c r="G12" i="32"/>
  <c r="H12" i="32"/>
  <c r="I12" i="32"/>
  <c r="J12" i="32"/>
  <c r="K12" i="32"/>
  <c r="L12" i="32"/>
  <c r="M12" i="32"/>
  <c r="B12" i="32"/>
  <c r="C6" i="32"/>
  <c r="D6" i="32"/>
  <c r="E6" i="32"/>
  <c r="F6" i="32"/>
  <c r="G6" i="32"/>
  <c r="H6" i="32"/>
  <c r="I6" i="32"/>
  <c r="J6" i="32"/>
  <c r="K6" i="32"/>
  <c r="L6" i="32"/>
  <c r="M6" i="32"/>
  <c r="B6" i="32"/>
  <c r="M13" i="27"/>
  <c r="M15" i="27" s="1"/>
  <c r="N13" i="27"/>
  <c r="N15" i="27" s="1"/>
  <c r="O13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B10" i="27"/>
  <c r="DY234" i="31"/>
  <c r="DX234" i="31"/>
  <c r="DW234" i="31"/>
  <c r="DV234" i="31"/>
  <c r="DU234" i="31"/>
  <c r="DT234" i="31"/>
  <c r="DS234" i="31"/>
  <c r="DR234" i="31"/>
  <c r="DQ234" i="31"/>
  <c r="DP234" i="31"/>
  <c r="DO234" i="31"/>
  <c r="DN234" i="31"/>
  <c r="DM234" i="31"/>
  <c r="DL234" i="31"/>
  <c r="DK234" i="31"/>
  <c r="BW233" i="31"/>
  <c r="AJ234" i="31"/>
  <c r="T52" i="28"/>
  <c r="T53" i="28"/>
  <c r="T54" i="28"/>
  <c r="T55" i="28"/>
  <c r="T56" i="28"/>
  <c r="T57" i="28"/>
  <c r="T58" i="28"/>
  <c r="T59" i="28"/>
  <c r="T60" i="28"/>
  <c r="T61" i="28"/>
  <c r="T62" i="28"/>
  <c r="T63" i="28"/>
  <c r="T64" i="28"/>
  <c r="T65" i="28"/>
  <c r="T51" i="28"/>
  <c r="C4" i="27"/>
  <c r="D4" i="27"/>
  <c r="E4" i="27"/>
  <c r="F4" i="27"/>
  <c r="G4" i="27"/>
  <c r="H4" i="27"/>
  <c r="I4" i="27"/>
  <c r="J4" i="27"/>
  <c r="K4" i="27"/>
  <c r="L4" i="27"/>
  <c r="M4" i="27"/>
  <c r="N4" i="27"/>
  <c r="O4" i="27"/>
  <c r="B4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B8" i="27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C146" i="30"/>
  <c r="B146" i="30"/>
  <c r="B13" i="27"/>
  <c r="B15" i="27" s="1"/>
  <c r="B16" i="27" s="1"/>
  <c r="C23" i="25" l="1"/>
  <c r="D23" i="25"/>
  <c r="E23" i="25"/>
  <c r="F23" i="25"/>
  <c r="G23" i="25"/>
  <c r="H23" i="25"/>
  <c r="I23" i="25"/>
  <c r="J23" i="25"/>
  <c r="K23" i="25"/>
  <c r="L23" i="25"/>
  <c r="M23" i="25"/>
  <c r="N23" i="25"/>
  <c r="O23" i="25"/>
  <c r="B23" i="25"/>
  <c r="C13" i="27" l="1"/>
  <c r="C15" i="27" s="1"/>
  <c r="E13" i="27"/>
  <c r="E15" i="27" s="1"/>
  <c r="K13" i="27"/>
  <c r="K15" i="27" s="1"/>
  <c r="C4" i="32" l="1"/>
  <c r="D9" i="27"/>
  <c r="D11" i="27" s="1"/>
  <c r="K9" i="27"/>
  <c r="K11" i="27" s="1"/>
  <c r="J4" i="32"/>
  <c r="I9" i="27"/>
  <c r="I11" i="27" s="1"/>
  <c r="H4" i="32"/>
  <c r="G9" i="27"/>
  <c r="G11" i="27" s="1"/>
  <c r="F4" i="32"/>
  <c r="E9" i="27"/>
  <c r="E11" i="27" s="1"/>
  <c r="D4" i="32"/>
  <c r="O11" i="27"/>
  <c r="B9" i="27"/>
  <c r="B11" i="27" s="1"/>
  <c r="C9" i="27"/>
  <c r="C11" i="27" s="1"/>
  <c r="B4" i="32"/>
  <c r="K4" i="32"/>
  <c r="L9" i="27"/>
  <c r="L11" i="27" s="1"/>
  <c r="I4" i="32"/>
  <c r="J9" i="27"/>
  <c r="J11" i="27" s="1"/>
  <c r="G4" i="32"/>
  <c r="H9" i="27"/>
  <c r="H11" i="27" s="1"/>
  <c r="E4" i="32"/>
  <c r="F9" i="27"/>
  <c r="F11" i="27" s="1"/>
  <c r="M4" i="32"/>
  <c r="N9" i="27"/>
  <c r="N11" i="27" s="1"/>
  <c r="M9" i="27"/>
  <c r="M11" i="27" s="1"/>
  <c r="L4" i="32"/>
  <c r="F13" i="27"/>
  <c r="F15" i="27" s="1"/>
  <c r="M8" i="25"/>
  <c r="L9" i="32" s="1"/>
  <c r="L14" i="32" s="1"/>
  <c r="E8" i="25"/>
  <c r="L13" i="27"/>
  <c r="L15" i="27" s="1"/>
  <c r="D13" i="27"/>
  <c r="D15" i="27" s="1"/>
  <c r="K8" i="25"/>
  <c r="J9" i="32" s="1"/>
  <c r="J14" i="32" s="1"/>
  <c r="C8" i="25"/>
  <c r="J13" i="27"/>
  <c r="J15" i="27" s="1"/>
  <c r="I13" i="27"/>
  <c r="I15" i="27" s="1"/>
  <c r="H13" i="27"/>
  <c r="H15" i="27" s="1"/>
  <c r="G13" i="27"/>
  <c r="G15" i="27" s="1"/>
  <c r="G16" i="27" s="1"/>
  <c r="K12" i="25"/>
  <c r="M12" i="25"/>
  <c r="C11" i="25"/>
  <c r="C17" i="25" s="1"/>
  <c r="C25" i="25" s="1"/>
  <c r="K11" i="25"/>
  <c r="K17" i="25" s="1"/>
  <c r="K25" i="25" s="1"/>
  <c r="M11" i="25"/>
  <c r="M17" i="25" s="1"/>
  <c r="M25" i="25" s="1"/>
  <c r="M3" i="27" l="1"/>
  <c r="M5" i="27" s="1"/>
  <c r="C3" i="27"/>
  <c r="C5" i="27" s="1"/>
  <c r="L7" i="32"/>
  <c r="L13" i="32"/>
  <c r="L15" i="32" s="1"/>
  <c r="M7" i="32"/>
  <c r="G7" i="32"/>
  <c r="K7" i="32"/>
  <c r="B7" i="32"/>
  <c r="F7" i="32"/>
  <c r="J7" i="32"/>
  <c r="J13" i="32"/>
  <c r="J15" i="32" s="1"/>
  <c r="C7" i="32"/>
  <c r="K3" i="27"/>
  <c r="K5" i="27" s="1"/>
  <c r="C12" i="25"/>
  <c r="B14" i="32"/>
  <c r="B16" i="32" s="1"/>
  <c r="E11" i="25"/>
  <c r="E17" i="25" s="1"/>
  <c r="E25" i="25" s="1"/>
  <c r="D9" i="32"/>
  <c r="D14" i="32" s="1"/>
  <c r="E7" i="32"/>
  <c r="I7" i="32"/>
  <c r="D7" i="32"/>
  <c r="D13" i="32"/>
  <c r="D15" i="32" s="1"/>
  <c r="H7" i="32"/>
  <c r="I8" i="25"/>
  <c r="H9" i="32" s="1"/>
  <c r="H14" i="32" s="1"/>
  <c r="J8" i="25"/>
  <c r="I9" i="32" s="1"/>
  <c r="I14" i="32" s="1"/>
  <c r="F8" i="25"/>
  <c r="E9" i="32" s="1"/>
  <c r="E14" i="32" s="1"/>
  <c r="N8" i="25"/>
  <c r="M9" i="32" s="1"/>
  <c r="M14" i="32" s="1"/>
  <c r="B11" i="25"/>
  <c r="B17" i="25" s="1"/>
  <c r="B25" i="25" s="1"/>
  <c r="G8" i="25"/>
  <c r="F9" i="32" s="1"/>
  <c r="F14" i="32" s="1"/>
  <c r="D8" i="25"/>
  <c r="C9" i="32" s="1"/>
  <c r="C14" i="32" s="1"/>
  <c r="H8" i="25"/>
  <c r="G9" i="32" s="1"/>
  <c r="G14" i="32" s="1"/>
  <c r="L8" i="25"/>
  <c r="K9" i="32" s="1"/>
  <c r="K14" i="32" s="1"/>
  <c r="B3" i="27" l="1"/>
  <c r="B5" i="27" s="1"/>
  <c r="I13" i="32"/>
  <c r="I15" i="32" s="1"/>
  <c r="E13" i="32"/>
  <c r="E15" i="32" s="1"/>
  <c r="E3" i="27"/>
  <c r="E5" i="27" s="1"/>
  <c r="F13" i="32"/>
  <c r="F15" i="32" s="1"/>
  <c r="H13" i="32"/>
  <c r="H15" i="32" s="1"/>
  <c r="C13" i="32"/>
  <c r="C15" i="32" s="1"/>
  <c r="B13" i="32"/>
  <c r="B15" i="32" s="1"/>
  <c r="K13" i="32"/>
  <c r="K15" i="32" s="1"/>
  <c r="G13" i="32"/>
  <c r="G15" i="32" s="1"/>
  <c r="M13" i="32"/>
  <c r="M15" i="32" s="1"/>
  <c r="O5" i="27"/>
  <c r="G12" i="25"/>
  <c r="G11" i="25"/>
  <c r="G17" i="25" s="1"/>
  <c r="G25" i="25" s="1"/>
  <c r="N11" i="25"/>
  <c r="N17" i="25" s="1"/>
  <c r="N25" i="25" s="1"/>
  <c r="N12" i="25"/>
  <c r="H12" i="25"/>
  <c r="H11" i="25"/>
  <c r="H17" i="25" s="1"/>
  <c r="H25" i="25" s="1"/>
  <c r="J12" i="25"/>
  <c r="J11" i="25"/>
  <c r="J17" i="25" s="1"/>
  <c r="J25" i="25" s="1"/>
  <c r="B12" i="25"/>
  <c r="F11" i="25"/>
  <c r="F17" i="25" s="1"/>
  <c r="F12" i="25"/>
  <c r="L11" i="25"/>
  <c r="L17" i="25" s="1"/>
  <c r="L25" i="25" s="1"/>
  <c r="D12" i="25"/>
  <c r="D11" i="25"/>
  <c r="D17" i="25" s="1"/>
  <c r="D25" i="25" s="1"/>
  <c r="I12" i="25"/>
  <c r="I11" i="25"/>
  <c r="I17" i="25" s="1"/>
  <c r="I25" i="25" s="1"/>
  <c r="F25" i="25" l="1"/>
  <c r="F20" i="25"/>
  <c r="D3" i="27"/>
  <c r="D5" i="27" s="1"/>
  <c r="J3" i="27"/>
  <c r="J5" i="27" s="1"/>
  <c r="H3" i="27"/>
  <c r="H5" i="27" s="1"/>
  <c r="G3" i="27"/>
  <c r="G5" i="27" s="1"/>
  <c r="I3" i="27"/>
  <c r="I5" i="27" s="1"/>
  <c r="L3" i="27"/>
  <c r="L5" i="27" s="1"/>
  <c r="F3" i="27"/>
  <c r="F5" i="27" s="1"/>
  <c r="N3" i="27"/>
  <c r="N5" i="27" s="1"/>
  <c r="O19" i="25"/>
  <c r="O20" i="25"/>
  <c r="D19" i="25" l="1"/>
  <c r="E19" i="25"/>
  <c r="L19" i="25"/>
  <c r="M19" i="25"/>
  <c r="H19" i="25"/>
  <c r="O26" i="25"/>
  <c r="G19" i="25"/>
  <c r="I19" i="25"/>
  <c r="F19" i="25"/>
  <c r="K19" i="25"/>
  <c r="J19" i="25"/>
  <c r="N19" i="25"/>
  <c r="C19" i="25"/>
  <c r="C20" i="25" l="1"/>
  <c r="I26" i="25"/>
  <c r="G26" i="25"/>
  <c r="H26" i="25"/>
  <c r="AQ1" i="20"/>
  <c r="AR1" i="20" s="1"/>
  <c r="AS1" i="20" s="1"/>
  <c r="AT1" i="20" s="1"/>
  <c r="AU1" i="20" s="1"/>
  <c r="AV1" i="20" s="1"/>
  <c r="AW1" i="20" s="1"/>
  <c r="AG1" i="20"/>
  <c r="AH1" i="20" s="1"/>
  <c r="AI1" i="20" s="1"/>
  <c r="AJ1" i="20" s="1"/>
  <c r="AK1" i="20" s="1"/>
  <c r="AL1" i="20" s="1"/>
  <c r="AM1" i="20" s="1"/>
  <c r="X1" i="20"/>
  <c r="Y1" i="20" s="1"/>
  <c r="Z1" i="20" s="1"/>
  <c r="AA1" i="20" s="1"/>
  <c r="AB1" i="20" s="1"/>
  <c r="AC1" i="20" s="1"/>
  <c r="W1" i="20"/>
  <c r="M1" i="20"/>
  <c r="C1" i="20"/>
  <c r="D1" i="20" s="1"/>
  <c r="G1321" i="18"/>
  <c r="E1321" i="18"/>
  <c r="D1321" i="18"/>
  <c r="C1321" i="18"/>
  <c r="B1321" i="18"/>
  <c r="G1320" i="18"/>
  <c r="E1320" i="18"/>
  <c r="D1320" i="18"/>
  <c r="C1320" i="18"/>
  <c r="B1320" i="18"/>
  <c r="G1319" i="18"/>
  <c r="E1319" i="18"/>
  <c r="D1319" i="18"/>
  <c r="C1319" i="18"/>
  <c r="B1319" i="18"/>
  <c r="G1318" i="18"/>
  <c r="E1318" i="18"/>
  <c r="D1318" i="18"/>
  <c r="C1318" i="18"/>
  <c r="B1318" i="18"/>
  <c r="G1317" i="18"/>
  <c r="E1317" i="18"/>
  <c r="D1317" i="18"/>
  <c r="C1317" i="18"/>
  <c r="B1317" i="18"/>
  <c r="G1316" i="18"/>
  <c r="E1316" i="18"/>
  <c r="D1316" i="18"/>
  <c r="C1316" i="18"/>
  <c r="B1316" i="18"/>
  <c r="G1315" i="18"/>
  <c r="E1315" i="18"/>
  <c r="D1315" i="18"/>
  <c r="C1315" i="18"/>
  <c r="B1315" i="18"/>
  <c r="G1314" i="18"/>
  <c r="E1314" i="18"/>
  <c r="D1314" i="18"/>
  <c r="C1314" i="18"/>
  <c r="B1314" i="18"/>
  <c r="G1313" i="18"/>
  <c r="E1313" i="18"/>
  <c r="D1313" i="18"/>
  <c r="C1313" i="18"/>
  <c r="B1313" i="18"/>
  <c r="G1312" i="18"/>
  <c r="E1312" i="18"/>
  <c r="D1312" i="18"/>
  <c r="C1312" i="18"/>
  <c r="B1312" i="18"/>
  <c r="G1311" i="18"/>
  <c r="E1311" i="18"/>
  <c r="D1311" i="18"/>
  <c r="C1311" i="18"/>
  <c r="B1311" i="18"/>
  <c r="G1310" i="18"/>
  <c r="E1310" i="18"/>
  <c r="D1310" i="18"/>
  <c r="C1310" i="18"/>
  <c r="B1310" i="18"/>
  <c r="G1309" i="18"/>
  <c r="E1309" i="18"/>
  <c r="D1309" i="18"/>
  <c r="C1309" i="18"/>
  <c r="B1309" i="18"/>
  <c r="G1308" i="18"/>
  <c r="E1308" i="18"/>
  <c r="D1308" i="18"/>
  <c r="C1308" i="18"/>
  <c r="B1308" i="18"/>
  <c r="G1307" i="18"/>
  <c r="E1307" i="18"/>
  <c r="D1307" i="18"/>
  <c r="C1307" i="18"/>
  <c r="B1307" i="18"/>
  <c r="G1306" i="18"/>
  <c r="E1306" i="18"/>
  <c r="D1306" i="18"/>
  <c r="C1306" i="18"/>
  <c r="B1306" i="18"/>
  <c r="G1305" i="18"/>
  <c r="E1305" i="18"/>
  <c r="D1305" i="18"/>
  <c r="C1305" i="18"/>
  <c r="B1305" i="18"/>
  <c r="G1304" i="18"/>
  <c r="E1304" i="18"/>
  <c r="D1304" i="18"/>
  <c r="C1304" i="18"/>
  <c r="B1304" i="18"/>
  <c r="G1303" i="18"/>
  <c r="E1303" i="18"/>
  <c r="D1303" i="18"/>
  <c r="C1303" i="18"/>
  <c r="B1303" i="18"/>
  <c r="G1302" i="18"/>
  <c r="E1302" i="18"/>
  <c r="D1302" i="18"/>
  <c r="C1302" i="18"/>
  <c r="B1302" i="18"/>
  <c r="G1301" i="18"/>
  <c r="E1301" i="18"/>
  <c r="D1301" i="18"/>
  <c r="C1301" i="18"/>
  <c r="B1301" i="18"/>
  <c r="G1300" i="18"/>
  <c r="E1300" i="18"/>
  <c r="K1300" i="18" s="1"/>
  <c r="D1300" i="18"/>
  <c r="C1300" i="18"/>
  <c r="B1300" i="18"/>
  <c r="G1299" i="18"/>
  <c r="E1299" i="18"/>
  <c r="D1299" i="18"/>
  <c r="C1299" i="18"/>
  <c r="B1299" i="18"/>
  <c r="G1298" i="18"/>
  <c r="E1298" i="18"/>
  <c r="D1298" i="18"/>
  <c r="C1298" i="18"/>
  <c r="B1298" i="18"/>
  <c r="G1297" i="18"/>
  <c r="E1297" i="18"/>
  <c r="D1297" i="18"/>
  <c r="C1297" i="18"/>
  <c r="B1297" i="18"/>
  <c r="G1296" i="18"/>
  <c r="E1296" i="18"/>
  <c r="D1296" i="18"/>
  <c r="C1296" i="18"/>
  <c r="B1296" i="18"/>
  <c r="G1295" i="18"/>
  <c r="E1295" i="18"/>
  <c r="D1295" i="18"/>
  <c r="C1295" i="18"/>
  <c r="B1295" i="18"/>
  <c r="G1294" i="18"/>
  <c r="E1294" i="18"/>
  <c r="D1294" i="18"/>
  <c r="C1294" i="18"/>
  <c r="B1294" i="18"/>
  <c r="G1293" i="18"/>
  <c r="E1293" i="18"/>
  <c r="D1293" i="18"/>
  <c r="C1293" i="18"/>
  <c r="B1293" i="18"/>
  <c r="G1292" i="18"/>
  <c r="E1292" i="18"/>
  <c r="D1292" i="18"/>
  <c r="C1292" i="18"/>
  <c r="B1292" i="18"/>
  <c r="G1291" i="18"/>
  <c r="E1291" i="18"/>
  <c r="D1291" i="18"/>
  <c r="C1291" i="18"/>
  <c r="B1291" i="18"/>
  <c r="G1290" i="18"/>
  <c r="E1290" i="18"/>
  <c r="D1290" i="18"/>
  <c r="C1290" i="18"/>
  <c r="B1290" i="18"/>
  <c r="G1289" i="18"/>
  <c r="E1289" i="18"/>
  <c r="D1289" i="18"/>
  <c r="C1289" i="18"/>
  <c r="B1289" i="18"/>
  <c r="G1288" i="18"/>
  <c r="E1288" i="18"/>
  <c r="D1288" i="18"/>
  <c r="C1288" i="18"/>
  <c r="B1288" i="18"/>
  <c r="G1287" i="18"/>
  <c r="E1287" i="18"/>
  <c r="D1287" i="18"/>
  <c r="C1287" i="18"/>
  <c r="B1287" i="18"/>
  <c r="G1286" i="18"/>
  <c r="E1286" i="18"/>
  <c r="D1286" i="18"/>
  <c r="C1286" i="18"/>
  <c r="B1286" i="18"/>
  <c r="G1285" i="18"/>
  <c r="E1285" i="18"/>
  <c r="D1285" i="18"/>
  <c r="C1285" i="18"/>
  <c r="B1285" i="18"/>
  <c r="G1284" i="18"/>
  <c r="E1284" i="18"/>
  <c r="K1284" i="18" s="1"/>
  <c r="D1284" i="18"/>
  <c r="C1284" i="18"/>
  <c r="B1284" i="18"/>
  <c r="G1283" i="18"/>
  <c r="E1283" i="18"/>
  <c r="D1283" i="18"/>
  <c r="C1283" i="18"/>
  <c r="B1283" i="18"/>
  <c r="G1282" i="18"/>
  <c r="E1282" i="18"/>
  <c r="D1282" i="18"/>
  <c r="C1282" i="18"/>
  <c r="B1282" i="18"/>
  <c r="G1281" i="18"/>
  <c r="E1281" i="18"/>
  <c r="D1281" i="18"/>
  <c r="C1281" i="18"/>
  <c r="B1281" i="18"/>
  <c r="G1280" i="18"/>
  <c r="E1280" i="18"/>
  <c r="K1280" i="18" s="1"/>
  <c r="D1280" i="18"/>
  <c r="C1280" i="18"/>
  <c r="B1280" i="18"/>
  <c r="G1279" i="18"/>
  <c r="E1279" i="18"/>
  <c r="D1279" i="18"/>
  <c r="C1279" i="18"/>
  <c r="B1279" i="18"/>
  <c r="G1278" i="18"/>
  <c r="E1278" i="18"/>
  <c r="D1278" i="18"/>
  <c r="C1278" i="18"/>
  <c r="B1278" i="18"/>
  <c r="G1277" i="18"/>
  <c r="E1277" i="18"/>
  <c r="D1277" i="18"/>
  <c r="C1277" i="18"/>
  <c r="B1277" i="18"/>
  <c r="G1276" i="18"/>
  <c r="E1276" i="18"/>
  <c r="K1276" i="18" s="1"/>
  <c r="D1276" i="18"/>
  <c r="C1276" i="18"/>
  <c r="B1276" i="18"/>
  <c r="G1275" i="18"/>
  <c r="E1275" i="18"/>
  <c r="D1275" i="18"/>
  <c r="C1275" i="18"/>
  <c r="B1275" i="18"/>
  <c r="G1274" i="18"/>
  <c r="E1274" i="18"/>
  <c r="D1274" i="18"/>
  <c r="C1274" i="18"/>
  <c r="B1274" i="18"/>
  <c r="G1273" i="18"/>
  <c r="E1273" i="18"/>
  <c r="D1273" i="18"/>
  <c r="C1273" i="18"/>
  <c r="B1273" i="18"/>
  <c r="G1272" i="18"/>
  <c r="E1272" i="18"/>
  <c r="D1272" i="18"/>
  <c r="C1272" i="18"/>
  <c r="B1272" i="18"/>
  <c r="G1271" i="18"/>
  <c r="E1271" i="18"/>
  <c r="D1271" i="18"/>
  <c r="C1271" i="18"/>
  <c r="B1271" i="18"/>
  <c r="G1270" i="18"/>
  <c r="E1270" i="18"/>
  <c r="D1270" i="18"/>
  <c r="C1270" i="18"/>
  <c r="B1270" i="18"/>
  <c r="G1269" i="18"/>
  <c r="D1269" i="18"/>
  <c r="C1269" i="18"/>
  <c r="B1269" i="18"/>
  <c r="G1268" i="18"/>
  <c r="E1268" i="18"/>
  <c r="D1268" i="18"/>
  <c r="C1268" i="18"/>
  <c r="B1268" i="18"/>
  <c r="G1267" i="18"/>
  <c r="E1267" i="18"/>
  <c r="D1267" i="18"/>
  <c r="C1267" i="18"/>
  <c r="B1267" i="18"/>
  <c r="G1266" i="18"/>
  <c r="E1266" i="18"/>
  <c r="K1266" i="18" s="1"/>
  <c r="D1266" i="18"/>
  <c r="C1266" i="18"/>
  <c r="B1266" i="18"/>
  <c r="G1265" i="18"/>
  <c r="E1265" i="18"/>
  <c r="D1265" i="18"/>
  <c r="C1265" i="18"/>
  <c r="B1265" i="18"/>
  <c r="G1264" i="18"/>
  <c r="E1264" i="18"/>
  <c r="D1264" i="18"/>
  <c r="C1264" i="18"/>
  <c r="B1264" i="18"/>
  <c r="G1263" i="18"/>
  <c r="E1263" i="18"/>
  <c r="D1263" i="18"/>
  <c r="C1263" i="18"/>
  <c r="B1263" i="18"/>
  <c r="G1262" i="18"/>
  <c r="E1262" i="18"/>
  <c r="D1262" i="18"/>
  <c r="C1262" i="18"/>
  <c r="B1262" i="18"/>
  <c r="G1261" i="18"/>
  <c r="E1261" i="18"/>
  <c r="D1261" i="18"/>
  <c r="C1261" i="18"/>
  <c r="B1261" i="18"/>
  <c r="G1260" i="18"/>
  <c r="E1260" i="18"/>
  <c r="D1260" i="18"/>
  <c r="C1260" i="18"/>
  <c r="B1260" i="18"/>
  <c r="G1259" i="18"/>
  <c r="E1259" i="18"/>
  <c r="D1259" i="18"/>
  <c r="C1259" i="18"/>
  <c r="B1259" i="18"/>
  <c r="G1258" i="18"/>
  <c r="E1258" i="18"/>
  <c r="D1258" i="18"/>
  <c r="C1258" i="18"/>
  <c r="B1258" i="18"/>
  <c r="G1257" i="18"/>
  <c r="E1257" i="18"/>
  <c r="D1257" i="18"/>
  <c r="C1257" i="18"/>
  <c r="B1257" i="18"/>
  <c r="G1256" i="18"/>
  <c r="E1256" i="18"/>
  <c r="D1256" i="18"/>
  <c r="C1256" i="18"/>
  <c r="B1256" i="18"/>
  <c r="G1255" i="18"/>
  <c r="E1255" i="18"/>
  <c r="D1255" i="18"/>
  <c r="C1255" i="18"/>
  <c r="B1255" i="18"/>
  <c r="G1254" i="18"/>
  <c r="E1254" i="18"/>
  <c r="D1254" i="18"/>
  <c r="C1254" i="18"/>
  <c r="B1254" i="18"/>
  <c r="G1253" i="18"/>
  <c r="E1253" i="18"/>
  <c r="D1253" i="18"/>
  <c r="C1253" i="18"/>
  <c r="B1253" i="18"/>
  <c r="G1252" i="18"/>
  <c r="E1252" i="18"/>
  <c r="D1252" i="18"/>
  <c r="C1252" i="18"/>
  <c r="B1252" i="18"/>
  <c r="G1251" i="18"/>
  <c r="E1251" i="18"/>
  <c r="D1251" i="18"/>
  <c r="C1251" i="18"/>
  <c r="B1251" i="18"/>
  <c r="G1250" i="18"/>
  <c r="E1250" i="18"/>
  <c r="D1250" i="18"/>
  <c r="C1250" i="18"/>
  <c r="B1250" i="18"/>
  <c r="G1249" i="18"/>
  <c r="E1249" i="18"/>
  <c r="D1249" i="18"/>
  <c r="C1249" i="18"/>
  <c r="B1249" i="18"/>
  <c r="G1248" i="18"/>
  <c r="E1248" i="18"/>
  <c r="D1248" i="18"/>
  <c r="C1248" i="18"/>
  <c r="B1248" i="18"/>
  <c r="G1247" i="18"/>
  <c r="E1247" i="18"/>
  <c r="D1247" i="18"/>
  <c r="C1247" i="18"/>
  <c r="B1247" i="18"/>
  <c r="G1246" i="18"/>
  <c r="E1246" i="18"/>
  <c r="D1246" i="18"/>
  <c r="C1246" i="18"/>
  <c r="B1246" i="18"/>
  <c r="G1245" i="18"/>
  <c r="E1245" i="18"/>
  <c r="D1245" i="18"/>
  <c r="C1245" i="18"/>
  <c r="B1245" i="18"/>
  <c r="G1244" i="18"/>
  <c r="E1244" i="18"/>
  <c r="D1244" i="18"/>
  <c r="C1244" i="18"/>
  <c r="B1244" i="18"/>
  <c r="G1243" i="18"/>
  <c r="E1243" i="18"/>
  <c r="D1243" i="18"/>
  <c r="C1243" i="18"/>
  <c r="B1243" i="18"/>
  <c r="G1242" i="18"/>
  <c r="E1242" i="18"/>
  <c r="D1242" i="18"/>
  <c r="C1242" i="18"/>
  <c r="B1242" i="18"/>
  <c r="G1241" i="18"/>
  <c r="E1241" i="18"/>
  <c r="D1241" i="18"/>
  <c r="C1241" i="18"/>
  <c r="B1241" i="18"/>
  <c r="G1240" i="18"/>
  <c r="E1240" i="18"/>
  <c r="D1240" i="18"/>
  <c r="C1240" i="18"/>
  <c r="B1240" i="18"/>
  <c r="G1239" i="18"/>
  <c r="E1239" i="18"/>
  <c r="D1239" i="18"/>
  <c r="C1239" i="18"/>
  <c r="B1239" i="18"/>
  <c r="G1238" i="18"/>
  <c r="E1238" i="18"/>
  <c r="D1238" i="18"/>
  <c r="C1238" i="18"/>
  <c r="B1238" i="18"/>
  <c r="G1237" i="18"/>
  <c r="E1237" i="18"/>
  <c r="D1237" i="18"/>
  <c r="C1237" i="18"/>
  <c r="B1237" i="18"/>
  <c r="G1236" i="18"/>
  <c r="E1236" i="18"/>
  <c r="D1236" i="18"/>
  <c r="C1236" i="18"/>
  <c r="B1236" i="18"/>
  <c r="G1235" i="18"/>
  <c r="E1235" i="18"/>
  <c r="D1235" i="18"/>
  <c r="C1235" i="18"/>
  <c r="B1235" i="18"/>
  <c r="G1234" i="18"/>
  <c r="E1234" i="18"/>
  <c r="D1234" i="18"/>
  <c r="C1234" i="18"/>
  <c r="B1234" i="18"/>
  <c r="G1233" i="18"/>
  <c r="E1233" i="18"/>
  <c r="D1233" i="18"/>
  <c r="C1233" i="18"/>
  <c r="B1233" i="18"/>
  <c r="G1232" i="18"/>
  <c r="E1232" i="18"/>
  <c r="D1232" i="18"/>
  <c r="C1232" i="18"/>
  <c r="B1232" i="18"/>
  <c r="G1231" i="18"/>
  <c r="E1231" i="18"/>
  <c r="D1231" i="18"/>
  <c r="C1231" i="18"/>
  <c r="B1231" i="18"/>
  <c r="G1230" i="18"/>
  <c r="E1230" i="18"/>
  <c r="D1230" i="18"/>
  <c r="C1230" i="18"/>
  <c r="B1230" i="18"/>
  <c r="G1229" i="18"/>
  <c r="E1229" i="18"/>
  <c r="D1229" i="18"/>
  <c r="C1229" i="18"/>
  <c r="B1229" i="18"/>
  <c r="G1228" i="18"/>
  <c r="E1228" i="18"/>
  <c r="D1228" i="18"/>
  <c r="C1228" i="18"/>
  <c r="B1228" i="18"/>
  <c r="G1227" i="18"/>
  <c r="E1227" i="18"/>
  <c r="D1227" i="18"/>
  <c r="C1227" i="18"/>
  <c r="B1227" i="18"/>
  <c r="G1226" i="18"/>
  <c r="E1226" i="18"/>
  <c r="D1226" i="18"/>
  <c r="C1226" i="18"/>
  <c r="B1226" i="18"/>
  <c r="G1225" i="18"/>
  <c r="E1225" i="18"/>
  <c r="D1225" i="18"/>
  <c r="C1225" i="18"/>
  <c r="B1225" i="18"/>
  <c r="G1224" i="18"/>
  <c r="E1224" i="18"/>
  <c r="D1224" i="18"/>
  <c r="C1224" i="18"/>
  <c r="B1224" i="18"/>
  <c r="G1223" i="18"/>
  <c r="E1223" i="18"/>
  <c r="D1223" i="18"/>
  <c r="C1223" i="18"/>
  <c r="B1223" i="18"/>
  <c r="G1222" i="18"/>
  <c r="E1222" i="18"/>
  <c r="D1222" i="18"/>
  <c r="C1222" i="18"/>
  <c r="B1222" i="18"/>
  <c r="G1221" i="18"/>
  <c r="E1221" i="18"/>
  <c r="D1221" i="18"/>
  <c r="C1221" i="18"/>
  <c r="B1221" i="18"/>
  <c r="G1220" i="18"/>
  <c r="E1220" i="18"/>
  <c r="D1220" i="18"/>
  <c r="C1220" i="18"/>
  <c r="B1220" i="18"/>
  <c r="G1219" i="18"/>
  <c r="E1219" i="18"/>
  <c r="D1219" i="18"/>
  <c r="C1219" i="18"/>
  <c r="B1219" i="18"/>
  <c r="G1218" i="18"/>
  <c r="E1218" i="18"/>
  <c r="D1218" i="18"/>
  <c r="C1218" i="18"/>
  <c r="B1218" i="18"/>
  <c r="G1217" i="18"/>
  <c r="E1217" i="18"/>
  <c r="D1217" i="18"/>
  <c r="C1217" i="18"/>
  <c r="B1217" i="18"/>
  <c r="G1216" i="18"/>
  <c r="E1216" i="18"/>
  <c r="D1216" i="18"/>
  <c r="C1216" i="18"/>
  <c r="B1216" i="18"/>
  <c r="G1215" i="18"/>
  <c r="E1215" i="18"/>
  <c r="D1215" i="18"/>
  <c r="C1215" i="18"/>
  <c r="B1215" i="18"/>
  <c r="G1214" i="18"/>
  <c r="E1214" i="18"/>
  <c r="D1214" i="18"/>
  <c r="C1214" i="18"/>
  <c r="B1214" i="18"/>
  <c r="G1213" i="18"/>
  <c r="E1213" i="18"/>
  <c r="D1213" i="18"/>
  <c r="C1213" i="18"/>
  <c r="B1213" i="18"/>
  <c r="G1212" i="18"/>
  <c r="E1212" i="18"/>
  <c r="D1212" i="18"/>
  <c r="C1212" i="18"/>
  <c r="B1212" i="18"/>
  <c r="G1211" i="18"/>
  <c r="E1211" i="18"/>
  <c r="D1211" i="18"/>
  <c r="C1211" i="18"/>
  <c r="B1211" i="18"/>
  <c r="G1210" i="18"/>
  <c r="E1210" i="18"/>
  <c r="D1210" i="18"/>
  <c r="C1210" i="18"/>
  <c r="B1210" i="18"/>
  <c r="G1209" i="18"/>
  <c r="E1209" i="18"/>
  <c r="D1209" i="18"/>
  <c r="C1209" i="18"/>
  <c r="B1209" i="18"/>
  <c r="G1208" i="18"/>
  <c r="E1208" i="18"/>
  <c r="D1208" i="18"/>
  <c r="C1208" i="18"/>
  <c r="B1208" i="18"/>
  <c r="G1207" i="18"/>
  <c r="E1207" i="18"/>
  <c r="D1207" i="18"/>
  <c r="C1207" i="18"/>
  <c r="B1207" i="18"/>
  <c r="G1206" i="18"/>
  <c r="E1206" i="18"/>
  <c r="D1206" i="18"/>
  <c r="C1206" i="18"/>
  <c r="B1206" i="18"/>
  <c r="G1205" i="18"/>
  <c r="E1205" i="18"/>
  <c r="D1205" i="18"/>
  <c r="C1205" i="18"/>
  <c r="B1205" i="18"/>
  <c r="G1204" i="18"/>
  <c r="E1204" i="18"/>
  <c r="D1204" i="18"/>
  <c r="C1204" i="18"/>
  <c r="B1204" i="18"/>
  <c r="G1203" i="18"/>
  <c r="E1203" i="18"/>
  <c r="D1203" i="18"/>
  <c r="C1203" i="18"/>
  <c r="B1203" i="18"/>
  <c r="G1202" i="18"/>
  <c r="E1202" i="18"/>
  <c r="D1202" i="18"/>
  <c r="C1202" i="18"/>
  <c r="B1202" i="18"/>
  <c r="G1201" i="18"/>
  <c r="E1201" i="18"/>
  <c r="D1201" i="18"/>
  <c r="C1201" i="18"/>
  <c r="B1201" i="18"/>
  <c r="G1200" i="18"/>
  <c r="E1200" i="18"/>
  <c r="D1200" i="18"/>
  <c r="C1200" i="18"/>
  <c r="B1200" i="18"/>
  <c r="G1199" i="18"/>
  <c r="E1199" i="18"/>
  <c r="D1199" i="18"/>
  <c r="C1199" i="18"/>
  <c r="B1199" i="18"/>
  <c r="G1198" i="18"/>
  <c r="E1198" i="18"/>
  <c r="D1198" i="18"/>
  <c r="C1198" i="18"/>
  <c r="B1198" i="18"/>
  <c r="G1197" i="18"/>
  <c r="E1197" i="18"/>
  <c r="D1197" i="18"/>
  <c r="C1197" i="18"/>
  <c r="B1197" i="18"/>
  <c r="G1196" i="18"/>
  <c r="E1196" i="18"/>
  <c r="D1196" i="18"/>
  <c r="C1196" i="18"/>
  <c r="B1196" i="18"/>
  <c r="G1195" i="18"/>
  <c r="E1195" i="18"/>
  <c r="D1195" i="18"/>
  <c r="C1195" i="18"/>
  <c r="B1195" i="18"/>
  <c r="G1194" i="18"/>
  <c r="E1194" i="18"/>
  <c r="K1194" i="18" s="1"/>
  <c r="D1194" i="18"/>
  <c r="C1194" i="18"/>
  <c r="B1194" i="18"/>
  <c r="G1193" i="18"/>
  <c r="E1193" i="18"/>
  <c r="D1193" i="18"/>
  <c r="C1193" i="18"/>
  <c r="B1193" i="18"/>
  <c r="G1192" i="18"/>
  <c r="E1192" i="18"/>
  <c r="D1192" i="18"/>
  <c r="C1192" i="18"/>
  <c r="B1192" i="18"/>
  <c r="G1191" i="18"/>
  <c r="E1191" i="18"/>
  <c r="D1191" i="18"/>
  <c r="C1191" i="18"/>
  <c r="B1191" i="18"/>
  <c r="G1190" i="18"/>
  <c r="E1190" i="18"/>
  <c r="K1190" i="18" s="1"/>
  <c r="D1190" i="18"/>
  <c r="C1190" i="18"/>
  <c r="B1190" i="18"/>
  <c r="G1189" i="18"/>
  <c r="E1189" i="18"/>
  <c r="D1189" i="18"/>
  <c r="C1189" i="18"/>
  <c r="B1189" i="18"/>
  <c r="G1188" i="18"/>
  <c r="E1188" i="18"/>
  <c r="D1188" i="18"/>
  <c r="C1188" i="18"/>
  <c r="B1188" i="18"/>
  <c r="G1187" i="18"/>
  <c r="E1187" i="18"/>
  <c r="D1187" i="18"/>
  <c r="C1187" i="18"/>
  <c r="B1187" i="18"/>
  <c r="G1186" i="18"/>
  <c r="E1186" i="18"/>
  <c r="K1186" i="18" s="1"/>
  <c r="D1186" i="18"/>
  <c r="C1186" i="18"/>
  <c r="B1186" i="18"/>
  <c r="G1185" i="18"/>
  <c r="E1185" i="18"/>
  <c r="D1185" i="18"/>
  <c r="C1185" i="18"/>
  <c r="B1185" i="18"/>
  <c r="G1184" i="18"/>
  <c r="E1184" i="18"/>
  <c r="D1184" i="18"/>
  <c r="C1184" i="18"/>
  <c r="B1184" i="18"/>
  <c r="G1183" i="18"/>
  <c r="E1183" i="18"/>
  <c r="D1183" i="18"/>
  <c r="C1183" i="18"/>
  <c r="B1183" i="18"/>
  <c r="G1182" i="18"/>
  <c r="E1182" i="18"/>
  <c r="D1182" i="18"/>
  <c r="C1182" i="18"/>
  <c r="B1182" i="18"/>
  <c r="G1181" i="18"/>
  <c r="E1181" i="18"/>
  <c r="D1181" i="18"/>
  <c r="C1181" i="18"/>
  <c r="B1181" i="18"/>
  <c r="G1180" i="18"/>
  <c r="E1180" i="18"/>
  <c r="D1180" i="18"/>
  <c r="C1180" i="18"/>
  <c r="B1180" i="18"/>
  <c r="G1179" i="18"/>
  <c r="E1179" i="18"/>
  <c r="D1179" i="18"/>
  <c r="C1179" i="18"/>
  <c r="B1179" i="18"/>
  <c r="G1178" i="18"/>
  <c r="E1178" i="18"/>
  <c r="D1178" i="18"/>
  <c r="C1178" i="18"/>
  <c r="B1178" i="18"/>
  <c r="G1177" i="18"/>
  <c r="E1177" i="18"/>
  <c r="D1177" i="18"/>
  <c r="C1177" i="18"/>
  <c r="B1177" i="18"/>
  <c r="G1176" i="18"/>
  <c r="E1176" i="18"/>
  <c r="D1176" i="18"/>
  <c r="C1176" i="18"/>
  <c r="B1176" i="18"/>
  <c r="G1175" i="18"/>
  <c r="E1175" i="18"/>
  <c r="D1175" i="18"/>
  <c r="C1175" i="18"/>
  <c r="B1175" i="18"/>
  <c r="G1174" i="18"/>
  <c r="E1174" i="18"/>
  <c r="D1174" i="18"/>
  <c r="C1174" i="18"/>
  <c r="B1174" i="18"/>
  <c r="G1173" i="18"/>
  <c r="E1173" i="18"/>
  <c r="D1173" i="18"/>
  <c r="C1173" i="18"/>
  <c r="B1173" i="18"/>
  <c r="G1172" i="18"/>
  <c r="E1172" i="18"/>
  <c r="D1172" i="18"/>
  <c r="C1172" i="18"/>
  <c r="B1172" i="18"/>
  <c r="G1171" i="18"/>
  <c r="E1171" i="18"/>
  <c r="D1171" i="18"/>
  <c r="C1171" i="18"/>
  <c r="B1171" i="18"/>
  <c r="G1170" i="18"/>
  <c r="E1170" i="18"/>
  <c r="D1170" i="18"/>
  <c r="C1170" i="18"/>
  <c r="B1170" i="18"/>
  <c r="G1169" i="18"/>
  <c r="E1169" i="18"/>
  <c r="D1169" i="18"/>
  <c r="C1169" i="18"/>
  <c r="B1169" i="18"/>
  <c r="G1168" i="18"/>
  <c r="E1168" i="18"/>
  <c r="D1168" i="18"/>
  <c r="C1168" i="18"/>
  <c r="B1168" i="18"/>
  <c r="G1167" i="18"/>
  <c r="E1167" i="18"/>
  <c r="D1167" i="18"/>
  <c r="C1167" i="18"/>
  <c r="B1167" i="18"/>
  <c r="G1166" i="18"/>
  <c r="E1166" i="18"/>
  <c r="D1166" i="18"/>
  <c r="C1166" i="18"/>
  <c r="B1166" i="18"/>
  <c r="G1165" i="18"/>
  <c r="E1165" i="18"/>
  <c r="D1165" i="18"/>
  <c r="C1165" i="18"/>
  <c r="B1165" i="18"/>
  <c r="G1164" i="18"/>
  <c r="E1164" i="18"/>
  <c r="D1164" i="18"/>
  <c r="C1164" i="18"/>
  <c r="B1164" i="18"/>
  <c r="G1163" i="18"/>
  <c r="E1163" i="18"/>
  <c r="D1163" i="18"/>
  <c r="C1163" i="18"/>
  <c r="B1163" i="18"/>
  <c r="G1162" i="18"/>
  <c r="E1162" i="18"/>
  <c r="D1162" i="18"/>
  <c r="C1162" i="18"/>
  <c r="B1162" i="18"/>
  <c r="G1161" i="18"/>
  <c r="E1161" i="18"/>
  <c r="D1161" i="18"/>
  <c r="C1161" i="18"/>
  <c r="B1161" i="18"/>
  <c r="G1160" i="18"/>
  <c r="E1160" i="18"/>
  <c r="D1160" i="18"/>
  <c r="C1160" i="18"/>
  <c r="B1160" i="18"/>
  <c r="G1159" i="18"/>
  <c r="E1159" i="18"/>
  <c r="D1159" i="18"/>
  <c r="C1159" i="18"/>
  <c r="B1159" i="18"/>
  <c r="G1158" i="18"/>
  <c r="E1158" i="18"/>
  <c r="D1158" i="18"/>
  <c r="C1158" i="18"/>
  <c r="B1158" i="18"/>
  <c r="G1157" i="18"/>
  <c r="E1157" i="18"/>
  <c r="D1157" i="18"/>
  <c r="C1157" i="18"/>
  <c r="B1157" i="18"/>
  <c r="G1156" i="18"/>
  <c r="E1156" i="18"/>
  <c r="D1156" i="18"/>
  <c r="C1156" i="18"/>
  <c r="B1156" i="18"/>
  <c r="G1155" i="18"/>
  <c r="E1155" i="18"/>
  <c r="D1155" i="18"/>
  <c r="C1155" i="18"/>
  <c r="B1155" i="18"/>
  <c r="G1154" i="18"/>
  <c r="E1154" i="18"/>
  <c r="D1154" i="18"/>
  <c r="C1154" i="18"/>
  <c r="B1154" i="18"/>
  <c r="G1153" i="18"/>
  <c r="E1153" i="18"/>
  <c r="D1153" i="18"/>
  <c r="C1153" i="18"/>
  <c r="B1153" i="18"/>
  <c r="G1152" i="18"/>
  <c r="E1152" i="18"/>
  <c r="D1152" i="18"/>
  <c r="C1152" i="18"/>
  <c r="B1152" i="18"/>
  <c r="G1151" i="18"/>
  <c r="E1151" i="18"/>
  <c r="D1151" i="18"/>
  <c r="C1151" i="18"/>
  <c r="B1151" i="18"/>
  <c r="G1150" i="18"/>
  <c r="E1150" i="18"/>
  <c r="D1150" i="18"/>
  <c r="C1150" i="18"/>
  <c r="B1150" i="18"/>
  <c r="G1149" i="18"/>
  <c r="E1149" i="18"/>
  <c r="D1149" i="18"/>
  <c r="C1149" i="18"/>
  <c r="B1149" i="18"/>
  <c r="G1148" i="18"/>
  <c r="E1148" i="18"/>
  <c r="D1148" i="18"/>
  <c r="C1148" i="18"/>
  <c r="B1148" i="18"/>
  <c r="G1147" i="18"/>
  <c r="E1147" i="18"/>
  <c r="D1147" i="18"/>
  <c r="C1147" i="18"/>
  <c r="B1147" i="18"/>
  <c r="G1146" i="18"/>
  <c r="E1146" i="18"/>
  <c r="D1146" i="18"/>
  <c r="C1146" i="18"/>
  <c r="B1146" i="18"/>
  <c r="G1145" i="18"/>
  <c r="E1145" i="18"/>
  <c r="D1145" i="18"/>
  <c r="C1145" i="18"/>
  <c r="B1145" i="18"/>
  <c r="G1144" i="18"/>
  <c r="E1144" i="18"/>
  <c r="D1144" i="18"/>
  <c r="C1144" i="18"/>
  <c r="B1144" i="18"/>
  <c r="G1143" i="18"/>
  <c r="E1143" i="18"/>
  <c r="D1143" i="18"/>
  <c r="C1143" i="18"/>
  <c r="B1143" i="18"/>
  <c r="G1142" i="18"/>
  <c r="E1142" i="18"/>
  <c r="D1142" i="18"/>
  <c r="C1142" i="18"/>
  <c r="B1142" i="18"/>
  <c r="G1141" i="18"/>
  <c r="E1141" i="18"/>
  <c r="D1141" i="18"/>
  <c r="C1141" i="18"/>
  <c r="B1141" i="18"/>
  <c r="G1140" i="18"/>
  <c r="E1140" i="18"/>
  <c r="D1140" i="18"/>
  <c r="C1140" i="18"/>
  <c r="B1140" i="18"/>
  <c r="G1139" i="18"/>
  <c r="E1139" i="18"/>
  <c r="D1139" i="18"/>
  <c r="C1139" i="18"/>
  <c r="B1139" i="18"/>
  <c r="G1138" i="18"/>
  <c r="E1138" i="18"/>
  <c r="D1138" i="18"/>
  <c r="C1138" i="18"/>
  <c r="B1138" i="18"/>
  <c r="G1137" i="18"/>
  <c r="E1137" i="18"/>
  <c r="D1137" i="18"/>
  <c r="C1137" i="18"/>
  <c r="B1137" i="18"/>
  <c r="G1136" i="18"/>
  <c r="E1136" i="18"/>
  <c r="D1136" i="18"/>
  <c r="C1136" i="18"/>
  <c r="B1136" i="18"/>
  <c r="G1135" i="18"/>
  <c r="E1135" i="18"/>
  <c r="D1135" i="18"/>
  <c r="C1135" i="18"/>
  <c r="B1135" i="18"/>
  <c r="G1134" i="18"/>
  <c r="E1134" i="18"/>
  <c r="D1134" i="18"/>
  <c r="C1134" i="18"/>
  <c r="B1134" i="18"/>
  <c r="G1133" i="18"/>
  <c r="E1133" i="18"/>
  <c r="D1133" i="18"/>
  <c r="C1133" i="18"/>
  <c r="B1133" i="18"/>
  <c r="G1132" i="18"/>
  <c r="E1132" i="18"/>
  <c r="D1132" i="18"/>
  <c r="C1132" i="18"/>
  <c r="B1132" i="18"/>
  <c r="G1131" i="18"/>
  <c r="E1131" i="18"/>
  <c r="D1131" i="18"/>
  <c r="C1131" i="18"/>
  <c r="B1131" i="18"/>
  <c r="G1130" i="18"/>
  <c r="E1130" i="18"/>
  <c r="D1130" i="18"/>
  <c r="C1130" i="18"/>
  <c r="B1130" i="18"/>
  <c r="G1129" i="18"/>
  <c r="E1129" i="18"/>
  <c r="D1129" i="18"/>
  <c r="C1129" i="18"/>
  <c r="B1129" i="18"/>
  <c r="G1128" i="18"/>
  <c r="E1128" i="18"/>
  <c r="D1128" i="18"/>
  <c r="C1128" i="18"/>
  <c r="B1128" i="18"/>
  <c r="G1127" i="18"/>
  <c r="E1127" i="18"/>
  <c r="D1127" i="18"/>
  <c r="C1127" i="18"/>
  <c r="B1127" i="18"/>
  <c r="G1126" i="18"/>
  <c r="E1126" i="18"/>
  <c r="K1126" i="18" s="1"/>
  <c r="D1126" i="18"/>
  <c r="C1126" i="18"/>
  <c r="B1126" i="18"/>
  <c r="G1125" i="18"/>
  <c r="E1125" i="18"/>
  <c r="D1125" i="18"/>
  <c r="C1125" i="18"/>
  <c r="B1125" i="18"/>
  <c r="G1124" i="18"/>
  <c r="E1124" i="18"/>
  <c r="D1124" i="18"/>
  <c r="C1124" i="18"/>
  <c r="B1124" i="18"/>
  <c r="G1123" i="18"/>
  <c r="E1123" i="18"/>
  <c r="D1123" i="18"/>
  <c r="C1123" i="18"/>
  <c r="B1123" i="18"/>
  <c r="G1122" i="18"/>
  <c r="E1122" i="18"/>
  <c r="D1122" i="18"/>
  <c r="C1122" i="18"/>
  <c r="B1122" i="18"/>
  <c r="G1121" i="18"/>
  <c r="E1121" i="18"/>
  <c r="D1121" i="18"/>
  <c r="C1121" i="18"/>
  <c r="B1121" i="18"/>
  <c r="G1120" i="18"/>
  <c r="E1120" i="18"/>
  <c r="D1120" i="18"/>
  <c r="C1120" i="18"/>
  <c r="B1120" i="18"/>
  <c r="G1119" i="18"/>
  <c r="E1119" i="18"/>
  <c r="D1119" i="18"/>
  <c r="C1119" i="18"/>
  <c r="B1119" i="18"/>
  <c r="G1118" i="18"/>
  <c r="E1118" i="18"/>
  <c r="D1118" i="18"/>
  <c r="C1118" i="18"/>
  <c r="B1118" i="18"/>
  <c r="G1117" i="18"/>
  <c r="E1117" i="18"/>
  <c r="D1117" i="18"/>
  <c r="C1117" i="18"/>
  <c r="B1117" i="18"/>
  <c r="G1116" i="18"/>
  <c r="E1116" i="18"/>
  <c r="D1116" i="18"/>
  <c r="C1116" i="18"/>
  <c r="B1116" i="18"/>
  <c r="G1115" i="18"/>
  <c r="E1115" i="18"/>
  <c r="D1115" i="18"/>
  <c r="C1115" i="18"/>
  <c r="B1115" i="18"/>
  <c r="G1114" i="18"/>
  <c r="E1114" i="18"/>
  <c r="K1114" i="18" s="1"/>
  <c r="D1114" i="18"/>
  <c r="C1114" i="18"/>
  <c r="B1114" i="18"/>
  <c r="G1113" i="18"/>
  <c r="E1113" i="18"/>
  <c r="D1113" i="18"/>
  <c r="C1113" i="18"/>
  <c r="B1113" i="18"/>
  <c r="G1112" i="18"/>
  <c r="E1112" i="18"/>
  <c r="D1112" i="18"/>
  <c r="C1112" i="18"/>
  <c r="B1112" i="18"/>
  <c r="G1111" i="18"/>
  <c r="E1111" i="18"/>
  <c r="D1111" i="18"/>
  <c r="C1111" i="18"/>
  <c r="B1111" i="18"/>
  <c r="G1110" i="18"/>
  <c r="E1110" i="18"/>
  <c r="D1110" i="18"/>
  <c r="C1110" i="18"/>
  <c r="B1110" i="18"/>
  <c r="G1109" i="18"/>
  <c r="E1109" i="18"/>
  <c r="D1109" i="18"/>
  <c r="C1109" i="18"/>
  <c r="B1109" i="18"/>
  <c r="G1108" i="18"/>
  <c r="E1108" i="18"/>
  <c r="D1108" i="18"/>
  <c r="C1108" i="18"/>
  <c r="B1108" i="18"/>
  <c r="G1107" i="18"/>
  <c r="E1107" i="18"/>
  <c r="D1107" i="18"/>
  <c r="C1107" i="18"/>
  <c r="B1107" i="18"/>
  <c r="G1106" i="18"/>
  <c r="E1106" i="18"/>
  <c r="D1106" i="18"/>
  <c r="C1106" i="18"/>
  <c r="B1106" i="18"/>
  <c r="G1105" i="18"/>
  <c r="E1105" i="18"/>
  <c r="D1105" i="18"/>
  <c r="C1105" i="18"/>
  <c r="B1105" i="18"/>
  <c r="G1104" i="18"/>
  <c r="E1104" i="18"/>
  <c r="D1104" i="18"/>
  <c r="C1104" i="18"/>
  <c r="B1104" i="18"/>
  <c r="G1103" i="18"/>
  <c r="E1103" i="18"/>
  <c r="D1103" i="18"/>
  <c r="C1103" i="18"/>
  <c r="B1103" i="18"/>
  <c r="G1102" i="18"/>
  <c r="E1102" i="18"/>
  <c r="D1102" i="18"/>
  <c r="C1102" i="18"/>
  <c r="B1102" i="18"/>
  <c r="G1101" i="18"/>
  <c r="E1101" i="18"/>
  <c r="D1101" i="18"/>
  <c r="C1101" i="18"/>
  <c r="B1101" i="18"/>
  <c r="G1100" i="18"/>
  <c r="E1100" i="18"/>
  <c r="D1100" i="18"/>
  <c r="C1100" i="18"/>
  <c r="B1100" i="18"/>
  <c r="G1099" i="18"/>
  <c r="E1099" i="18"/>
  <c r="D1099" i="18"/>
  <c r="C1099" i="18"/>
  <c r="B1099" i="18"/>
  <c r="G1098" i="18"/>
  <c r="E1098" i="18"/>
  <c r="D1098" i="18"/>
  <c r="C1098" i="18"/>
  <c r="B1098" i="18"/>
  <c r="G1097" i="18"/>
  <c r="E1097" i="18"/>
  <c r="D1097" i="18"/>
  <c r="C1097" i="18"/>
  <c r="B1097" i="18"/>
  <c r="G1096" i="18"/>
  <c r="E1096" i="18"/>
  <c r="K1096" i="18" s="1"/>
  <c r="D1096" i="18"/>
  <c r="C1096" i="18"/>
  <c r="B1096" i="18"/>
  <c r="G1095" i="18"/>
  <c r="E1095" i="18"/>
  <c r="D1095" i="18"/>
  <c r="C1095" i="18"/>
  <c r="B1095" i="18"/>
  <c r="G1094" i="18"/>
  <c r="E1094" i="18"/>
  <c r="D1094" i="18"/>
  <c r="C1094" i="18"/>
  <c r="B1094" i="18"/>
  <c r="G1093" i="18"/>
  <c r="E1093" i="18"/>
  <c r="D1093" i="18"/>
  <c r="C1093" i="18"/>
  <c r="B1093" i="18"/>
  <c r="G1092" i="18"/>
  <c r="E1092" i="18"/>
  <c r="D1092" i="18"/>
  <c r="C1092" i="18"/>
  <c r="B1092" i="18"/>
  <c r="G1091" i="18"/>
  <c r="E1091" i="18"/>
  <c r="D1091" i="18"/>
  <c r="C1091" i="18"/>
  <c r="B1091" i="18"/>
  <c r="G1090" i="18"/>
  <c r="E1090" i="18"/>
  <c r="D1090" i="18"/>
  <c r="C1090" i="18"/>
  <c r="B1090" i="18"/>
  <c r="G1089" i="18"/>
  <c r="E1089" i="18"/>
  <c r="D1089" i="18"/>
  <c r="C1089" i="18"/>
  <c r="B1089" i="18"/>
  <c r="G1088" i="18"/>
  <c r="E1088" i="18"/>
  <c r="D1088" i="18"/>
  <c r="C1088" i="18"/>
  <c r="B1088" i="18"/>
  <c r="G1087" i="18"/>
  <c r="E1087" i="18"/>
  <c r="D1087" i="18"/>
  <c r="C1087" i="18"/>
  <c r="B1087" i="18"/>
  <c r="G1086" i="18"/>
  <c r="E1086" i="18"/>
  <c r="D1086" i="18"/>
  <c r="C1086" i="18"/>
  <c r="B1086" i="18"/>
  <c r="G1085" i="18"/>
  <c r="E1085" i="18"/>
  <c r="D1085" i="18"/>
  <c r="C1085" i="18"/>
  <c r="B1085" i="18"/>
  <c r="G1084" i="18"/>
  <c r="E1084" i="18"/>
  <c r="D1084" i="18"/>
  <c r="C1084" i="18"/>
  <c r="B1084" i="18"/>
  <c r="G1083" i="18"/>
  <c r="E1083" i="18"/>
  <c r="D1083" i="18"/>
  <c r="C1083" i="18"/>
  <c r="B1083" i="18"/>
  <c r="G1082" i="18"/>
  <c r="E1082" i="18"/>
  <c r="D1082" i="18"/>
  <c r="C1082" i="18"/>
  <c r="B1082" i="18"/>
  <c r="G1081" i="18"/>
  <c r="E1081" i="18"/>
  <c r="D1081" i="18"/>
  <c r="C1081" i="18"/>
  <c r="B1081" i="18"/>
  <c r="G1080" i="18"/>
  <c r="E1080" i="18"/>
  <c r="D1080" i="18"/>
  <c r="C1080" i="18"/>
  <c r="B1080" i="18"/>
  <c r="G1079" i="18"/>
  <c r="E1079" i="18"/>
  <c r="D1079" i="18"/>
  <c r="C1079" i="18"/>
  <c r="B1079" i="18"/>
  <c r="G1078" i="18"/>
  <c r="E1078" i="18"/>
  <c r="D1078" i="18"/>
  <c r="C1078" i="18"/>
  <c r="B1078" i="18"/>
  <c r="G1077" i="18"/>
  <c r="E1077" i="18"/>
  <c r="D1077" i="18"/>
  <c r="C1077" i="18"/>
  <c r="B1077" i="18"/>
  <c r="G1076" i="18"/>
  <c r="E1076" i="18"/>
  <c r="K1076" i="18" s="1"/>
  <c r="D1076" i="18"/>
  <c r="C1076" i="18"/>
  <c r="B1076" i="18"/>
  <c r="G1075" i="18"/>
  <c r="E1075" i="18"/>
  <c r="D1075" i="18"/>
  <c r="C1075" i="18"/>
  <c r="B1075" i="18"/>
  <c r="G1074" i="18"/>
  <c r="E1074" i="18"/>
  <c r="D1074" i="18"/>
  <c r="C1074" i="18"/>
  <c r="B1074" i="18"/>
  <c r="G1073" i="18"/>
  <c r="E1073" i="18"/>
  <c r="D1073" i="18"/>
  <c r="C1073" i="18"/>
  <c r="B1073" i="18"/>
  <c r="G1072" i="18"/>
  <c r="E1072" i="18"/>
  <c r="D1072" i="18"/>
  <c r="C1072" i="18"/>
  <c r="B1072" i="18"/>
  <c r="G1071" i="18"/>
  <c r="E1071" i="18"/>
  <c r="D1071" i="18"/>
  <c r="C1071" i="18"/>
  <c r="B1071" i="18"/>
  <c r="G1070" i="18"/>
  <c r="E1070" i="18"/>
  <c r="D1070" i="18"/>
  <c r="C1070" i="18"/>
  <c r="B1070" i="18"/>
  <c r="G1069" i="18"/>
  <c r="E1069" i="18"/>
  <c r="D1069" i="18"/>
  <c r="C1069" i="18"/>
  <c r="B1069" i="18"/>
  <c r="G1068" i="18"/>
  <c r="E1068" i="18"/>
  <c r="D1068" i="18"/>
  <c r="C1068" i="18"/>
  <c r="B1068" i="18"/>
  <c r="G1067" i="18"/>
  <c r="E1067" i="18"/>
  <c r="D1067" i="18"/>
  <c r="C1067" i="18"/>
  <c r="B1067" i="18"/>
  <c r="G1066" i="18"/>
  <c r="E1066" i="18"/>
  <c r="D1066" i="18"/>
  <c r="C1066" i="18"/>
  <c r="B1066" i="18"/>
  <c r="G1065" i="18"/>
  <c r="E1065" i="18"/>
  <c r="D1065" i="18"/>
  <c r="C1065" i="18"/>
  <c r="B1065" i="18"/>
  <c r="G1064" i="18"/>
  <c r="E1064" i="18"/>
  <c r="D1064" i="18"/>
  <c r="C1064" i="18"/>
  <c r="B1064" i="18"/>
  <c r="G1063" i="18"/>
  <c r="E1063" i="18"/>
  <c r="D1063" i="18"/>
  <c r="C1063" i="18"/>
  <c r="B1063" i="18"/>
  <c r="G1062" i="18"/>
  <c r="E1062" i="18"/>
  <c r="D1062" i="18"/>
  <c r="C1062" i="18"/>
  <c r="B1062" i="18"/>
  <c r="G1061" i="18"/>
  <c r="E1061" i="18"/>
  <c r="D1061" i="18"/>
  <c r="C1061" i="18"/>
  <c r="B1061" i="18"/>
  <c r="G1060" i="18"/>
  <c r="E1060" i="18"/>
  <c r="D1060" i="18"/>
  <c r="C1060" i="18"/>
  <c r="B1060" i="18"/>
  <c r="G1059" i="18"/>
  <c r="E1059" i="18"/>
  <c r="D1059" i="18"/>
  <c r="C1059" i="18"/>
  <c r="B1059" i="18"/>
  <c r="G1058" i="18"/>
  <c r="E1058" i="18"/>
  <c r="D1058" i="18"/>
  <c r="C1058" i="18"/>
  <c r="B1058" i="18"/>
  <c r="G1057" i="18"/>
  <c r="E1057" i="18"/>
  <c r="D1057" i="18"/>
  <c r="C1057" i="18"/>
  <c r="B1057" i="18"/>
  <c r="G1056" i="18"/>
  <c r="E1056" i="18"/>
  <c r="K1056" i="18" s="1"/>
  <c r="D1056" i="18"/>
  <c r="C1056" i="18"/>
  <c r="B1056" i="18"/>
  <c r="G1055" i="18"/>
  <c r="E1055" i="18"/>
  <c r="D1055" i="18"/>
  <c r="C1055" i="18"/>
  <c r="B1055" i="18"/>
  <c r="G1054" i="18"/>
  <c r="E1054" i="18"/>
  <c r="D1054" i="18"/>
  <c r="C1054" i="18"/>
  <c r="B1054" i="18"/>
  <c r="G1053" i="18"/>
  <c r="E1053" i="18"/>
  <c r="K1053" i="18" s="1"/>
  <c r="D1053" i="18"/>
  <c r="C1053" i="18"/>
  <c r="B1053" i="18"/>
  <c r="G1052" i="18"/>
  <c r="E1052" i="18"/>
  <c r="D1052" i="18"/>
  <c r="C1052" i="18"/>
  <c r="B1052" i="18"/>
  <c r="G1051" i="18"/>
  <c r="E1051" i="18"/>
  <c r="D1051" i="18"/>
  <c r="C1051" i="18"/>
  <c r="B1051" i="18"/>
  <c r="G1050" i="18"/>
  <c r="E1050" i="18"/>
  <c r="D1050" i="18"/>
  <c r="C1050" i="18"/>
  <c r="B1050" i="18"/>
  <c r="G1049" i="18"/>
  <c r="E1049" i="18"/>
  <c r="D1049" i="18"/>
  <c r="C1049" i="18"/>
  <c r="B1049" i="18"/>
  <c r="G1048" i="18"/>
  <c r="E1048" i="18"/>
  <c r="D1048" i="18"/>
  <c r="C1048" i="18"/>
  <c r="B1048" i="18"/>
  <c r="G1047" i="18"/>
  <c r="E1047" i="18"/>
  <c r="D1047" i="18"/>
  <c r="C1047" i="18"/>
  <c r="B1047" i="18"/>
  <c r="G1046" i="18"/>
  <c r="E1046" i="18"/>
  <c r="D1046" i="18"/>
  <c r="C1046" i="18"/>
  <c r="B1046" i="18"/>
  <c r="G1045" i="18"/>
  <c r="E1045" i="18"/>
  <c r="D1045" i="18"/>
  <c r="C1045" i="18"/>
  <c r="B1045" i="18"/>
  <c r="G1044" i="18"/>
  <c r="E1044" i="18"/>
  <c r="D1044" i="18"/>
  <c r="C1044" i="18"/>
  <c r="B1044" i="18"/>
  <c r="G1043" i="18"/>
  <c r="E1043" i="18"/>
  <c r="D1043" i="18"/>
  <c r="C1043" i="18"/>
  <c r="B1043" i="18"/>
  <c r="G1042" i="18"/>
  <c r="E1042" i="18"/>
  <c r="D1042" i="18"/>
  <c r="C1042" i="18"/>
  <c r="B1042" i="18"/>
  <c r="G1041" i="18"/>
  <c r="E1041" i="18"/>
  <c r="D1041" i="18"/>
  <c r="C1041" i="18"/>
  <c r="B1041" i="18"/>
  <c r="G1040" i="18"/>
  <c r="E1040" i="18"/>
  <c r="D1040" i="18"/>
  <c r="C1040" i="18"/>
  <c r="B1040" i="18"/>
  <c r="G1039" i="18"/>
  <c r="E1039" i="18"/>
  <c r="D1039" i="18"/>
  <c r="C1039" i="18"/>
  <c r="B1039" i="18"/>
  <c r="G1038" i="18"/>
  <c r="E1038" i="18"/>
  <c r="D1038" i="18"/>
  <c r="C1038" i="18"/>
  <c r="B1038" i="18"/>
  <c r="G1037" i="18"/>
  <c r="E1037" i="18"/>
  <c r="D1037" i="18"/>
  <c r="C1037" i="18"/>
  <c r="B1037" i="18"/>
  <c r="G1036" i="18"/>
  <c r="E1036" i="18"/>
  <c r="D1036" i="18"/>
  <c r="C1036" i="18"/>
  <c r="B1036" i="18"/>
  <c r="G1035" i="18"/>
  <c r="E1035" i="18"/>
  <c r="D1035" i="18"/>
  <c r="C1035" i="18"/>
  <c r="B1035" i="18"/>
  <c r="G1034" i="18"/>
  <c r="E1034" i="18"/>
  <c r="D1034" i="18"/>
  <c r="C1034" i="18"/>
  <c r="B1034" i="18"/>
  <c r="G1033" i="18"/>
  <c r="E1033" i="18"/>
  <c r="D1033" i="18"/>
  <c r="C1033" i="18"/>
  <c r="B1033" i="18"/>
  <c r="G1032" i="18"/>
  <c r="E1032" i="18"/>
  <c r="D1032" i="18"/>
  <c r="C1032" i="18"/>
  <c r="B1032" i="18"/>
  <c r="G1031" i="18"/>
  <c r="E1031" i="18"/>
  <c r="D1031" i="18"/>
  <c r="C1031" i="18"/>
  <c r="B1031" i="18"/>
  <c r="G1030" i="18"/>
  <c r="E1030" i="18"/>
  <c r="D1030" i="18"/>
  <c r="C1030" i="18"/>
  <c r="B1030" i="18"/>
  <c r="G1029" i="18"/>
  <c r="E1029" i="18"/>
  <c r="D1029" i="18"/>
  <c r="C1029" i="18"/>
  <c r="B1029" i="18"/>
  <c r="G1028" i="18"/>
  <c r="E1028" i="18"/>
  <c r="D1028" i="18"/>
  <c r="C1028" i="18"/>
  <c r="B1028" i="18"/>
  <c r="G1027" i="18"/>
  <c r="E1027" i="18"/>
  <c r="D1027" i="18"/>
  <c r="C1027" i="18"/>
  <c r="B1027" i="18"/>
  <c r="G1026" i="18"/>
  <c r="E1026" i="18"/>
  <c r="D1026" i="18"/>
  <c r="C1026" i="18"/>
  <c r="B1026" i="18"/>
  <c r="G1025" i="18"/>
  <c r="E1025" i="18"/>
  <c r="D1025" i="18"/>
  <c r="C1025" i="18"/>
  <c r="B1025" i="18"/>
  <c r="G1024" i="18"/>
  <c r="E1024" i="18"/>
  <c r="D1024" i="18"/>
  <c r="C1024" i="18"/>
  <c r="B1024" i="18"/>
  <c r="G1023" i="18"/>
  <c r="E1023" i="18"/>
  <c r="D1023" i="18"/>
  <c r="C1023" i="18"/>
  <c r="B1023" i="18"/>
  <c r="G1022" i="18"/>
  <c r="E1022" i="18"/>
  <c r="D1022" i="18"/>
  <c r="C1022" i="18"/>
  <c r="B1022" i="18"/>
  <c r="G1021" i="18"/>
  <c r="E1021" i="18"/>
  <c r="D1021" i="18"/>
  <c r="C1021" i="18"/>
  <c r="B1021" i="18"/>
  <c r="G1020" i="18"/>
  <c r="E1020" i="18"/>
  <c r="D1020" i="18"/>
  <c r="C1020" i="18"/>
  <c r="B1020" i="18"/>
  <c r="G1019" i="18"/>
  <c r="E1019" i="18"/>
  <c r="D1019" i="18"/>
  <c r="C1019" i="18"/>
  <c r="B1019" i="18"/>
  <c r="G1018" i="18"/>
  <c r="E1018" i="18"/>
  <c r="D1018" i="18"/>
  <c r="C1018" i="18"/>
  <c r="B1018" i="18"/>
  <c r="G1017" i="18"/>
  <c r="E1017" i="18"/>
  <c r="D1017" i="18"/>
  <c r="C1017" i="18"/>
  <c r="B1017" i="18"/>
  <c r="G1016" i="18"/>
  <c r="E1016" i="18"/>
  <c r="D1016" i="18"/>
  <c r="C1016" i="18"/>
  <c r="B1016" i="18"/>
  <c r="G1015" i="18"/>
  <c r="E1015" i="18"/>
  <c r="D1015" i="18"/>
  <c r="C1015" i="18"/>
  <c r="B1015" i="18"/>
  <c r="G1014" i="18"/>
  <c r="E1014" i="18"/>
  <c r="D1014" i="18"/>
  <c r="C1014" i="18"/>
  <c r="B1014" i="18"/>
  <c r="G1013" i="18"/>
  <c r="E1013" i="18"/>
  <c r="D1013" i="18"/>
  <c r="C1013" i="18"/>
  <c r="B1013" i="18"/>
  <c r="G1012" i="18"/>
  <c r="E1012" i="18"/>
  <c r="D1012" i="18"/>
  <c r="C1012" i="18"/>
  <c r="B1012" i="18"/>
  <c r="G1011" i="18"/>
  <c r="E1011" i="18"/>
  <c r="D1011" i="18"/>
  <c r="C1011" i="18"/>
  <c r="B1011" i="18"/>
  <c r="G1010" i="18"/>
  <c r="E1010" i="18"/>
  <c r="D1010" i="18"/>
  <c r="C1010" i="18"/>
  <c r="B1010" i="18"/>
  <c r="G1009" i="18"/>
  <c r="E1009" i="18"/>
  <c r="D1009" i="18"/>
  <c r="C1009" i="18"/>
  <c r="B1009" i="18"/>
  <c r="G1008" i="18"/>
  <c r="E1008" i="18"/>
  <c r="D1008" i="18"/>
  <c r="C1008" i="18"/>
  <c r="B1008" i="18"/>
  <c r="G1007" i="18"/>
  <c r="E1007" i="18"/>
  <c r="D1007" i="18"/>
  <c r="C1007" i="18"/>
  <c r="B1007" i="18"/>
  <c r="G1006" i="18"/>
  <c r="E1006" i="18"/>
  <c r="K1006" i="18" s="1"/>
  <c r="D1006" i="18"/>
  <c r="C1006" i="18"/>
  <c r="B1006" i="18"/>
  <c r="G1005" i="18"/>
  <c r="E1005" i="18"/>
  <c r="D1005" i="18"/>
  <c r="C1005" i="18"/>
  <c r="B1005" i="18"/>
  <c r="G1004" i="18"/>
  <c r="E1004" i="18"/>
  <c r="D1004" i="18"/>
  <c r="C1004" i="18"/>
  <c r="B1004" i="18"/>
  <c r="G1003" i="18"/>
  <c r="E1003" i="18"/>
  <c r="D1003" i="18"/>
  <c r="C1003" i="18"/>
  <c r="B1003" i="18"/>
  <c r="G1002" i="18"/>
  <c r="E1002" i="18"/>
  <c r="D1002" i="18"/>
  <c r="C1002" i="18"/>
  <c r="B1002" i="18"/>
  <c r="G1001" i="18"/>
  <c r="E1001" i="18"/>
  <c r="D1001" i="18"/>
  <c r="C1001" i="18"/>
  <c r="B1001" i="18"/>
  <c r="G1000" i="18"/>
  <c r="E1000" i="18"/>
  <c r="D1000" i="18"/>
  <c r="C1000" i="18"/>
  <c r="B1000" i="18"/>
  <c r="G999" i="18"/>
  <c r="E999" i="18"/>
  <c r="D999" i="18"/>
  <c r="C999" i="18"/>
  <c r="B999" i="18"/>
  <c r="G998" i="18"/>
  <c r="E998" i="18"/>
  <c r="D998" i="18"/>
  <c r="C998" i="18"/>
  <c r="B998" i="18"/>
  <c r="G997" i="18"/>
  <c r="E997" i="18"/>
  <c r="D997" i="18"/>
  <c r="C997" i="18"/>
  <c r="B997" i="18"/>
  <c r="G996" i="18"/>
  <c r="E996" i="18"/>
  <c r="D996" i="18"/>
  <c r="C996" i="18"/>
  <c r="B996" i="18"/>
  <c r="G995" i="18"/>
  <c r="E995" i="18"/>
  <c r="D995" i="18"/>
  <c r="C995" i="18"/>
  <c r="B995" i="18"/>
  <c r="G994" i="18"/>
  <c r="E994" i="18"/>
  <c r="D994" i="18"/>
  <c r="C994" i="18"/>
  <c r="B994" i="18"/>
  <c r="G993" i="18"/>
  <c r="E993" i="18"/>
  <c r="D993" i="18"/>
  <c r="C993" i="18"/>
  <c r="B993" i="18"/>
  <c r="G992" i="18"/>
  <c r="E992" i="18"/>
  <c r="D992" i="18"/>
  <c r="C992" i="18"/>
  <c r="B992" i="18"/>
  <c r="G991" i="18"/>
  <c r="E991" i="18"/>
  <c r="D991" i="18"/>
  <c r="C991" i="18"/>
  <c r="B991" i="18"/>
  <c r="G990" i="18"/>
  <c r="E990" i="18"/>
  <c r="D990" i="18"/>
  <c r="C990" i="18"/>
  <c r="B990" i="18"/>
  <c r="G989" i="18"/>
  <c r="E989" i="18"/>
  <c r="D989" i="18"/>
  <c r="C989" i="18"/>
  <c r="B989" i="18"/>
  <c r="G988" i="18"/>
  <c r="E988" i="18"/>
  <c r="D988" i="18"/>
  <c r="C988" i="18"/>
  <c r="B988" i="18"/>
  <c r="G987" i="18"/>
  <c r="E987" i="18"/>
  <c r="D987" i="18"/>
  <c r="C987" i="18"/>
  <c r="B987" i="18"/>
  <c r="G986" i="18"/>
  <c r="E986" i="18"/>
  <c r="D986" i="18"/>
  <c r="C986" i="18"/>
  <c r="B986" i="18"/>
  <c r="G985" i="18"/>
  <c r="E985" i="18"/>
  <c r="D985" i="18"/>
  <c r="C985" i="18"/>
  <c r="B985" i="18"/>
  <c r="G984" i="18"/>
  <c r="E984" i="18"/>
  <c r="K984" i="18" s="1"/>
  <c r="D984" i="18"/>
  <c r="C984" i="18"/>
  <c r="B984" i="18"/>
  <c r="G983" i="18"/>
  <c r="E983" i="18"/>
  <c r="D983" i="18"/>
  <c r="C983" i="18"/>
  <c r="B983" i="18"/>
  <c r="G982" i="18"/>
  <c r="E982" i="18"/>
  <c r="D982" i="18"/>
  <c r="C982" i="18"/>
  <c r="B982" i="18"/>
  <c r="G981" i="18"/>
  <c r="E981" i="18"/>
  <c r="D981" i="18"/>
  <c r="C981" i="18"/>
  <c r="B981" i="18"/>
  <c r="G980" i="18"/>
  <c r="E980" i="18"/>
  <c r="D980" i="18"/>
  <c r="C980" i="18"/>
  <c r="B980" i="18"/>
  <c r="G979" i="18"/>
  <c r="E979" i="18"/>
  <c r="D979" i="18"/>
  <c r="C979" i="18"/>
  <c r="B979" i="18"/>
  <c r="G978" i="18"/>
  <c r="E978" i="18"/>
  <c r="D978" i="18"/>
  <c r="C978" i="18"/>
  <c r="B978" i="18"/>
  <c r="G977" i="18"/>
  <c r="E977" i="18"/>
  <c r="D977" i="18"/>
  <c r="C977" i="18"/>
  <c r="B977" i="18"/>
  <c r="G976" i="18"/>
  <c r="E976" i="18"/>
  <c r="D976" i="18"/>
  <c r="C976" i="18"/>
  <c r="B976" i="18"/>
  <c r="G975" i="18"/>
  <c r="E975" i="18"/>
  <c r="D975" i="18"/>
  <c r="C975" i="18"/>
  <c r="B975" i="18"/>
  <c r="G974" i="18"/>
  <c r="E974" i="18"/>
  <c r="D974" i="18"/>
  <c r="C974" i="18"/>
  <c r="B974" i="18"/>
  <c r="G973" i="18"/>
  <c r="E973" i="18"/>
  <c r="D973" i="18"/>
  <c r="C973" i="18"/>
  <c r="B973" i="18"/>
  <c r="G972" i="18"/>
  <c r="E972" i="18"/>
  <c r="K972" i="18" s="1"/>
  <c r="D972" i="18"/>
  <c r="C972" i="18"/>
  <c r="B972" i="18"/>
  <c r="G971" i="18"/>
  <c r="E971" i="18"/>
  <c r="D971" i="18"/>
  <c r="C971" i="18"/>
  <c r="B971" i="18"/>
  <c r="G970" i="18"/>
  <c r="E970" i="18"/>
  <c r="K970" i="18" s="1"/>
  <c r="D970" i="18"/>
  <c r="C970" i="18"/>
  <c r="B970" i="18"/>
  <c r="G969" i="18"/>
  <c r="E969" i="18"/>
  <c r="D969" i="18"/>
  <c r="C969" i="18"/>
  <c r="B969" i="18"/>
  <c r="G968" i="18"/>
  <c r="E968" i="18"/>
  <c r="K968" i="18" s="1"/>
  <c r="D968" i="18"/>
  <c r="C968" i="18"/>
  <c r="B968" i="18"/>
  <c r="G967" i="18"/>
  <c r="E967" i="18"/>
  <c r="D967" i="18"/>
  <c r="C967" i="18"/>
  <c r="B967" i="18"/>
  <c r="G966" i="18"/>
  <c r="E966" i="18"/>
  <c r="K966" i="18" s="1"/>
  <c r="D966" i="18"/>
  <c r="C966" i="18"/>
  <c r="B966" i="18"/>
  <c r="G965" i="18"/>
  <c r="E965" i="18"/>
  <c r="D965" i="18"/>
  <c r="C965" i="18"/>
  <c r="B965" i="18"/>
  <c r="G964" i="18"/>
  <c r="E964" i="18"/>
  <c r="D964" i="18"/>
  <c r="C964" i="18"/>
  <c r="B964" i="18"/>
  <c r="G963" i="18"/>
  <c r="E963" i="18"/>
  <c r="D963" i="18"/>
  <c r="C963" i="18"/>
  <c r="B963" i="18"/>
  <c r="G962" i="18"/>
  <c r="E962" i="18"/>
  <c r="D962" i="18"/>
  <c r="C962" i="18"/>
  <c r="B962" i="18"/>
  <c r="G961" i="18"/>
  <c r="E961" i="18"/>
  <c r="D961" i="18"/>
  <c r="C961" i="18"/>
  <c r="B961" i="18"/>
  <c r="G960" i="18"/>
  <c r="E960" i="18"/>
  <c r="D960" i="18"/>
  <c r="C960" i="18"/>
  <c r="B960" i="18"/>
  <c r="G959" i="18"/>
  <c r="E959" i="18"/>
  <c r="D959" i="18"/>
  <c r="C959" i="18"/>
  <c r="B959" i="18"/>
  <c r="G958" i="18"/>
  <c r="E958" i="18"/>
  <c r="D958" i="18"/>
  <c r="C958" i="18"/>
  <c r="B958" i="18"/>
  <c r="G957" i="18"/>
  <c r="E957" i="18"/>
  <c r="D957" i="18"/>
  <c r="C957" i="18"/>
  <c r="B957" i="18"/>
  <c r="G956" i="18"/>
  <c r="E956" i="18"/>
  <c r="D956" i="18"/>
  <c r="C956" i="18"/>
  <c r="B956" i="18"/>
  <c r="G955" i="18"/>
  <c r="E955" i="18"/>
  <c r="D955" i="18"/>
  <c r="C955" i="18"/>
  <c r="B955" i="18"/>
  <c r="G954" i="18"/>
  <c r="E954" i="18"/>
  <c r="D954" i="18"/>
  <c r="C954" i="18"/>
  <c r="B954" i="18"/>
  <c r="G953" i="18"/>
  <c r="E953" i="18"/>
  <c r="D953" i="18"/>
  <c r="C953" i="18"/>
  <c r="B953" i="18"/>
  <c r="G952" i="18"/>
  <c r="E952" i="18"/>
  <c r="D952" i="18"/>
  <c r="C952" i="18"/>
  <c r="B952" i="18"/>
  <c r="G951" i="18"/>
  <c r="E951" i="18"/>
  <c r="D951" i="18"/>
  <c r="C951" i="18"/>
  <c r="B951" i="18"/>
  <c r="G950" i="18"/>
  <c r="E950" i="18"/>
  <c r="D950" i="18"/>
  <c r="C950" i="18"/>
  <c r="B950" i="18"/>
  <c r="G949" i="18"/>
  <c r="E949" i="18"/>
  <c r="D949" i="18"/>
  <c r="C949" i="18"/>
  <c r="B949" i="18"/>
  <c r="G948" i="18"/>
  <c r="E948" i="18"/>
  <c r="D948" i="18"/>
  <c r="C948" i="18"/>
  <c r="B948" i="18"/>
  <c r="G947" i="18"/>
  <c r="E947" i="18"/>
  <c r="D947" i="18"/>
  <c r="C947" i="18"/>
  <c r="B947" i="18"/>
  <c r="G946" i="18"/>
  <c r="E946" i="18"/>
  <c r="D946" i="18"/>
  <c r="C946" i="18"/>
  <c r="B946" i="18"/>
  <c r="G945" i="18"/>
  <c r="E945" i="18"/>
  <c r="D945" i="18"/>
  <c r="C945" i="18"/>
  <c r="B945" i="18"/>
  <c r="G944" i="18"/>
  <c r="E944" i="18"/>
  <c r="D944" i="18"/>
  <c r="C944" i="18"/>
  <c r="B944" i="18"/>
  <c r="G943" i="18"/>
  <c r="E943" i="18"/>
  <c r="D943" i="18"/>
  <c r="C943" i="18"/>
  <c r="B943" i="18"/>
  <c r="G942" i="18"/>
  <c r="E942" i="18"/>
  <c r="D942" i="18"/>
  <c r="C942" i="18"/>
  <c r="B942" i="18"/>
  <c r="G941" i="18"/>
  <c r="E941" i="18"/>
  <c r="D941" i="18"/>
  <c r="C941" i="18"/>
  <c r="B941" i="18"/>
  <c r="G940" i="18"/>
  <c r="E940" i="18"/>
  <c r="D940" i="18"/>
  <c r="C940" i="18"/>
  <c r="B940" i="18"/>
  <c r="G939" i="18"/>
  <c r="E939" i="18"/>
  <c r="D939" i="18"/>
  <c r="C939" i="18"/>
  <c r="B939" i="18"/>
  <c r="G938" i="18"/>
  <c r="E938" i="18"/>
  <c r="D938" i="18"/>
  <c r="C938" i="18"/>
  <c r="B938" i="18"/>
  <c r="G937" i="18"/>
  <c r="E937" i="18"/>
  <c r="D937" i="18"/>
  <c r="C937" i="18"/>
  <c r="B937" i="18"/>
  <c r="G936" i="18"/>
  <c r="E936" i="18"/>
  <c r="K936" i="18" s="1"/>
  <c r="D936" i="18"/>
  <c r="C936" i="18"/>
  <c r="B936" i="18"/>
  <c r="G935" i="18"/>
  <c r="E935" i="18"/>
  <c r="D935" i="18"/>
  <c r="C935" i="18"/>
  <c r="B935" i="18"/>
  <c r="G934" i="18"/>
  <c r="E934" i="18"/>
  <c r="K934" i="18" s="1"/>
  <c r="D934" i="18"/>
  <c r="C934" i="18"/>
  <c r="B934" i="18"/>
  <c r="G933" i="18"/>
  <c r="E933" i="18"/>
  <c r="D933" i="18"/>
  <c r="C933" i="18"/>
  <c r="B933" i="18"/>
  <c r="G932" i="18"/>
  <c r="E932" i="18"/>
  <c r="D932" i="18"/>
  <c r="C932" i="18"/>
  <c r="B932" i="18"/>
  <c r="G931" i="18"/>
  <c r="E931" i="18"/>
  <c r="D931" i="18"/>
  <c r="C931" i="18"/>
  <c r="B931" i="18"/>
  <c r="G930" i="18"/>
  <c r="E930" i="18"/>
  <c r="K930" i="18" s="1"/>
  <c r="D930" i="18"/>
  <c r="C930" i="18"/>
  <c r="B930" i="18"/>
  <c r="G929" i="18"/>
  <c r="E929" i="18"/>
  <c r="D929" i="18"/>
  <c r="C929" i="18"/>
  <c r="B929" i="18"/>
  <c r="G928" i="18"/>
  <c r="E928" i="18"/>
  <c r="K928" i="18" s="1"/>
  <c r="D928" i="18"/>
  <c r="C928" i="18"/>
  <c r="B928" i="18"/>
  <c r="G927" i="18"/>
  <c r="E927" i="18"/>
  <c r="D927" i="18"/>
  <c r="C927" i="18"/>
  <c r="B927" i="18"/>
  <c r="G926" i="18"/>
  <c r="E926" i="18"/>
  <c r="K926" i="18" s="1"/>
  <c r="D926" i="18"/>
  <c r="C926" i="18"/>
  <c r="B926" i="18"/>
  <c r="G925" i="18"/>
  <c r="E925" i="18"/>
  <c r="D925" i="18"/>
  <c r="C925" i="18"/>
  <c r="B925" i="18"/>
  <c r="G924" i="18"/>
  <c r="E924" i="18"/>
  <c r="D924" i="18"/>
  <c r="C924" i="18"/>
  <c r="B924" i="18"/>
  <c r="G923" i="18"/>
  <c r="E923" i="18"/>
  <c r="D923" i="18"/>
  <c r="C923" i="18"/>
  <c r="B923" i="18"/>
  <c r="G922" i="18"/>
  <c r="E922" i="18"/>
  <c r="K922" i="18" s="1"/>
  <c r="D922" i="18"/>
  <c r="C922" i="18"/>
  <c r="B922" i="18"/>
  <c r="G921" i="18"/>
  <c r="E921" i="18"/>
  <c r="D921" i="18"/>
  <c r="C921" i="18"/>
  <c r="B921" i="18"/>
  <c r="G920" i="18"/>
  <c r="E920" i="18"/>
  <c r="K920" i="18" s="1"/>
  <c r="D920" i="18"/>
  <c r="C920" i="18"/>
  <c r="B920" i="18"/>
  <c r="G919" i="18"/>
  <c r="E919" i="18"/>
  <c r="D919" i="18"/>
  <c r="C919" i="18"/>
  <c r="B919" i="18"/>
  <c r="G918" i="18"/>
  <c r="E918" i="18"/>
  <c r="K918" i="18" s="1"/>
  <c r="D918" i="18"/>
  <c r="C918" i="18"/>
  <c r="B918" i="18"/>
  <c r="G917" i="18"/>
  <c r="E917" i="18"/>
  <c r="D917" i="18"/>
  <c r="C917" i="18"/>
  <c r="B917" i="18"/>
  <c r="G916" i="18"/>
  <c r="E916" i="18"/>
  <c r="D916" i="18"/>
  <c r="C916" i="18"/>
  <c r="B916" i="18"/>
  <c r="G915" i="18"/>
  <c r="E915" i="18"/>
  <c r="D915" i="18"/>
  <c r="C915" i="18"/>
  <c r="B915" i="18"/>
  <c r="G914" i="18"/>
  <c r="E914" i="18"/>
  <c r="K914" i="18" s="1"/>
  <c r="D914" i="18"/>
  <c r="C914" i="18"/>
  <c r="B914" i="18"/>
  <c r="G913" i="18"/>
  <c r="E913" i="18"/>
  <c r="D913" i="18"/>
  <c r="C913" i="18"/>
  <c r="B913" i="18"/>
  <c r="G912" i="18"/>
  <c r="E912" i="18"/>
  <c r="K912" i="18" s="1"/>
  <c r="D912" i="18"/>
  <c r="C912" i="18"/>
  <c r="B912" i="18"/>
  <c r="G911" i="18"/>
  <c r="E911" i="18"/>
  <c r="D911" i="18"/>
  <c r="C911" i="18"/>
  <c r="B911" i="18"/>
  <c r="G910" i="18"/>
  <c r="E910" i="18"/>
  <c r="K910" i="18" s="1"/>
  <c r="D910" i="18"/>
  <c r="C910" i="18"/>
  <c r="B910" i="18"/>
  <c r="G909" i="18"/>
  <c r="E909" i="18"/>
  <c r="D909" i="18"/>
  <c r="C909" i="18"/>
  <c r="B909" i="18"/>
  <c r="G908" i="18"/>
  <c r="E908" i="18"/>
  <c r="D908" i="18"/>
  <c r="C908" i="18"/>
  <c r="B908" i="18"/>
  <c r="G907" i="18"/>
  <c r="E907" i="18"/>
  <c r="D907" i="18"/>
  <c r="C907" i="18"/>
  <c r="B907" i="18"/>
  <c r="G906" i="18"/>
  <c r="E906" i="18"/>
  <c r="K906" i="18" s="1"/>
  <c r="D906" i="18"/>
  <c r="C906" i="18"/>
  <c r="B906" i="18"/>
  <c r="G905" i="18"/>
  <c r="E905" i="18"/>
  <c r="D905" i="18"/>
  <c r="C905" i="18"/>
  <c r="B905" i="18"/>
  <c r="G904" i="18"/>
  <c r="E904" i="18"/>
  <c r="K904" i="18" s="1"/>
  <c r="D904" i="18"/>
  <c r="C904" i="18"/>
  <c r="B904" i="18"/>
  <c r="G903" i="18"/>
  <c r="E903" i="18"/>
  <c r="D903" i="18"/>
  <c r="C903" i="18"/>
  <c r="B903" i="18"/>
  <c r="G902" i="18"/>
  <c r="E902" i="18"/>
  <c r="K902" i="18" s="1"/>
  <c r="D902" i="18"/>
  <c r="C902" i="18"/>
  <c r="B902" i="18"/>
  <c r="G901" i="18"/>
  <c r="E901" i="18"/>
  <c r="D901" i="18"/>
  <c r="C901" i="18"/>
  <c r="B901" i="18"/>
  <c r="G900" i="18"/>
  <c r="E900" i="18"/>
  <c r="D900" i="18"/>
  <c r="C900" i="18"/>
  <c r="B900" i="18"/>
  <c r="G899" i="18"/>
  <c r="E899" i="18"/>
  <c r="D899" i="18"/>
  <c r="C899" i="18"/>
  <c r="B899" i="18"/>
  <c r="G898" i="18"/>
  <c r="E898" i="18"/>
  <c r="K898" i="18" s="1"/>
  <c r="D898" i="18"/>
  <c r="C898" i="18"/>
  <c r="B898" i="18"/>
  <c r="G897" i="18"/>
  <c r="E897" i="18"/>
  <c r="D897" i="18"/>
  <c r="C897" i="18"/>
  <c r="B897" i="18"/>
  <c r="G896" i="18"/>
  <c r="E896" i="18"/>
  <c r="K896" i="18" s="1"/>
  <c r="D896" i="18"/>
  <c r="C896" i="18"/>
  <c r="B896" i="18"/>
  <c r="G895" i="18"/>
  <c r="E895" i="18"/>
  <c r="D895" i="18"/>
  <c r="C895" i="18"/>
  <c r="B895" i="18"/>
  <c r="G894" i="18"/>
  <c r="E894" i="18"/>
  <c r="K894" i="18" s="1"/>
  <c r="D894" i="18"/>
  <c r="C894" i="18"/>
  <c r="B894" i="18"/>
  <c r="G893" i="18"/>
  <c r="E893" i="18"/>
  <c r="D893" i="18"/>
  <c r="C893" i="18"/>
  <c r="B893" i="18"/>
  <c r="G892" i="18"/>
  <c r="E892" i="18"/>
  <c r="D892" i="18"/>
  <c r="C892" i="18"/>
  <c r="B892" i="18"/>
  <c r="G891" i="18"/>
  <c r="E891" i="18"/>
  <c r="D891" i="18"/>
  <c r="C891" i="18"/>
  <c r="B891" i="18"/>
  <c r="G890" i="18"/>
  <c r="E890" i="18"/>
  <c r="K890" i="18" s="1"/>
  <c r="D890" i="18"/>
  <c r="C890" i="18"/>
  <c r="B890" i="18"/>
  <c r="G889" i="18"/>
  <c r="E889" i="18"/>
  <c r="D889" i="18"/>
  <c r="C889" i="18"/>
  <c r="B889" i="18"/>
  <c r="G888" i="18"/>
  <c r="E888" i="18"/>
  <c r="K888" i="18" s="1"/>
  <c r="D888" i="18"/>
  <c r="C888" i="18"/>
  <c r="B888" i="18"/>
  <c r="G887" i="18"/>
  <c r="E887" i="18"/>
  <c r="D887" i="18"/>
  <c r="C887" i="18"/>
  <c r="B887" i="18"/>
  <c r="G886" i="18"/>
  <c r="E886" i="18"/>
  <c r="K886" i="18" s="1"/>
  <c r="D886" i="18"/>
  <c r="C886" i="18"/>
  <c r="B886" i="18"/>
  <c r="G885" i="18"/>
  <c r="E885" i="18"/>
  <c r="D885" i="18"/>
  <c r="C885" i="18"/>
  <c r="B885" i="18"/>
  <c r="G884" i="18"/>
  <c r="E884" i="18"/>
  <c r="D884" i="18"/>
  <c r="C884" i="18"/>
  <c r="B884" i="18"/>
  <c r="G883" i="18"/>
  <c r="E883" i="18"/>
  <c r="D883" i="18"/>
  <c r="C883" i="18"/>
  <c r="B883" i="18"/>
  <c r="G882" i="18"/>
  <c r="E882" i="18"/>
  <c r="K882" i="18" s="1"/>
  <c r="D882" i="18"/>
  <c r="C882" i="18"/>
  <c r="B882" i="18"/>
  <c r="G881" i="18"/>
  <c r="E881" i="18"/>
  <c r="D881" i="18"/>
  <c r="C881" i="18"/>
  <c r="B881" i="18"/>
  <c r="G880" i="18"/>
  <c r="E880" i="18"/>
  <c r="K880" i="18" s="1"/>
  <c r="D880" i="18"/>
  <c r="C880" i="18"/>
  <c r="B880" i="18"/>
  <c r="G879" i="18"/>
  <c r="E879" i="18"/>
  <c r="D879" i="18"/>
  <c r="C879" i="18"/>
  <c r="B879" i="18"/>
  <c r="G878" i="18"/>
  <c r="E878" i="18"/>
  <c r="K878" i="18" s="1"/>
  <c r="D878" i="18"/>
  <c r="C878" i="18"/>
  <c r="B878" i="18"/>
  <c r="G877" i="18"/>
  <c r="E877" i="18"/>
  <c r="D877" i="18"/>
  <c r="C877" i="18"/>
  <c r="B877" i="18"/>
  <c r="G876" i="18"/>
  <c r="E876" i="18"/>
  <c r="D876" i="18"/>
  <c r="C876" i="18"/>
  <c r="B876" i="18"/>
  <c r="G875" i="18"/>
  <c r="E875" i="18"/>
  <c r="D875" i="18"/>
  <c r="C875" i="18"/>
  <c r="B875" i="18"/>
  <c r="G874" i="18"/>
  <c r="E874" i="18"/>
  <c r="K874" i="18" s="1"/>
  <c r="D874" i="18"/>
  <c r="C874" i="18"/>
  <c r="B874" i="18"/>
  <c r="G873" i="18"/>
  <c r="E873" i="18"/>
  <c r="D873" i="18"/>
  <c r="C873" i="18"/>
  <c r="B873" i="18"/>
  <c r="G872" i="18"/>
  <c r="E872" i="18"/>
  <c r="K872" i="18" s="1"/>
  <c r="D872" i="18"/>
  <c r="C872" i="18"/>
  <c r="B872" i="18"/>
  <c r="G871" i="18"/>
  <c r="E871" i="18"/>
  <c r="D871" i="18"/>
  <c r="C871" i="18"/>
  <c r="B871" i="18"/>
  <c r="G870" i="18"/>
  <c r="E870" i="18"/>
  <c r="K870" i="18" s="1"/>
  <c r="D870" i="18"/>
  <c r="C870" i="18"/>
  <c r="B870" i="18"/>
  <c r="G869" i="18"/>
  <c r="E869" i="18"/>
  <c r="D869" i="18"/>
  <c r="C869" i="18"/>
  <c r="B869" i="18"/>
  <c r="G868" i="18"/>
  <c r="E868" i="18"/>
  <c r="D868" i="18"/>
  <c r="C868" i="18"/>
  <c r="B868" i="18"/>
  <c r="G867" i="18"/>
  <c r="E867" i="18"/>
  <c r="D867" i="18"/>
  <c r="C867" i="18"/>
  <c r="B867" i="18"/>
  <c r="G866" i="18"/>
  <c r="E866" i="18"/>
  <c r="K866" i="18" s="1"/>
  <c r="D866" i="18"/>
  <c r="C866" i="18"/>
  <c r="B866" i="18"/>
  <c r="G865" i="18"/>
  <c r="E865" i="18"/>
  <c r="D865" i="18"/>
  <c r="C865" i="18"/>
  <c r="B865" i="18"/>
  <c r="G864" i="18"/>
  <c r="E864" i="18"/>
  <c r="K864" i="18" s="1"/>
  <c r="D864" i="18"/>
  <c r="C864" i="18"/>
  <c r="B864" i="18"/>
  <c r="G863" i="18"/>
  <c r="E863" i="18"/>
  <c r="D863" i="18"/>
  <c r="C863" i="18"/>
  <c r="B863" i="18"/>
  <c r="G862" i="18"/>
  <c r="E862" i="18"/>
  <c r="K862" i="18" s="1"/>
  <c r="D862" i="18"/>
  <c r="C862" i="18"/>
  <c r="B862" i="18"/>
  <c r="G861" i="18"/>
  <c r="E861" i="18"/>
  <c r="D861" i="18"/>
  <c r="C861" i="18"/>
  <c r="B861" i="18"/>
  <c r="G860" i="18"/>
  <c r="E860" i="18"/>
  <c r="D860" i="18"/>
  <c r="C860" i="18"/>
  <c r="B860" i="18"/>
  <c r="G859" i="18"/>
  <c r="E859" i="18"/>
  <c r="D859" i="18"/>
  <c r="C859" i="18"/>
  <c r="B859" i="18"/>
  <c r="G858" i="18"/>
  <c r="E858" i="18"/>
  <c r="K858" i="18" s="1"/>
  <c r="D858" i="18"/>
  <c r="C858" i="18"/>
  <c r="B858" i="18"/>
  <c r="G857" i="18"/>
  <c r="E857" i="18"/>
  <c r="D857" i="18"/>
  <c r="C857" i="18"/>
  <c r="B857" i="18"/>
  <c r="G856" i="18"/>
  <c r="E856" i="18"/>
  <c r="K856" i="18" s="1"/>
  <c r="D856" i="18"/>
  <c r="C856" i="18"/>
  <c r="B856" i="18"/>
  <c r="G855" i="18"/>
  <c r="E855" i="18"/>
  <c r="D855" i="18"/>
  <c r="C855" i="18"/>
  <c r="B855" i="18"/>
  <c r="G854" i="18"/>
  <c r="E854" i="18"/>
  <c r="K854" i="18" s="1"/>
  <c r="D854" i="18"/>
  <c r="C854" i="18"/>
  <c r="B854" i="18"/>
  <c r="G853" i="18"/>
  <c r="E853" i="18"/>
  <c r="D853" i="18"/>
  <c r="C853" i="18"/>
  <c r="B853" i="18"/>
  <c r="G852" i="18"/>
  <c r="E852" i="18"/>
  <c r="K852" i="18" s="1"/>
  <c r="D852" i="18"/>
  <c r="C852" i="18"/>
  <c r="B852" i="18"/>
  <c r="G851" i="18"/>
  <c r="E851" i="18"/>
  <c r="D851" i="18"/>
  <c r="C851" i="18"/>
  <c r="B851" i="18"/>
  <c r="G850" i="18"/>
  <c r="E850" i="18"/>
  <c r="K850" i="18" s="1"/>
  <c r="D850" i="18"/>
  <c r="C850" i="18"/>
  <c r="B850" i="18"/>
  <c r="G849" i="18"/>
  <c r="E849" i="18"/>
  <c r="D849" i="18"/>
  <c r="C849" i="18"/>
  <c r="B849" i="18"/>
  <c r="G848" i="18"/>
  <c r="E848" i="18"/>
  <c r="K848" i="18" s="1"/>
  <c r="D848" i="18"/>
  <c r="C848" i="18"/>
  <c r="B848" i="18"/>
  <c r="G847" i="18"/>
  <c r="E847" i="18"/>
  <c r="D847" i="18"/>
  <c r="C847" i="18"/>
  <c r="B847" i="18"/>
  <c r="G846" i="18"/>
  <c r="E846" i="18"/>
  <c r="K846" i="18" s="1"/>
  <c r="D846" i="18"/>
  <c r="C846" i="18"/>
  <c r="B846" i="18"/>
  <c r="G845" i="18"/>
  <c r="E845" i="18"/>
  <c r="D845" i="18"/>
  <c r="C845" i="18"/>
  <c r="B845" i="18"/>
  <c r="G844" i="18"/>
  <c r="E844" i="18"/>
  <c r="D844" i="18"/>
  <c r="C844" i="18"/>
  <c r="B844" i="18"/>
  <c r="G843" i="18"/>
  <c r="E843" i="18"/>
  <c r="D843" i="18"/>
  <c r="C843" i="18"/>
  <c r="B843" i="18"/>
  <c r="G842" i="18"/>
  <c r="E842" i="18"/>
  <c r="K842" i="18" s="1"/>
  <c r="D842" i="18"/>
  <c r="C842" i="18"/>
  <c r="B842" i="18"/>
  <c r="G841" i="18"/>
  <c r="E841" i="18"/>
  <c r="D841" i="18"/>
  <c r="C841" i="18"/>
  <c r="B841" i="18"/>
  <c r="G840" i="18"/>
  <c r="E840" i="18"/>
  <c r="K840" i="18" s="1"/>
  <c r="D840" i="18"/>
  <c r="C840" i="18"/>
  <c r="B840" i="18"/>
  <c r="G839" i="18"/>
  <c r="E839" i="18"/>
  <c r="D839" i="18"/>
  <c r="C839" i="18"/>
  <c r="B839" i="18"/>
  <c r="G838" i="18"/>
  <c r="E838" i="18"/>
  <c r="K838" i="18" s="1"/>
  <c r="D838" i="18"/>
  <c r="C838" i="18"/>
  <c r="B838" i="18"/>
  <c r="G837" i="18"/>
  <c r="E837" i="18"/>
  <c r="D837" i="18"/>
  <c r="C837" i="18"/>
  <c r="B837" i="18"/>
  <c r="G836" i="18"/>
  <c r="E836" i="18"/>
  <c r="D836" i="18"/>
  <c r="C836" i="18"/>
  <c r="B836" i="18"/>
  <c r="G835" i="18"/>
  <c r="E835" i="18"/>
  <c r="D835" i="18"/>
  <c r="C835" i="18"/>
  <c r="B835" i="18"/>
  <c r="G834" i="18"/>
  <c r="E834" i="18"/>
  <c r="K834" i="18" s="1"/>
  <c r="D834" i="18"/>
  <c r="C834" i="18"/>
  <c r="B834" i="18"/>
  <c r="G833" i="18"/>
  <c r="E833" i="18"/>
  <c r="D833" i="18"/>
  <c r="C833" i="18"/>
  <c r="B833" i="18"/>
  <c r="G832" i="18"/>
  <c r="E832" i="18"/>
  <c r="K832" i="18" s="1"/>
  <c r="D832" i="18"/>
  <c r="C832" i="18"/>
  <c r="B832" i="18"/>
  <c r="G831" i="18"/>
  <c r="E831" i="18"/>
  <c r="D831" i="18"/>
  <c r="C831" i="18"/>
  <c r="B831" i="18"/>
  <c r="G830" i="18"/>
  <c r="E830" i="18"/>
  <c r="K830" i="18" s="1"/>
  <c r="D830" i="18"/>
  <c r="C830" i="18"/>
  <c r="B830" i="18"/>
  <c r="G829" i="18"/>
  <c r="E829" i="18"/>
  <c r="D829" i="18"/>
  <c r="C829" i="18"/>
  <c r="B829" i="18"/>
  <c r="G828" i="18"/>
  <c r="E828" i="18"/>
  <c r="K828" i="18" s="1"/>
  <c r="D828" i="18"/>
  <c r="C828" i="18"/>
  <c r="B828" i="18"/>
  <c r="G827" i="18"/>
  <c r="E827" i="18"/>
  <c r="D827" i="18"/>
  <c r="C827" i="18"/>
  <c r="B827" i="18"/>
  <c r="G826" i="18"/>
  <c r="E826" i="18"/>
  <c r="K826" i="18" s="1"/>
  <c r="D826" i="18"/>
  <c r="C826" i="18"/>
  <c r="B826" i="18"/>
  <c r="G825" i="18"/>
  <c r="E825" i="18"/>
  <c r="D825" i="18"/>
  <c r="C825" i="18"/>
  <c r="B825" i="18"/>
  <c r="G824" i="18"/>
  <c r="E824" i="18"/>
  <c r="K824" i="18" s="1"/>
  <c r="D824" i="18"/>
  <c r="C824" i="18"/>
  <c r="B824" i="18"/>
  <c r="G823" i="18"/>
  <c r="E823" i="18"/>
  <c r="D823" i="18"/>
  <c r="C823" i="18"/>
  <c r="B823" i="18"/>
  <c r="G822" i="18"/>
  <c r="E822" i="18"/>
  <c r="K822" i="18" s="1"/>
  <c r="D822" i="18"/>
  <c r="C822" i="18"/>
  <c r="B822" i="18"/>
  <c r="G821" i="18"/>
  <c r="E821" i="18"/>
  <c r="D821" i="18"/>
  <c r="C821" i="18"/>
  <c r="B821" i="18"/>
  <c r="G820" i="18"/>
  <c r="E820" i="18"/>
  <c r="D820" i="18"/>
  <c r="C820" i="18"/>
  <c r="B820" i="18"/>
  <c r="G819" i="18"/>
  <c r="E819" i="18"/>
  <c r="D819" i="18"/>
  <c r="C819" i="18"/>
  <c r="B819" i="18"/>
  <c r="G818" i="18"/>
  <c r="E818" i="18"/>
  <c r="K818" i="18" s="1"/>
  <c r="D818" i="18"/>
  <c r="C818" i="18"/>
  <c r="B818" i="18"/>
  <c r="G817" i="18"/>
  <c r="E817" i="18"/>
  <c r="D817" i="18"/>
  <c r="C817" i="18"/>
  <c r="B817" i="18"/>
  <c r="G816" i="18"/>
  <c r="E816" i="18"/>
  <c r="K816" i="18" s="1"/>
  <c r="D816" i="18"/>
  <c r="C816" i="18"/>
  <c r="B816" i="18"/>
  <c r="G815" i="18"/>
  <c r="E815" i="18"/>
  <c r="D815" i="18"/>
  <c r="C815" i="18"/>
  <c r="B815" i="18"/>
  <c r="G814" i="18"/>
  <c r="E814" i="18"/>
  <c r="K814" i="18" s="1"/>
  <c r="D814" i="18"/>
  <c r="C814" i="18"/>
  <c r="B814" i="18"/>
  <c r="G813" i="18"/>
  <c r="E813" i="18"/>
  <c r="D813" i="18"/>
  <c r="C813" i="18"/>
  <c r="B813" i="18"/>
  <c r="G812" i="18"/>
  <c r="E812" i="18"/>
  <c r="D812" i="18"/>
  <c r="C812" i="18"/>
  <c r="B812" i="18"/>
  <c r="G811" i="18"/>
  <c r="E811" i="18"/>
  <c r="D811" i="18"/>
  <c r="C811" i="18"/>
  <c r="B811" i="18"/>
  <c r="G810" i="18"/>
  <c r="E810" i="18"/>
  <c r="K810" i="18" s="1"/>
  <c r="D810" i="18"/>
  <c r="C810" i="18"/>
  <c r="B810" i="18"/>
  <c r="G809" i="18"/>
  <c r="E809" i="18"/>
  <c r="D809" i="18"/>
  <c r="C809" i="18"/>
  <c r="B809" i="18"/>
  <c r="G808" i="18"/>
  <c r="E808" i="18"/>
  <c r="K808" i="18" s="1"/>
  <c r="D808" i="18"/>
  <c r="C808" i="18"/>
  <c r="B808" i="18"/>
  <c r="G807" i="18"/>
  <c r="E807" i="18"/>
  <c r="D807" i="18"/>
  <c r="C807" i="18"/>
  <c r="B807" i="18"/>
  <c r="G806" i="18"/>
  <c r="E806" i="18"/>
  <c r="K806" i="18" s="1"/>
  <c r="D806" i="18"/>
  <c r="C806" i="18"/>
  <c r="B806" i="18"/>
  <c r="G805" i="18"/>
  <c r="E805" i="18"/>
  <c r="D805" i="18"/>
  <c r="C805" i="18"/>
  <c r="B805" i="18"/>
  <c r="G804" i="18"/>
  <c r="E804" i="18"/>
  <c r="D804" i="18"/>
  <c r="C804" i="18"/>
  <c r="B804" i="18"/>
  <c r="G803" i="18"/>
  <c r="E803" i="18"/>
  <c r="D803" i="18"/>
  <c r="C803" i="18"/>
  <c r="B803" i="18"/>
  <c r="G802" i="18"/>
  <c r="E802" i="18"/>
  <c r="K802" i="18" s="1"/>
  <c r="D802" i="18"/>
  <c r="C802" i="18"/>
  <c r="B802" i="18"/>
  <c r="G801" i="18"/>
  <c r="E801" i="18"/>
  <c r="D801" i="18"/>
  <c r="C801" i="18"/>
  <c r="B801" i="18"/>
  <c r="G800" i="18"/>
  <c r="E800" i="18"/>
  <c r="K800" i="18" s="1"/>
  <c r="D800" i="18"/>
  <c r="C800" i="18"/>
  <c r="B800" i="18"/>
  <c r="G799" i="18"/>
  <c r="E799" i="18"/>
  <c r="D799" i="18"/>
  <c r="C799" i="18"/>
  <c r="B799" i="18"/>
  <c r="G798" i="18"/>
  <c r="E798" i="18"/>
  <c r="K798" i="18" s="1"/>
  <c r="D798" i="18"/>
  <c r="C798" i="18"/>
  <c r="B798" i="18"/>
  <c r="G797" i="18"/>
  <c r="E797" i="18"/>
  <c r="D797" i="18"/>
  <c r="C797" i="18"/>
  <c r="B797" i="18"/>
  <c r="G796" i="18"/>
  <c r="E796" i="18"/>
  <c r="D796" i="18"/>
  <c r="C796" i="18"/>
  <c r="B796" i="18"/>
  <c r="G795" i="18"/>
  <c r="E795" i="18"/>
  <c r="D795" i="18"/>
  <c r="C795" i="18"/>
  <c r="B795" i="18"/>
  <c r="G794" i="18"/>
  <c r="E794" i="18"/>
  <c r="K794" i="18" s="1"/>
  <c r="D794" i="18"/>
  <c r="C794" i="18"/>
  <c r="B794" i="18"/>
  <c r="G793" i="18"/>
  <c r="E793" i="18"/>
  <c r="D793" i="18"/>
  <c r="C793" i="18"/>
  <c r="B793" i="18"/>
  <c r="G792" i="18"/>
  <c r="E792" i="18"/>
  <c r="K792" i="18" s="1"/>
  <c r="D792" i="18"/>
  <c r="C792" i="18"/>
  <c r="B792" i="18"/>
  <c r="G791" i="18"/>
  <c r="E791" i="18"/>
  <c r="D791" i="18"/>
  <c r="C791" i="18"/>
  <c r="B791" i="18"/>
  <c r="G790" i="18"/>
  <c r="E790" i="18"/>
  <c r="K790" i="18" s="1"/>
  <c r="D790" i="18"/>
  <c r="C790" i="18"/>
  <c r="B790" i="18"/>
  <c r="G789" i="18"/>
  <c r="E789" i="18"/>
  <c r="D789" i="18"/>
  <c r="C789" i="18"/>
  <c r="B789" i="18"/>
  <c r="G788" i="18"/>
  <c r="E788" i="18"/>
  <c r="K788" i="18" s="1"/>
  <c r="D788" i="18"/>
  <c r="C788" i="18"/>
  <c r="B788" i="18"/>
  <c r="G787" i="18"/>
  <c r="E787" i="18"/>
  <c r="D787" i="18"/>
  <c r="C787" i="18"/>
  <c r="B787" i="18"/>
  <c r="G786" i="18"/>
  <c r="E786" i="18"/>
  <c r="K786" i="18" s="1"/>
  <c r="D786" i="18"/>
  <c r="C786" i="18"/>
  <c r="B786" i="18"/>
  <c r="G785" i="18"/>
  <c r="E785" i="18"/>
  <c r="D785" i="18"/>
  <c r="C785" i="18"/>
  <c r="B785" i="18"/>
  <c r="G784" i="18"/>
  <c r="E784" i="18"/>
  <c r="K784" i="18" s="1"/>
  <c r="D784" i="18"/>
  <c r="C784" i="18"/>
  <c r="B784" i="18"/>
  <c r="G783" i="18"/>
  <c r="E783" i="18"/>
  <c r="D783" i="18"/>
  <c r="C783" i="18"/>
  <c r="B783" i="18"/>
  <c r="G782" i="18"/>
  <c r="E782" i="18"/>
  <c r="K782" i="18" s="1"/>
  <c r="D782" i="18"/>
  <c r="C782" i="18"/>
  <c r="B782" i="18"/>
  <c r="G781" i="18"/>
  <c r="E781" i="18"/>
  <c r="D781" i="18"/>
  <c r="C781" i="18"/>
  <c r="B781" i="18"/>
  <c r="G780" i="18"/>
  <c r="E780" i="18"/>
  <c r="K780" i="18" s="1"/>
  <c r="D780" i="18"/>
  <c r="C780" i="18"/>
  <c r="B780" i="18"/>
  <c r="G779" i="18"/>
  <c r="E779" i="18"/>
  <c r="D779" i="18"/>
  <c r="C779" i="18"/>
  <c r="B779" i="18"/>
  <c r="G778" i="18"/>
  <c r="E778" i="18"/>
  <c r="K778" i="18" s="1"/>
  <c r="D778" i="18"/>
  <c r="C778" i="18"/>
  <c r="B778" i="18"/>
  <c r="G777" i="18"/>
  <c r="E777" i="18"/>
  <c r="D777" i="18"/>
  <c r="C777" i="18"/>
  <c r="B777" i="18"/>
  <c r="G776" i="18"/>
  <c r="E776" i="18"/>
  <c r="K776" i="18" s="1"/>
  <c r="D776" i="18"/>
  <c r="C776" i="18"/>
  <c r="B776" i="18"/>
  <c r="G775" i="18"/>
  <c r="E775" i="18"/>
  <c r="D775" i="18"/>
  <c r="C775" i="18"/>
  <c r="B775" i="18"/>
  <c r="G774" i="18"/>
  <c r="E774" i="18"/>
  <c r="K774" i="18" s="1"/>
  <c r="D774" i="18"/>
  <c r="C774" i="18"/>
  <c r="B774" i="18"/>
  <c r="G773" i="18"/>
  <c r="E773" i="18"/>
  <c r="D773" i="18"/>
  <c r="C773" i="18"/>
  <c r="B773" i="18"/>
  <c r="G772" i="18"/>
  <c r="E772" i="18"/>
  <c r="K772" i="18" s="1"/>
  <c r="D772" i="18"/>
  <c r="C772" i="18"/>
  <c r="B772" i="18"/>
  <c r="G771" i="18"/>
  <c r="E771" i="18"/>
  <c r="D771" i="18"/>
  <c r="C771" i="18"/>
  <c r="B771" i="18"/>
  <c r="G770" i="18"/>
  <c r="E770" i="18"/>
  <c r="K770" i="18" s="1"/>
  <c r="D770" i="18"/>
  <c r="C770" i="18"/>
  <c r="B770" i="18"/>
  <c r="G769" i="18"/>
  <c r="E769" i="18"/>
  <c r="D769" i="18"/>
  <c r="C769" i="18"/>
  <c r="B769" i="18"/>
  <c r="G768" i="18"/>
  <c r="E768" i="18"/>
  <c r="K768" i="18" s="1"/>
  <c r="D768" i="18"/>
  <c r="C768" i="18"/>
  <c r="B768" i="18"/>
  <c r="G767" i="18"/>
  <c r="E767" i="18"/>
  <c r="D767" i="18"/>
  <c r="C767" i="18"/>
  <c r="B767" i="18"/>
  <c r="G766" i="18"/>
  <c r="E766" i="18"/>
  <c r="K766" i="18" s="1"/>
  <c r="D766" i="18"/>
  <c r="C766" i="18"/>
  <c r="B766" i="18"/>
  <c r="G765" i="18"/>
  <c r="E765" i="18"/>
  <c r="D765" i="18"/>
  <c r="C765" i="18"/>
  <c r="B765" i="18"/>
  <c r="G764" i="18"/>
  <c r="E764" i="18"/>
  <c r="K764" i="18" s="1"/>
  <c r="D764" i="18"/>
  <c r="C764" i="18"/>
  <c r="B764" i="18"/>
  <c r="G763" i="18"/>
  <c r="E763" i="18"/>
  <c r="D763" i="18"/>
  <c r="C763" i="18"/>
  <c r="B763" i="18"/>
  <c r="G762" i="18"/>
  <c r="E762" i="18"/>
  <c r="K762" i="18" s="1"/>
  <c r="D762" i="18"/>
  <c r="C762" i="18"/>
  <c r="B762" i="18"/>
  <c r="G761" i="18"/>
  <c r="E761" i="18"/>
  <c r="D761" i="18"/>
  <c r="C761" i="18"/>
  <c r="B761" i="18"/>
  <c r="G760" i="18"/>
  <c r="E760" i="18"/>
  <c r="K760" i="18" s="1"/>
  <c r="D760" i="18"/>
  <c r="C760" i="18"/>
  <c r="B760" i="18"/>
  <c r="G759" i="18"/>
  <c r="E759" i="18"/>
  <c r="K759" i="18" s="1"/>
  <c r="D759" i="18"/>
  <c r="C759" i="18"/>
  <c r="B759" i="18"/>
  <c r="G758" i="18"/>
  <c r="E758" i="18"/>
  <c r="K758" i="18" s="1"/>
  <c r="D758" i="18"/>
  <c r="C758" i="18"/>
  <c r="B758" i="18"/>
  <c r="G757" i="18"/>
  <c r="E757" i="18"/>
  <c r="D757" i="18"/>
  <c r="C757" i="18"/>
  <c r="B757" i="18"/>
  <c r="G756" i="18"/>
  <c r="E756" i="18"/>
  <c r="K756" i="18" s="1"/>
  <c r="D756" i="18"/>
  <c r="C756" i="18"/>
  <c r="B756" i="18"/>
  <c r="G755" i="18"/>
  <c r="E755" i="18"/>
  <c r="D755" i="18"/>
  <c r="C755" i="18"/>
  <c r="B755" i="18"/>
  <c r="G754" i="18"/>
  <c r="E754" i="18"/>
  <c r="K754" i="18" s="1"/>
  <c r="D754" i="18"/>
  <c r="C754" i="18"/>
  <c r="B754" i="18"/>
  <c r="G753" i="18"/>
  <c r="E753" i="18"/>
  <c r="D753" i="18"/>
  <c r="C753" i="18"/>
  <c r="B753" i="18"/>
  <c r="G752" i="18"/>
  <c r="E752" i="18"/>
  <c r="K752" i="18" s="1"/>
  <c r="D752" i="18"/>
  <c r="C752" i="18"/>
  <c r="B752" i="18"/>
  <c r="G751" i="18"/>
  <c r="E751" i="18"/>
  <c r="D751" i="18"/>
  <c r="C751" i="18"/>
  <c r="B751" i="18"/>
  <c r="G750" i="18"/>
  <c r="E750" i="18"/>
  <c r="K750" i="18" s="1"/>
  <c r="D750" i="18"/>
  <c r="C750" i="18"/>
  <c r="B750" i="18"/>
  <c r="G749" i="18"/>
  <c r="E749" i="18"/>
  <c r="D749" i="18"/>
  <c r="C749" i="18"/>
  <c r="B749" i="18"/>
  <c r="G748" i="18"/>
  <c r="E748" i="18"/>
  <c r="K748" i="18" s="1"/>
  <c r="D748" i="18"/>
  <c r="C748" i="18"/>
  <c r="B748" i="18"/>
  <c r="G747" i="18"/>
  <c r="E747" i="18"/>
  <c r="D747" i="18"/>
  <c r="C747" i="18"/>
  <c r="B747" i="18"/>
  <c r="G746" i="18"/>
  <c r="E746" i="18"/>
  <c r="K746" i="18" s="1"/>
  <c r="D746" i="18"/>
  <c r="C746" i="18"/>
  <c r="B746" i="18"/>
  <c r="G745" i="18"/>
  <c r="E745" i="18"/>
  <c r="D745" i="18"/>
  <c r="C745" i="18"/>
  <c r="B745" i="18"/>
  <c r="G744" i="18"/>
  <c r="E744" i="18"/>
  <c r="K744" i="18" s="1"/>
  <c r="D744" i="18"/>
  <c r="C744" i="18"/>
  <c r="B744" i="18"/>
  <c r="G743" i="18"/>
  <c r="E743" i="18"/>
  <c r="D743" i="18"/>
  <c r="C743" i="18"/>
  <c r="B743" i="18"/>
  <c r="G742" i="18"/>
  <c r="E742" i="18"/>
  <c r="K742" i="18" s="1"/>
  <c r="D742" i="18"/>
  <c r="C742" i="18"/>
  <c r="B742" i="18"/>
  <c r="G741" i="18"/>
  <c r="E741" i="18"/>
  <c r="D741" i="18"/>
  <c r="C741" i="18"/>
  <c r="B741" i="18"/>
  <c r="G740" i="18"/>
  <c r="E740" i="18"/>
  <c r="K740" i="18" s="1"/>
  <c r="D740" i="18"/>
  <c r="C740" i="18"/>
  <c r="B740" i="18"/>
  <c r="G739" i="18"/>
  <c r="E739" i="18"/>
  <c r="D739" i="18"/>
  <c r="C739" i="18"/>
  <c r="B739" i="18"/>
  <c r="G738" i="18"/>
  <c r="E738" i="18"/>
  <c r="K738" i="18" s="1"/>
  <c r="D738" i="18"/>
  <c r="C738" i="18"/>
  <c r="B738" i="18"/>
  <c r="G737" i="18"/>
  <c r="E737" i="18"/>
  <c r="D737" i="18"/>
  <c r="C737" i="18"/>
  <c r="B737" i="18"/>
  <c r="G736" i="18"/>
  <c r="E736" i="18"/>
  <c r="K736" i="18" s="1"/>
  <c r="D736" i="18"/>
  <c r="C736" i="18"/>
  <c r="B736" i="18"/>
  <c r="G735" i="18"/>
  <c r="E735" i="18"/>
  <c r="D735" i="18"/>
  <c r="C735" i="18"/>
  <c r="B735" i="18"/>
  <c r="G734" i="18"/>
  <c r="E734" i="18"/>
  <c r="K734" i="18" s="1"/>
  <c r="D734" i="18"/>
  <c r="C734" i="18"/>
  <c r="B734" i="18"/>
  <c r="G733" i="18"/>
  <c r="E733" i="18"/>
  <c r="D733" i="18"/>
  <c r="C733" i="18"/>
  <c r="B733" i="18"/>
  <c r="G732" i="18"/>
  <c r="E732" i="18"/>
  <c r="K732" i="18" s="1"/>
  <c r="D732" i="18"/>
  <c r="C732" i="18"/>
  <c r="B732" i="18"/>
  <c r="G731" i="18"/>
  <c r="E731" i="18"/>
  <c r="D731" i="18"/>
  <c r="C731" i="18"/>
  <c r="B731" i="18"/>
  <c r="G730" i="18"/>
  <c r="E730" i="18"/>
  <c r="K730" i="18" s="1"/>
  <c r="D730" i="18"/>
  <c r="C730" i="18"/>
  <c r="B730" i="18"/>
  <c r="G729" i="18"/>
  <c r="E729" i="18"/>
  <c r="D729" i="18"/>
  <c r="C729" i="18"/>
  <c r="B729" i="18"/>
  <c r="G728" i="18"/>
  <c r="E728" i="18"/>
  <c r="K728" i="18" s="1"/>
  <c r="D728" i="18"/>
  <c r="C728" i="18"/>
  <c r="B728" i="18"/>
  <c r="G727" i="18"/>
  <c r="E727" i="18"/>
  <c r="D727" i="18"/>
  <c r="C727" i="18"/>
  <c r="B727" i="18"/>
  <c r="G726" i="18"/>
  <c r="E726" i="18"/>
  <c r="K726" i="18" s="1"/>
  <c r="D726" i="18"/>
  <c r="C726" i="18"/>
  <c r="B726" i="18"/>
  <c r="G725" i="18"/>
  <c r="E725" i="18"/>
  <c r="D725" i="18"/>
  <c r="C725" i="18"/>
  <c r="B725" i="18"/>
  <c r="G724" i="18"/>
  <c r="E724" i="18"/>
  <c r="K724" i="18" s="1"/>
  <c r="D724" i="18"/>
  <c r="C724" i="18"/>
  <c r="B724" i="18"/>
  <c r="G723" i="18"/>
  <c r="E723" i="18"/>
  <c r="D723" i="18"/>
  <c r="C723" i="18"/>
  <c r="B723" i="18"/>
  <c r="G722" i="18"/>
  <c r="E722" i="18"/>
  <c r="K722" i="18" s="1"/>
  <c r="D722" i="18"/>
  <c r="C722" i="18"/>
  <c r="B722" i="18"/>
  <c r="G721" i="18"/>
  <c r="E721" i="18"/>
  <c r="D721" i="18"/>
  <c r="C721" i="18"/>
  <c r="B721" i="18"/>
  <c r="G720" i="18"/>
  <c r="E720" i="18"/>
  <c r="K720" i="18" s="1"/>
  <c r="D720" i="18"/>
  <c r="C720" i="18"/>
  <c r="B720" i="18"/>
  <c r="G719" i="18"/>
  <c r="E719" i="18"/>
  <c r="D719" i="18"/>
  <c r="C719" i="18"/>
  <c r="B719" i="18"/>
  <c r="G718" i="18"/>
  <c r="E718" i="18"/>
  <c r="K718" i="18" s="1"/>
  <c r="D718" i="18"/>
  <c r="C718" i="18"/>
  <c r="B718" i="18"/>
  <c r="G717" i="18"/>
  <c r="E717" i="18"/>
  <c r="D717" i="18"/>
  <c r="C717" i="18"/>
  <c r="B717" i="18"/>
  <c r="G716" i="18"/>
  <c r="E716" i="18"/>
  <c r="K716" i="18" s="1"/>
  <c r="D716" i="18"/>
  <c r="C716" i="18"/>
  <c r="B716" i="18"/>
  <c r="G715" i="18"/>
  <c r="E715" i="18"/>
  <c r="D715" i="18"/>
  <c r="C715" i="18"/>
  <c r="B715" i="18"/>
  <c r="G714" i="18"/>
  <c r="E714" i="18"/>
  <c r="K714" i="18" s="1"/>
  <c r="D714" i="18"/>
  <c r="C714" i="18"/>
  <c r="B714" i="18"/>
  <c r="G713" i="18"/>
  <c r="E713" i="18"/>
  <c r="D713" i="18"/>
  <c r="C713" i="18"/>
  <c r="B713" i="18"/>
  <c r="G712" i="18"/>
  <c r="E712" i="18"/>
  <c r="K712" i="18" s="1"/>
  <c r="D712" i="18"/>
  <c r="C712" i="18"/>
  <c r="B712" i="18"/>
  <c r="G711" i="18"/>
  <c r="E711" i="18"/>
  <c r="D711" i="18"/>
  <c r="C711" i="18"/>
  <c r="B711" i="18"/>
  <c r="G710" i="18"/>
  <c r="E710" i="18"/>
  <c r="K710" i="18" s="1"/>
  <c r="D710" i="18"/>
  <c r="C710" i="18"/>
  <c r="B710" i="18"/>
  <c r="G709" i="18"/>
  <c r="E709" i="18"/>
  <c r="D709" i="18"/>
  <c r="C709" i="18"/>
  <c r="B709" i="18"/>
  <c r="G708" i="18"/>
  <c r="E708" i="18"/>
  <c r="K708" i="18" s="1"/>
  <c r="D708" i="18"/>
  <c r="C708" i="18"/>
  <c r="B708" i="18"/>
  <c r="G707" i="18"/>
  <c r="E707" i="18"/>
  <c r="K707" i="18" s="1"/>
  <c r="D707" i="18"/>
  <c r="C707" i="18"/>
  <c r="B707" i="18"/>
  <c r="G706" i="18"/>
  <c r="E706" i="18"/>
  <c r="K706" i="18" s="1"/>
  <c r="D706" i="18"/>
  <c r="C706" i="18"/>
  <c r="B706" i="18"/>
  <c r="G705" i="18"/>
  <c r="E705" i="18"/>
  <c r="D705" i="18"/>
  <c r="C705" i="18"/>
  <c r="B705" i="18"/>
  <c r="G704" i="18"/>
  <c r="E704" i="18"/>
  <c r="K704" i="18" s="1"/>
  <c r="D704" i="18"/>
  <c r="C704" i="18"/>
  <c r="B704" i="18"/>
  <c r="G703" i="18"/>
  <c r="E703" i="18"/>
  <c r="D703" i="18"/>
  <c r="C703" i="18"/>
  <c r="B703" i="18"/>
  <c r="G702" i="18"/>
  <c r="E702" i="18"/>
  <c r="K702" i="18" s="1"/>
  <c r="D702" i="18"/>
  <c r="C702" i="18"/>
  <c r="B702" i="18"/>
  <c r="G701" i="18"/>
  <c r="E701" i="18"/>
  <c r="D701" i="18"/>
  <c r="C701" i="18"/>
  <c r="B701" i="18"/>
  <c r="G700" i="18"/>
  <c r="E700" i="18"/>
  <c r="K700" i="18" s="1"/>
  <c r="D700" i="18"/>
  <c r="C700" i="18"/>
  <c r="B700" i="18"/>
  <c r="G699" i="18"/>
  <c r="E699" i="18"/>
  <c r="D699" i="18"/>
  <c r="C699" i="18"/>
  <c r="B699" i="18"/>
  <c r="G698" i="18"/>
  <c r="E698" i="18"/>
  <c r="K698" i="18" s="1"/>
  <c r="D698" i="18"/>
  <c r="C698" i="18"/>
  <c r="B698" i="18"/>
  <c r="G697" i="18"/>
  <c r="E697" i="18"/>
  <c r="D697" i="18"/>
  <c r="C697" i="18"/>
  <c r="B697" i="18"/>
  <c r="G696" i="18"/>
  <c r="E696" i="18"/>
  <c r="K696" i="18" s="1"/>
  <c r="D696" i="18"/>
  <c r="C696" i="18"/>
  <c r="B696" i="18"/>
  <c r="G695" i="18"/>
  <c r="E695" i="18"/>
  <c r="D695" i="18"/>
  <c r="C695" i="18"/>
  <c r="B695" i="18"/>
  <c r="G694" i="18"/>
  <c r="E694" i="18"/>
  <c r="K694" i="18" s="1"/>
  <c r="D694" i="18"/>
  <c r="C694" i="18"/>
  <c r="B694" i="18"/>
  <c r="G693" i="18"/>
  <c r="E693" i="18"/>
  <c r="D693" i="18"/>
  <c r="C693" i="18"/>
  <c r="B693" i="18"/>
  <c r="G692" i="18"/>
  <c r="E692" i="18"/>
  <c r="K692" i="18" s="1"/>
  <c r="D692" i="18"/>
  <c r="C692" i="18"/>
  <c r="B692" i="18"/>
  <c r="G691" i="18"/>
  <c r="E691" i="18"/>
  <c r="D691" i="18"/>
  <c r="C691" i="18"/>
  <c r="B691" i="18"/>
  <c r="G690" i="18"/>
  <c r="E690" i="18"/>
  <c r="K690" i="18" s="1"/>
  <c r="D690" i="18"/>
  <c r="C690" i="18"/>
  <c r="B690" i="18"/>
  <c r="G689" i="18"/>
  <c r="E689" i="18"/>
  <c r="D689" i="18"/>
  <c r="C689" i="18"/>
  <c r="B689" i="18"/>
  <c r="G688" i="18"/>
  <c r="E688" i="18"/>
  <c r="K688" i="18" s="1"/>
  <c r="D688" i="18"/>
  <c r="C688" i="18"/>
  <c r="B688" i="18"/>
  <c r="G687" i="18"/>
  <c r="E687" i="18"/>
  <c r="D687" i="18"/>
  <c r="C687" i="18"/>
  <c r="B687" i="18"/>
  <c r="G686" i="18"/>
  <c r="E686" i="18"/>
  <c r="K686" i="18" s="1"/>
  <c r="D686" i="18"/>
  <c r="C686" i="18"/>
  <c r="B686" i="18"/>
  <c r="G685" i="18"/>
  <c r="E685" i="18"/>
  <c r="D685" i="18"/>
  <c r="C685" i="18"/>
  <c r="B685" i="18"/>
  <c r="G684" i="18"/>
  <c r="E684" i="18"/>
  <c r="K684" i="18" s="1"/>
  <c r="D684" i="18"/>
  <c r="C684" i="18"/>
  <c r="B684" i="18"/>
  <c r="G683" i="18"/>
  <c r="E683" i="18"/>
  <c r="D683" i="18"/>
  <c r="C683" i="18"/>
  <c r="B683" i="18"/>
  <c r="G682" i="18"/>
  <c r="E682" i="18"/>
  <c r="K682" i="18" s="1"/>
  <c r="D682" i="18"/>
  <c r="C682" i="18"/>
  <c r="B682" i="18"/>
  <c r="G681" i="18"/>
  <c r="E681" i="18"/>
  <c r="D681" i="18"/>
  <c r="C681" i="18"/>
  <c r="B681" i="18"/>
  <c r="G680" i="18"/>
  <c r="E680" i="18"/>
  <c r="K680" i="18" s="1"/>
  <c r="D680" i="18"/>
  <c r="C680" i="18"/>
  <c r="B680" i="18"/>
  <c r="G679" i="18"/>
  <c r="E679" i="18"/>
  <c r="D679" i="18"/>
  <c r="C679" i="18"/>
  <c r="B679" i="18"/>
  <c r="G678" i="18"/>
  <c r="E678" i="18"/>
  <c r="K678" i="18" s="1"/>
  <c r="D678" i="18"/>
  <c r="C678" i="18"/>
  <c r="B678" i="18"/>
  <c r="G677" i="18"/>
  <c r="E677" i="18"/>
  <c r="D677" i="18"/>
  <c r="C677" i="18"/>
  <c r="B677" i="18"/>
  <c r="G676" i="18"/>
  <c r="E676" i="18"/>
  <c r="K676" i="18" s="1"/>
  <c r="D676" i="18"/>
  <c r="C676" i="18"/>
  <c r="B676" i="18"/>
  <c r="G675" i="18"/>
  <c r="E675" i="18"/>
  <c r="D675" i="18"/>
  <c r="C675" i="18"/>
  <c r="B675" i="18"/>
  <c r="G674" i="18"/>
  <c r="E674" i="18"/>
  <c r="K674" i="18" s="1"/>
  <c r="D674" i="18"/>
  <c r="C674" i="18"/>
  <c r="B674" i="18"/>
  <c r="G673" i="18"/>
  <c r="E673" i="18"/>
  <c r="D673" i="18"/>
  <c r="C673" i="18"/>
  <c r="B673" i="18"/>
  <c r="G672" i="18"/>
  <c r="E672" i="18"/>
  <c r="K672" i="18" s="1"/>
  <c r="D672" i="18"/>
  <c r="C672" i="18"/>
  <c r="B672" i="18"/>
  <c r="G671" i="18"/>
  <c r="E671" i="18"/>
  <c r="D671" i="18"/>
  <c r="C671" i="18"/>
  <c r="B671" i="18"/>
  <c r="G670" i="18"/>
  <c r="E670" i="18"/>
  <c r="K670" i="18" s="1"/>
  <c r="D670" i="18"/>
  <c r="C670" i="18"/>
  <c r="B670" i="18"/>
  <c r="G669" i="18"/>
  <c r="E669" i="18"/>
  <c r="D669" i="18"/>
  <c r="C669" i="18"/>
  <c r="B669" i="18"/>
  <c r="G668" i="18"/>
  <c r="E668" i="18"/>
  <c r="K668" i="18" s="1"/>
  <c r="D668" i="18"/>
  <c r="C668" i="18"/>
  <c r="B668" i="18"/>
  <c r="G667" i="18"/>
  <c r="E667" i="18"/>
  <c r="D667" i="18"/>
  <c r="C667" i="18"/>
  <c r="B667" i="18"/>
  <c r="G666" i="18"/>
  <c r="E666" i="18"/>
  <c r="K666" i="18" s="1"/>
  <c r="D666" i="18"/>
  <c r="C666" i="18"/>
  <c r="B666" i="18"/>
  <c r="G665" i="18"/>
  <c r="E665" i="18"/>
  <c r="D665" i="18"/>
  <c r="C665" i="18"/>
  <c r="B665" i="18"/>
  <c r="G664" i="18"/>
  <c r="E664" i="18"/>
  <c r="K664" i="18" s="1"/>
  <c r="D664" i="18"/>
  <c r="C664" i="18"/>
  <c r="B664" i="18"/>
  <c r="G663" i="18"/>
  <c r="E663" i="18"/>
  <c r="D663" i="18"/>
  <c r="C663" i="18"/>
  <c r="B663" i="18"/>
  <c r="G662" i="18"/>
  <c r="E662" i="18"/>
  <c r="K662" i="18" s="1"/>
  <c r="D662" i="18"/>
  <c r="C662" i="18"/>
  <c r="B662" i="18"/>
  <c r="G661" i="18"/>
  <c r="E661" i="18"/>
  <c r="D661" i="18"/>
  <c r="C661" i="18"/>
  <c r="B661" i="18"/>
  <c r="G660" i="18"/>
  <c r="E660" i="18"/>
  <c r="K660" i="18" s="1"/>
  <c r="D660" i="18"/>
  <c r="C660" i="18"/>
  <c r="B660" i="18"/>
  <c r="G659" i="18"/>
  <c r="E659" i="18"/>
  <c r="D659" i="18"/>
  <c r="C659" i="18"/>
  <c r="B659" i="18"/>
  <c r="G658" i="18"/>
  <c r="E658" i="18"/>
  <c r="K658" i="18" s="1"/>
  <c r="D658" i="18"/>
  <c r="C658" i="18"/>
  <c r="B658" i="18"/>
  <c r="G657" i="18"/>
  <c r="E657" i="18"/>
  <c r="D657" i="18"/>
  <c r="C657" i="18"/>
  <c r="B657" i="18"/>
  <c r="G656" i="18"/>
  <c r="E656" i="18"/>
  <c r="K656" i="18" s="1"/>
  <c r="D656" i="18"/>
  <c r="C656" i="18"/>
  <c r="B656" i="18"/>
  <c r="G655" i="18"/>
  <c r="E655" i="18"/>
  <c r="D655" i="18"/>
  <c r="C655" i="18"/>
  <c r="B655" i="18"/>
  <c r="G654" i="18"/>
  <c r="E654" i="18"/>
  <c r="K654" i="18" s="1"/>
  <c r="D654" i="18"/>
  <c r="C654" i="18"/>
  <c r="B654" i="18"/>
  <c r="G653" i="18"/>
  <c r="E653" i="18"/>
  <c r="D653" i="18"/>
  <c r="C653" i="18"/>
  <c r="B653" i="18"/>
  <c r="G652" i="18"/>
  <c r="E652" i="18"/>
  <c r="K652" i="18" s="1"/>
  <c r="D652" i="18"/>
  <c r="C652" i="18"/>
  <c r="B652" i="18"/>
  <c r="G651" i="18"/>
  <c r="E651" i="18"/>
  <c r="D651" i="18"/>
  <c r="C651" i="18"/>
  <c r="B651" i="18"/>
  <c r="G650" i="18"/>
  <c r="E650" i="18"/>
  <c r="K650" i="18" s="1"/>
  <c r="D650" i="18"/>
  <c r="C650" i="18"/>
  <c r="B650" i="18"/>
  <c r="G649" i="18"/>
  <c r="E649" i="18"/>
  <c r="K649" i="18" s="1"/>
  <c r="D649" i="18"/>
  <c r="C649" i="18"/>
  <c r="B649" i="18"/>
  <c r="G648" i="18"/>
  <c r="E648" i="18"/>
  <c r="K648" i="18" s="1"/>
  <c r="D648" i="18"/>
  <c r="C648" i="18"/>
  <c r="B648" i="18"/>
  <c r="G647" i="18"/>
  <c r="E647" i="18"/>
  <c r="D647" i="18"/>
  <c r="C647" i="18"/>
  <c r="B647" i="18"/>
  <c r="G646" i="18"/>
  <c r="E646" i="18"/>
  <c r="K646" i="18" s="1"/>
  <c r="D646" i="18"/>
  <c r="C646" i="18"/>
  <c r="B646" i="18"/>
  <c r="G645" i="18"/>
  <c r="E645" i="18"/>
  <c r="D645" i="18"/>
  <c r="C645" i="18"/>
  <c r="B645" i="18"/>
  <c r="G644" i="18"/>
  <c r="E644" i="18"/>
  <c r="K644" i="18" s="1"/>
  <c r="D644" i="18"/>
  <c r="C644" i="18"/>
  <c r="B644" i="18"/>
  <c r="G643" i="18"/>
  <c r="E643" i="18"/>
  <c r="D643" i="18"/>
  <c r="C643" i="18"/>
  <c r="B643" i="18"/>
  <c r="G642" i="18"/>
  <c r="E642" i="18"/>
  <c r="K642" i="18" s="1"/>
  <c r="D642" i="18"/>
  <c r="C642" i="18"/>
  <c r="B642" i="18"/>
  <c r="G641" i="18"/>
  <c r="E641" i="18"/>
  <c r="D641" i="18"/>
  <c r="C641" i="18"/>
  <c r="B641" i="18"/>
  <c r="G640" i="18"/>
  <c r="E640" i="18"/>
  <c r="K640" i="18" s="1"/>
  <c r="D640" i="18"/>
  <c r="C640" i="18"/>
  <c r="B640" i="18"/>
  <c r="G639" i="18"/>
  <c r="E639" i="18"/>
  <c r="D639" i="18"/>
  <c r="C639" i="18"/>
  <c r="B639" i="18"/>
  <c r="G638" i="18"/>
  <c r="E638" i="18"/>
  <c r="K638" i="18" s="1"/>
  <c r="D638" i="18"/>
  <c r="C638" i="18"/>
  <c r="B638" i="18"/>
  <c r="G637" i="18"/>
  <c r="E637" i="18"/>
  <c r="D637" i="18"/>
  <c r="C637" i="18"/>
  <c r="B637" i="18"/>
  <c r="G636" i="18"/>
  <c r="E636" i="18"/>
  <c r="K636" i="18" s="1"/>
  <c r="D636" i="18"/>
  <c r="C636" i="18"/>
  <c r="B636" i="18"/>
  <c r="G635" i="18"/>
  <c r="E635" i="18"/>
  <c r="D635" i="18"/>
  <c r="C635" i="18"/>
  <c r="B635" i="18"/>
  <c r="G634" i="18"/>
  <c r="E634" i="18"/>
  <c r="K634" i="18" s="1"/>
  <c r="D634" i="18"/>
  <c r="C634" i="18"/>
  <c r="B634" i="18"/>
  <c r="G633" i="18"/>
  <c r="E633" i="18"/>
  <c r="D633" i="18"/>
  <c r="C633" i="18"/>
  <c r="B633" i="18"/>
  <c r="G632" i="18"/>
  <c r="E632" i="18"/>
  <c r="K632" i="18" s="1"/>
  <c r="D632" i="18"/>
  <c r="C632" i="18"/>
  <c r="B632" i="18"/>
  <c r="G631" i="18"/>
  <c r="E631" i="18"/>
  <c r="D631" i="18"/>
  <c r="C631" i="18"/>
  <c r="B631" i="18"/>
  <c r="G630" i="18"/>
  <c r="E630" i="18"/>
  <c r="K630" i="18" s="1"/>
  <c r="D630" i="18"/>
  <c r="C630" i="18"/>
  <c r="B630" i="18"/>
  <c r="G629" i="18"/>
  <c r="E629" i="18"/>
  <c r="D629" i="18"/>
  <c r="C629" i="18"/>
  <c r="B629" i="18"/>
  <c r="G628" i="18"/>
  <c r="E628" i="18"/>
  <c r="K628" i="18" s="1"/>
  <c r="D628" i="18"/>
  <c r="C628" i="18"/>
  <c r="B628" i="18"/>
  <c r="G627" i="18"/>
  <c r="E627" i="18"/>
  <c r="D627" i="18"/>
  <c r="C627" i="18"/>
  <c r="B627" i="18"/>
  <c r="G626" i="18"/>
  <c r="E626" i="18"/>
  <c r="K626" i="18" s="1"/>
  <c r="D626" i="18"/>
  <c r="C626" i="18"/>
  <c r="B626" i="18"/>
  <c r="G625" i="18"/>
  <c r="E625" i="18"/>
  <c r="D625" i="18"/>
  <c r="C625" i="18"/>
  <c r="B625" i="18"/>
  <c r="G624" i="18"/>
  <c r="E624" i="18"/>
  <c r="K624" i="18" s="1"/>
  <c r="D624" i="18"/>
  <c r="C624" i="18"/>
  <c r="B624" i="18"/>
  <c r="G623" i="18"/>
  <c r="E623" i="18"/>
  <c r="D623" i="18"/>
  <c r="C623" i="18"/>
  <c r="B623" i="18"/>
  <c r="G622" i="18"/>
  <c r="E622" i="18"/>
  <c r="K622" i="18" s="1"/>
  <c r="D622" i="18"/>
  <c r="C622" i="18"/>
  <c r="B622" i="18"/>
  <c r="G621" i="18"/>
  <c r="E621" i="18"/>
  <c r="D621" i="18"/>
  <c r="C621" i="18"/>
  <c r="B621" i="18"/>
  <c r="G620" i="18"/>
  <c r="E620" i="18"/>
  <c r="K620" i="18" s="1"/>
  <c r="D620" i="18"/>
  <c r="C620" i="18"/>
  <c r="B620" i="18"/>
  <c r="G619" i="18"/>
  <c r="E619" i="18"/>
  <c r="D619" i="18"/>
  <c r="C619" i="18"/>
  <c r="B619" i="18"/>
  <c r="G618" i="18"/>
  <c r="E618" i="18"/>
  <c r="K618" i="18" s="1"/>
  <c r="D618" i="18"/>
  <c r="C618" i="18"/>
  <c r="B618" i="18"/>
  <c r="G617" i="18"/>
  <c r="E617" i="18"/>
  <c r="D617" i="18"/>
  <c r="C617" i="18"/>
  <c r="B617" i="18"/>
  <c r="G616" i="18"/>
  <c r="E616" i="18"/>
  <c r="K616" i="18" s="1"/>
  <c r="D616" i="18"/>
  <c r="C616" i="18"/>
  <c r="B616" i="18"/>
  <c r="G615" i="18"/>
  <c r="E615" i="18"/>
  <c r="D615" i="18"/>
  <c r="C615" i="18"/>
  <c r="B615" i="18"/>
  <c r="G614" i="18"/>
  <c r="E614" i="18"/>
  <c r="K614" i="18" s="1"/>
  <c r="D614" i="18"/>
  <c r="C614" i="18"/>
  <c r="B614" i="18"/>
  <c r="G613" i="18"/>
  <c r="E613" i="18"/>
  <c r="K613" i="18" s="1"/>
  <c r="D613" i="18"/>
  <c r="C613" i="18"/>
  <c r="B613" i="18"/>
  <c r="G612" i="18"/>
  <c r="E612" i="18"/>
  <c r="K612" i="18" s="1"/>
  <c r="D612" i="18"/>
  <c r="C612" i="18"/>
  <c r="B612" i="18"/>
  <c r="G611" i="18"/>
  <c r="E611" i="18"/>
  <c r="D611" i="18"/>
  <c r="C611" i="18"/>
  <c r="B611" i="18"/>
  <c r="G610" i="18"/>
  <c r="E610" i="18"/>
  <c r="K610" i="18" s="1"/>
  <c r="D610" i="18"/>
  <c r="C610" i="18"/>
  <c r="B610" i="18"/>
  <c r="G609" i="18"/>
  <c r="E609" i="18"/>
  <c r="D609" i="18"/>
  <c r="C609" i="18"/>
  <c r="B609" i="18"/>
  <c r="G608" i="18"/>
  <c r="E608" i="18"/>
  <c r="K608" i="18" s="1"/>
  <c r="D608" i="18"/>
  <c r="C608" i="18"/>
  <c r="B608" i="18"/>
  <c r="G607" i="18"/>
  <c r="E607" i="18"/>
  <c r="D607" i="18"/>
  <c r="C607" i="18"/>
  <c r="B607" i="18"/>
  <c r="G606" i="18"/>
  <c r="E606" i="18"/>
  <c r="K606" i="18" s="1"/>
  <c r="D606" i="18"/>
  <c r="C606" i="18"/>
  <c r="B606" i="18"/>
  <c r="G605" i="18"/>
  <c r="E605" i="18"/>
  <c r="D605" i="18"/>
  <c r="C605" i="18"/>
  <c r="B605" i="18"/>
  <c r="G604" i="18"/>
  <c r="E604" i="18"/>
  <c r="K604" i="18" s="1"/>
  <c r="D604" i="18"/>
  <c r="C604" i="18"/>
  <c r="B604" i="18"/>
  <c r="G603" i="18"/>
  <c r="E603" i="18"/>
  <c r="D603" i="18"/>
  <c r="C603" i="18"/>
  <c r="B603" i="18"/>
  <c r="G602" i="18"/>
  <c r="E602" i="18"/>
  <c r="K602" i="18" s="1"/>
  <c r="D602" i="18"/>
  <c r="C602" i="18"/>
  <c r="B602" i="18"/>
  <c r="G601" i="18"/>
  <c r="E601" i="18"/>
  <c r="D601" i="18"/>
  <c r="C601" i="18"/>
  <c r="B601" i="18"/>
  <c r="G600" i="18"/>
  <c r="E600" i="18"/>
  <c r="K600" i="18" s="1"/>
  <c r="D600" i="18"/>
  <c r="C600" i="18"/>
  <c r="B600" i="18"/>
  <c r="G599" i="18"/>
  <c r="E599" i="18"/>
  <c r="D599" i="18"/>
  <c r="C599" i="18"/>
  <c r="B599" i="18"/>
  <c r="G598" i="18"/>
  <c r="E598" i="18"/>
  <c r="K598" i="18" s="1"/>
  <c r="D598" i="18"/>
  <c r="C598" i="18"/>
  <c r="B598" i="18"/>
  <c r="G597" i="18"/>
  <c r="E597" i="18"/>
  <c r="D597" i="18"/>
  <c r="C597" i="18"/>
  <c r="B597" i="18"/>
  <c r="G596" i="18"/>
  <c r="E596" i="18"/>
  <c r="K596" i="18" s="1"/>
  <c r="D596" i="18"/>
  <c r="C596" i="18"/>
  <c r="B596" i="18"/>
  <c r="G595" i="18"/>
  <c r="E595" i="18"/>
  <c r="D595" i="18"/>
  <c r="C595" i="18"/>
  <c r="B595" i="18"/>
  <c r="G594" i="18"/>
  <c r="E594" i="18"/>
  <c r="K594" i="18" s="1"/>
  <c r="D594" i="18"/>
  <c r="C594" i="18"/>
  <c r="B594" i="18"/>
  <c r="G593" i="18"/>
  <c r="E593" i="18"/>
  <c r="D593" i="18"/>
  <c r="C593" i="18"/>
  <c r="B593" i="18"/>
  <c r="G592" i="18"/>
  <c r="E592" i="18"/>
  <c r="K592" i="18" s="1"/>
  <c r="D592" i="18"/>
  <c r="C592" i="18"/>
  <c r="B592" i="18"/>
  <c r="G591" i="18"/>
  <c r="E591" i="18"/>
  <c r="D591" i="18"/>
  <c r="C591" i="18"/>
  <c r="B591" i="18"/>
  <c r="G590" i="18"/>
  <c r="E590" i="18"/>
  <c r="K590" i="18" s="1"/>
  <c r="D590" i="18"/>
  <c r="C590" i="18"/>
  <c r="B590" i="18"/>
  <c r="G589" i="18"/>
  <c r="E589" i="18"/>
  <c r="D589" i="18"/>
  <c r="C589" i="18"/>
  <c r="B589" i="18"/>
  <c r="G588" i="18"/>
  <c r="E588" i="18"/>
  <c r="K588" i="18" s="1"/>
  <c r="D588" i="18"/>
  <c r="C588" i="18"/>
  <c r="B588" i="18"/>
  <c r="G587" i="18"/>
  <c r="E587" i="18"/>
  <c r="D587" i="18"/>
  <c r="C587" i="18"/>
  <c r="B587" i="18"/>
  <c r="G586" i="18"/>
  <c r="E586" i="18"/>
  <c r="K586" i="18" s="1"/>
  <c r="D586" i="18"/>
  <c r="C586" i="18"/>
  <c r="B586" i="18"/>
  <c r="G585" i="18"/>
  <c r="E585" i="18"/>
  <c r="D585" i="18"/>
  <c r="C585" i="18"/>
  <c r="B585" i="18"/>
  <c r="G584" i="18"/>
  <c r="E584" i="18"/>
  <c r="K584" i="18" s="1"/>
  <c r="D584" i="18"/>
  <c r="C584" i="18"/>
  <c r="B584" i="18"/>
  <c r="G583" i="18"/>
  <c r="E583" i="18"/>
  <c r="D583" i="18"/>
  <c r="C583" i="18"/>
  <c r="B583" i="18"/>
  <c r="G582" i="18"/>
  <c r="E582" i="18"/>
  <c r="K582" i="18" s="1"/>
  <c r="D582" i="18"/>
  <c r="C582" i="18"/>
  <c r="B582" i="18"/>
  <c r="G581" i="18"/>
  <c r="E581" i="18"/>
  <c r="D581" i="18"/>
  <c r="C581" i="18"/>
  <c r="B581" i="18"/>
  <c r="G580" i="18"/>
  <c r="E580" i="18"/>
  <c r="K580" i="18" s="1"/>
  <c r="D580" i="18"/>
  <c r="C580" i="18"/>
  <c r="B580" i="18"/>
  <c r="G579" i="18"/>
  <c r="E579" i="18"/>
  <c r="D579" i="18"/>
  <c r="C579" i="18"/>
  <c r="B579" i="18"/>
  <c r="G578" i="18"/>
  <c r="E578" i="18"/>
  <c r="K578" i="18" s="1"/>
  <c r="D578" i="18"/>
  <c r="C578" i="18"/>
  <c r="B578" i="18"/>
  <c r="G577" i="18"/>
  <c r="E577" i="18"/>
  <c r="D577" i="18"/>
  <c r="C577" i="18"/>
  <c r="B577" i="18"/>
  <c r="G576" i="18"/>
  <c r="E576" i="18"/>
  <c r="K576" i="18" s="1"/>
  <c r="D576" i="18"/>
  <c r="C576" i="18"/>
  <c r="B576" i="18"/>
  <c r="G575" i="18"/>
  <c r="E575" i="18"/>
  <c r="D575" i="18"/>
  <c r="C575" i="18"/>
  <c r="B575" i="18"/>
  <c r="G574" i="18"/>
  <c r="E574" i="18"/>
  <c r="K574" i="18" s="1"/>
  <c r="D574" i="18"/>
  <c r="C574" i="18"/>
  <c r="B574" i="18"/>
  <c r="G573" i="18"/>
  <c r="E573" i="18"/>
  <c r="D573" i="18"/>
  <c r="C573" i="18"/>
  <c r="B573" i="18"/>
  <c r="G572" i="18"/>
  <c r="E572" i="18"/>
  <c r="K572" i="18" s="1"/>
  <c r="D572" i="18"/>
  <c r="C572" i="18"/>
  <c r="B572" i="18"/>
  <c r="G571" i="18"/>
  <c r="E571" i="18"/>
  <c r="D571" i="18"/>
  <c r="C571" i="18"/>
  <c r="B571" i="18"/>
  <c r="G570" i="18"/>
  <c r="E570" i="18"/>
  <c r="K570" i="18" s="1"/>
  <c r="D570" i="18"/>
  <c r="C570" i="18"/>
  <c r="B570" i="18"/>
  <c r="G569" i="18"/>
  <c r="E569" i="18"/>
  <c r="D569" i="18"/>
  <c r="C569" i="18"/>
  <c r="B569" i="18"/>
  <c r="G568" i="18"/>
  <c r="E568" i="18"/>
  <c r="K568" i="18" s="1"/>
  <c r="D568" i="18"/>
  <c r="C568" i="18"/>
  <c r="B568" i="18"/>
  <c r="G567" i="18"/>
  <c r="E567" i="18"/>
  <c r="D567" i="18"/>
  <c r="C567" i="18"/>
  <c r="B567" i="18"/>
  <c r="G566" i="18"/>
  <c r="E566" i="18"/>
  <c r="K566" i="18" s="1"/>
  <c r="D566" i="18"/>
  <c r="C566" i="18"/>
  <c r="B566" i="18"/>
  <c r="G565" i="18"/>
  <c r="E565" i="18"/>
  <c r="D565" i="18"/>
  <c r="C565" i="18"/>
  <c r="B565" i="18"/>
  <c r="G564" i="18"/>
  <c r="E564" i="18"/>
  <c r="K564" i="18" s="1"/>
  <c r="D564" i="18"/>
  <c r="C564" i="18"/>
  <c r="B564" i="18"/>
  <c r="G563" i="18"/>
  <c r="E563" i="18"/>
  <c r="D563" i="18"/>
  <c r="C563" i="18"/>
  <c r="B563" i="18"/>
  <c r="G562" i="18"/>
  <c r="E562" i="18"/>
  <c r="K562" i="18" s="1"/>
  <c r="D562" i="18"/>
  <c r="C562" i="18"/>
  <c r="B562" i="18"/>
  <c r="G561" i="18"/>
  <c r="E561" i="18"/>
  <c r="D561" i="18"/>
  <c r="C561" i="18"/>
  <c r="B561" i="18"/>
  <c r="G560" i="18"/>
  <c r="E560" i="18"/>
  <c r="K560" i="18" s="1"/>
  <c r="D560" i="18"/>
  <c r="C560" i="18"/>
  <c r="B560" i="18"/>
  <c r="G559" i="18"/>
  <c r="E559" i="18"/>
  <c r="D559" i="18"/>
  <c r="C559" i="18"/>
  <c r="B559" i="18"/>
  <c r="G558" i="18"/>
  <c r="E558" i="18"/>
  <c r="K558" i="18" s="1"/>
  <c r="D558" i="18"/>
  <c r="C558" i="18"/>
  <c r="B558" i="18"/>
  <c r="G557" i="18"/>
  <c r="E557" i="18"/>
  <c r="D557" i="18"/>
  <c r="C557" i="18"/>
  <c r="B557" i="18"/>
  <c r="G556" i="18"/>
  <c r="E556" i="18"/>
  <c r="K556" i="18" s="1"/>
  <c r="D556" i="18"/>
  <c r="C556" i="18"/>
  <c r="B556" i="18"/>
  <c r="G555" i="18"/>
  <c r="E555" i="18"/>
  <c r="D555" i="18"/>
  <c r="C555" i="18"/>
  <c r="B555" i="18"/>
  <c r="G554" i="18"/>
  <c r="E554" i="18"/>
  <c r="K554" i="18" s="1"/>
  <c r="D554" i="18"/>
  <c r="C554" i="18"/>
  <c r="B554" i="18"/>
  <c r="G553" i="18"/>
  <c r="E553" i="18"/>
  <c r="D553" i="18"/>
  <c r="C553" i="18"/>
  <c r="B553" i="18"/>
  <c r="G552" i="18"/>
  <c r="E552" i="18"/>
  <c r="K552" i="18" s="1"/>
  <c r="D552" i="18"/>
  <c r="C552" i="18"/>
  <c r="B552" i="18"/>
  <c r="G551" i="18"/>
  <c r="E551" i="18"/>
  <c r="D551" i="18"/>
  <c r="C551" i="18"/>
  <c r="B551" i="18"/>
  <c r="G550" i="18"/>
  <c r="E550" i="18"/>
  <c r="K550" i="18" s="1"/>
  <c r="D550" i="18"/>
  <c r="C550" i="18"/>
  <c r="B550" i="18"/>
  <c r="G549" i="18"/>
  <c r="E549" i="18"/>
  <c r="K549" i="18" s="1"/>
  <c r="D549" i="18"/>
  <c r="C549" i="18"/>
  <c r="B549" i="18"/>
  <c r="G548" i="18"/>
  <c r="E548" i="18"/>
  <c r="K548" i="18" s="1"/>
  <c r="D548" i="18"/>
  <c r="C548" i="18"/>
  <c r="B548" i="18"/>
  <c r="G547" i="18"/>
  <c r="E547" i="18"/>
  <c r="D547" i="18"/>
  <c r="C547" i="18"/>
  <c r="B547" i="18"/>
  <c r="G546" i="18"/>
  <c r="E546" i="18"/>
  <c r="K546" i="18" s="1"/>
  <c r="D546" i="18"/>
  <c r="C546" i="18"/>
  <c r="B546" i="18"/>
  <c r="G545" i="18"/>
  <c r="E545" i="18"/>
  <c r="D545" i="18"/>
  <c r="C545" i="18"/>
  <c r="B545" i="18"/>
  <c r="G544" i="18"/>
  <c r="E544" i="18"/>
  <c r="K544" i="18" s="1"/>
  <c r="D544" i="18"/>
  <c r="C544" i="18"/>
  <c r="B544" i="18"/>
  <c r="G543" i="18"/>
  <c r="E543" i="18"/>
  <c r="D543" i="18"/>
  <c r="C543" i="18"/>
  <c r="B543" i="18"/>
  <c r="G542" i="18"/>
  <c r="E542" i="18"/>
  <c r="K542" i="18" s="1"/>
  <c r="D542" i="18"/>
  <c r="C542" i="18"/>
  <c r="B542" i="18"/>
  <c r="G541" i="18"/>
  <c r="E541" i="18"/>
  <c r="D541" i="18"/>
  <c r="C541" i="18"/>
  <c r="B541" i="18"/>
  <c r="G540" i="18"/>
  <c r="E540" i="18"/>
  <c r="K540" i="18" s="1"/>
  <c r="D540" i="18"/>
  <c r="C540" i="18"/>
  <c r="B540" i="18"/>
  <c r="G539" i="18"/>
  <c r="E539" i="18"/>
  <c r="K539" i="18" s="1"/>
  <c r="D539" i="18"/>
  <c r="C539" i="18"/>
  <c r="B539" i="18"/>
  <c r="G538" i="18"/>
  <c r="E538" i="18"/>
  <c r="K538" i="18" s="1"/>
  <c r="D538" i="18"/>
  <c r="C538" i="18"/>
  <c r="B538" i="18"/>
  <c r="G537" i="18"/>
  <c r="E537" i="18"/>
  <c r="D537" i="18"/>
  <c r="C537" i="18"/>
  <c r="B537" i="18"/>
  <c r="G536" i="18"/>
  <c r="E536" i="18"/>
  <c r="K536" i="18" s="1"/>
  <c r="D536" i="18"/>
  <c r="C536" i="18"/>
  <c r="B536" i="18"/>
  <c r="G535" i="18"/>
  <c r="E535" i="18"/>
  <c r="D535" i="18"/>
  <c r="C535" i="18"/>
  <c r="B535" i="18"/>
  <c r="G534" i="18"/>
  <c r="E534" i="18"/>
  <c r="K534" i="18" s="1"/>
  <c r="D534" i="18"/>
  <c r="C534" i="18"/>
  <c r="B534" i="18"/>
  <c r="G533" i="18"/>
  <c r="E533" i="18"/>
  <c r="D533" i="18"/>
  <c r="C533" i="18"/>
  <c r="B533" i="18"/>
  <c r="G532" i="18"/>
  <c r="E532" i="18"/>
  <c r="K532" i="18" s="1"/>
  <c r="D532" i="18"/>
  <c r="C532" i="18"/>
  <c r="B532" i="18"/>
  <c r="G531" i="18"/>
  <c r="E531" i="18"/>
  <c r="D531" i="18"/>
  <c r="C531" i="18"/>
  <c r="B531" i="18"/>
  <c r="G530" i="18"/>
  <c r="E530" i="18"/>
  <c r="K530" i="18" s="1"/>
  <c r="D530" i="18"/>
  <c r="C530" i="18"/>
  <c r="B530" i="18"/>
  <c r="G529" i="18"/>
  <c r="E529" i="18"/>
  <c r="D529" i="18"/>
  <c r="C529" i="18"/>
  <c r="B529" i="18"/>
  <c r="G528" i="18"/>
  <c r="E528" i="18"/>
  <c r="K528" i="18" s="1"/>
  <c r="D528" i="18"/>
  <c r="C528" i="18"/>
  <c r="B528" i="18"/>
  <c r="G527" i="18"/>
  <c r="E527" i="18"/>
  <c r="D527" i="18"/>
  <c r="C527" i="18"/>
  <c r="B527" i="18"/>
  <c r="G526" i="18"/>
  <c r="E526" i="18"/>
  <c r="K526" i="18" s="1"/>
  <c r="D526" i="18"/>
  <c r="C526" i="18"/>
  <c r="B526" i="18"/>
  <c r="G525" i="18"/>
  <c r="E525" i="18"/>
  <c r="D525" i="18"/>
  <c r="C525" i="18"/>
  <c r="B525" i="18"/>
  <c r="G524" i="18"/>
  <c r="E524" i="18"/>
  <c r="K524" i="18" s="1"/>
  <c r="D524" i="18"/>
  <c r="C524" i="18"/>
  <c r="B524" i="18"/>
  <c r="G523" i="18"/>
  <c r="E523" i="18"/>
  <c r="D523" i="18"/>
  <c r="C523" i="18"/>
  <c r="B523" i="18"/>
  <c r="G522" i="18"/>
  <c r="E522" i="18"/>
  <c r="K522" i="18" s="1"/>
  <c r="D522" i="18"/>
  <c r="C522" i="18"/>
  <c r="B522" i="18"/>
  <c r="G521" i="18"/>
  <c r="E521" i="18"/>
  <c r="D521" i="18"/>
  <c r="C521" i="18"/>
  <c r="B521" i="18"/>
  <c r="G520" i="18"/>
  <c r="E520" i="18"/>
  <c r="K520" i="18" s="1"/>
  <c r="D520" i="18"/>
  <c r="C520" i="18"/>
  <c r="B520" i="18"/>
  <c r="G519" i="18"/>
  <c r="E519" i="18"/>
  <c r="D519" i="18"/>
  <c r="C519" i="18"/>
  <c r="B519" i="18"/>
  <c r="G518" i="18"/>
  <c r="E518" i="18"/>
  <c r="K518" i="18" s="1"/>
  <c r="D518" i="18"/>
  <c r="C518" i="18"/>
  <c r="B518" i="18"/>
  <c r="G517" i="18"/>
  <c r="E517" i="18"/>
  <c r="D517" i="18"/>
  <c r="C517" i="18"/>
  <c r="B517" i="18"/>
  <c r="G516" i="18"/>
  <c r="E516" i="18"/>
  <c r="K516" i="18" s="1"/>
  <c r="D516" i="18"/>
  <c r="C516" i="18"/>
  <c r="B516" i="18"/>
  <c r="G515" i="18"/>
  <c r="E515" i="18"/>
  <c r="D515" i="18"/>
  <c r="C515" i="18"/>
  <c r="B515" i="18"/>
  <c r="G514" i="18"/>
  <c r="E514" i="18"/>
  <c r="K514" i="18" s="1"/>
  <c r="D514" i="18"/>
  <c r="C514" i="18"/>
  <c r="B514" i="18"/>
  <c r="G513" i="18"/>
  <c r="E513" i="18"/>
  <c r="D513" i="18"/>
  <c r="C513" i="18"/>
  <c r="B513" i="18"/>
  <c r="G512" i="18"/>
  <c r="E512" i="18"/>
  <c r="K512" i="18" s="1"/>
  <c r="D512" i="18"/>
  <c r="C512" i="18"/>
  <c r="B512" i="18"/>
  <c r="G511" i="18"/>
  <c r="E511" i="18"/>
  <c r="K511" i="18" s="1"/>
  <c r="D511" i="18"/>
  <c r="C511" i="18"/>
  <c r="B511" i="18"/>
  <c r="G510" i="18"/>
  <c r="E510" i="18"/>
  <c r="K510" i="18" s="1"/>
  <c r="D510" i="18"/>
  <c r="C510" i="18"/>
  <c r="B510" i="18"/>
  <c r="G509" i="18"/>
  <c r="E509" i="18"/>
  <c r="D509" i="18"/>
  <c r="C509" i="18"/>
  <c r="B509" i="18"/>
  <c r="G508" i="18"/>
  <c r="E508" i="18"/>
  <c r="K508" i="18" s="1"/>
  <c r="D508" i="18"/>
  <c r="C508" i="18"/>
  <c r="B508" i="18"/>
  <c r="G507" i="18"/>
  <c r="E507" i="18"/>
  <c r="D507" i="18"/>
  <c r="C507" i="18"/>
  <c r="B507" i="18"/>
  <c r="G506" i="18"/>
  <c r="E506" i="18"/>
  <c r="K506" i="18" s="1"/>
  <c r="D506" i="18"/>
  <c r="C506" i="18"/>
  <c r="B506" i="18"/>
  <c r="G505" i="18"/>
  <c r="E505" i="18"/>
  <c r="D505" i="18"/>
  <c r="C505" i="18"/>
  <c r="B505" i="18"/>
  <c r="G504" i="18"/>
  <c r="E504" i="18"/>
  <c r="K504" i="18" s="1"/>
  <c r="D504" i="18"/>
  <c r="C504" i="18"/>
  <c r="B504" i="18"/>
  <c r="G503" i="18"/>
  <c r="E503" i="18"/>
  <c r="D503" i="18"/>
  <c r="C503" i="18"/>
  <c r="B503" i="18"/>
  <c r="G502" i="18"/>
  <c r="E502" i="18"/>
  <c r="K502" i="18" s="1"/>
  <c r="D502" i="18"/>
  <c r="C502" i="18"/>
  <c r="B502" i="18"/>
  <c r="G501" i="18"/>
  <c r="E501" i="18"/>
  <c r="D501" i="18"/>
  <c r="C501" i="18"/>
  <c r="B501" i="18"/>
  <c r="G500" i="18"/>
  <c r="E500" i="18"/>
  <c r="K500" i="18" s="1"/>
  <c r="D500" i="18"/>
  <c r="C500" i="18"/>
  <c r="B500" i="18"/>
  <c r="G499" i="18"/>
  <c r="E499" i="18"/>
  <c r="D499" i="18"/>
  <c r="C499" i="18"/>
  <c r="B499" i="18"/>
  <c r="G498" i="18"/>
  <c r="E498" i="18"/>
  <c r="K498" i="18" s="1"/>
  <c r="D498" i="18"/>
  <c r="C498" i="18"/>
  <c r="B498" i="18"/>
  <c r="G497" i="18"/>
  <c r="E497" i="18"/>
  <c r="D497" i="18"/>
  <c r="C497" i="18"/>
  <c r="B497" i="18"/>
  <c r="G496" i="18"/>
  <c r="E496" i="18"/>
  <c r="K496" i="18" s="1"/>
  <c r="D496" i="18"/>
  <c r="C496" i="18"/>
  <c r="B496" i="18"/>
  <c r="G495" i="18"/>
  <c r="E495" i="18"/>
  <c r="D495" i="18"/>
  <c r="C495" i="18"/>
  <c r="B495" i="18"/>
  <c r="G494" i="18"/>
  <c r="E494" i="18"/>
  <c r="K494" i="18" s="1"/>
  <c r="D494" i="18"/>
  <c r="C494" i="18"/>
  <c r="B494" i="18"/>
  <c r="G493" i="18"/>
  <c r="E493" i="18"/>
  <c r="D493" i="18"/>
  <c r="C493" i="18"/>
  <c r="B493" i="18"/>
  <c r="G492" i="18"/>
  <c r="E492" i="18"/>
  <c r="K492" i="18" s="1"/>
  <c r="D492" i="18"/>
  <c r="C492" i="18"/>
  <c r="B492" i="18"/>
  <c r="G491" i="18"/>
  <c r="E491" i="18"/>
  <c r="D491" i="18"/>
  <c r="C491" i="18"/>
  <c r="B491" i="18"/>
  <c r="G490" i="18"/>
  <c r="E490" i="18"/>
  <c r="K490" i="18" s="1"/>
  <c r="D490" i="18"/>
  <c r="C490" i="18"/>
  <c r="B490" i="18"/>
  <c r="G489" i="18"/>
  <c r="E489" i="18"/>
  <c r="D489" i="18"/>
  <c r="C489" i="18"/>
  <c r="B489" i="18"/>
  <c r="G488" i="18"/>
  <c r="E488" i="18"/>
  <c r="K488" i="18" s="1"/>
  <c r="D488" i="18"/>
  <c r="C488" i="18"/>
  <c r="B488" i="18"/>
  <c r="G487" i="18"/>
  <c r="E487" i="18"/>
  <c r="D487" i="18"/>
  <c r="C487" i="18"/>
  <c r="B487" i="18"/>
  <c r="G486" i="18"/>
  <c r="E486" i="18"/>
  <c r="K486" i="18" s="1"/>
  <c r="D486" i="18"/>
  <c r="C486" i="18"/>
  <c r="B486" i="18"/>
  <c r="G485" i="18"/>
  <c r="E485" i="18"/>
  <c r="D485" i="18"/>
  <c r="C485" i="18"/>
  <c r="B485" i="18"/>
  <c r="G484" i="18"/>
  <c r="E484" i="18"/>
  <c r="K484" i="18" s="1"/>
  <c r="D484" i="18"/>
  <c r="C484" i="18"/>
  <c r="B484" i="18"/>
  <c r="G483" i="18"/>
  <c r="E483" i="18"/>
  <c r="D483" i="18"/>
  <c r="C483" i="18"/>
  <c r="B483" i="18"/>
  <c r="G482" i="18"/>
  <c r="E482" i="18"/>
  <c r="K482" i="18" s="1"/>
  <c r="D482" i="18"/>
  <c r="C482" i="18"/>
  <c r="B482" i="18"/>
  <c r="G481" i="18"/>
  <c r="E481" i="18"/>
  <c r="D481" i="18"/>
  <c r="C481" i="18"/>
  <c r="B481" i="18"/>
  <c r="G480" i="18"/>
  <c r="E480" i="18"/>
  <c r="K480" i="18" s="1"/>
  <c r="D480" i="18"/>
  <c r="C480" i="18"/>
  <c r="B480" i="18"/>
  <c r="G479" i="18"/>
  <c r="E479" i="18"/>
  <c r="D479" i="18"/>
  <c r="C479" i="18"/>
  <c r="B479" i="18"/>
  <c r="G478" i="18"/>
  <c r="E478" i="18"/>
  <c r="K478" i="18" s="1"/>
  <c r="D478" i="18"/>
  <c r="C478" i="18"/>
  <c r="B478" i="18"/>
  <c r="G477" i="18"/>
  <c r="E477" i="18"/>
  <c r="D477" i="18"/>
  <c r="C477" i="18"/>
  <c r="B477" i="18"/>
  <c r="G476" i="18"/>
  <c r="E476" i="18"/>
  <c r="K476" i="18" s="1"/>
  <c r="D476" i="18"/>
  <c r="C476" i="18"/>
  <c r="B476" i="18"/>
  <c r="G475" i="18"/>
  <c r="E475" i="18"/>
  <c r="D475" i="18"/>
  <c r="C475" i="18"/>
  <c r="B475" i="18"/>
  <c r="G474" i="18"/>
  <c r="E474" i="18"/>
  <c r="K474" i="18" s="1"/>
  <c r="D474" i="18"/>
  <c r="C474" i="18"/>
  <c r="B474" i="18"/>
  <c r="G473" i="18"/>
  <c r="E473" i="18"/>
  <c r="D473" i="18"/>
  <c r="C473" i="18"/>
  <c r="B473" i="18"/>
  <c r="G472" i="18"/>
  <c r="E472" i="18"/>
  <c r="K472" i="18" s="1"/>
  <c r="D472" i="18"/>
  <c r="C472" i="18"/>
  <c r="B472" i="18"/>
  <c r="G471" i="18"/>
  <c r="E471" i="18"/>
  <c r="D471" i="18"/>
  <c r="C471" i="18"/>
  <c r="B471" i="18"/>
  <c r="G470" i="18"/>
  <c r="E470" i="18"/>
  <c r="K470" i="18" s="1"/>
  <c r="D470" i="18"/>
  <c r="C470" i="18"/>
  <c r="B470" i="18"/>
  <c r="G469" i="18"/>
  <c r="E469" i="18"/>
  <c r="K469" i="18" s="1"/>
  <c r="D469" i="18"/>
  <c r="C469" i="18"/>
  <c r="B469" i="18"/>
  <c r="G468" i="18"/>
  <c r="D468" i="18"/>
  <c r="C468" i="18"/>
  <c r="B468" i="18"/>
  <c r="G467" i="18"/>
  <c r="E467" i="18"/>
  <c r="F467" i="18" s="1"/>
  <c r="D467" i="18"/>
  <c r="C467" i="18"/>
  <c r="B467" i="18"/>
  <c r="G466" i="18"/>
  <c r="E466" i="18"/>
  <c r="D466" i="18"/>
  <c r="C466" i="18"/>
  <c r="B466" i="18"/>
  <c r="G465" i="18"/>
  <c r="E465" i="18"/>
  <c r="F465" i="18" s="1"/>
  <c r="D465" i="18"/>
  <c r="C465" i="18"/>
  <c r="B465" i="18"/>
  <c r="G464" i="18"/>
  <c r="E464" i="18"/>
  <c r="D464" i="18"/>
  <c r="C464" i="18"/>
  <c r="B464" i="18"/>
  <c r="G463" i="18"/>
  <c r="E463" i="18"/>
  <c r="F463" i="18" s="1"/>
  <c r="D463" i="18"/>
  <c r="C463" i="18"/>
  <c r="B463" i="18"/>
  <c r="G462" i="18"/>
  <c r="E462" i="18"/>
  <c r="D462" i="18"/>
  <c r="C462" i="18"/>
  <c r="B462" i="18"/>
  <c r="G461" i="18"/>
  <c r="E461" i="18"/>
  <c r="F461" i="18" s="1"/>
  <c r="D461" i="18"/>
  <c r="C461" i="18"/>
  <c r="B461" i="18"/>
  <c r="G460" i="18"/>
  <c r="E460" i="18"/>
  <c r="D460" i="18"/>
  <c r="C460" i="18"/>
  <c r="B460" i="18"/>
  <c r="G459" i="18"/>
  <c r="E459" i="18"/>
  <c r="F459" i="18" s="1"/>
  <c r="D459" i="18"/>
  <c r="C459" i="18"/>
  <c r="B459" i="18"/>
  <c r="G458" i="18"/>
  <c r="E458" i="18"/>
  <c r="D458" i="18"/>
  <c r="C458" i="18"/>
  <c r="B458" i="18"/>
  <c r="G457" i="18"/>
  <c r="E457" i="18"/>
  <c r="F457" i="18" s="1"/>
  <c r="D457" i="18"/>
  <c r="C457" i="18"/>
  <c r="B457" i="18"/>
  <c r="G456" i="18"/>
  <c r="E456" i="18"/>
  <c r="D456" i="18"/>
  <c r="C456" i="18"/>
  <c r="B456" i="18"/>
  <c r="G455" i="18"/>
  <c r="E455" i="18"/>
  <c r="F455" i="18" s="1"/>
  <c r="D455" i="18"/>
  <c r="C455" i="18"/>
  <c r="B455" i="18"/>
  <c r="G454" i="18"/>
  <c r="E454" i="18"/>
  <c r="D454" i="18"/>
  <c r="C454" i="18"/>
  <c r="B454" i="18"/>
  <c r="G453" i="18"/>
  <c r="E453" i="18"/>
  <c r="F453" i="18" s="1"/>
  <c r="D453" i="18"/>
  <c r="C453" i="18"/>
  <c r="B453" i="18"/>
  <c r="G452" i="18"/>
  <c r="E452" i="18"/>
  <c r="D452" i="18"/>
  <c r="C452" i="18"/>
  <c r="B452" i="18"/>
  <c r="G451" i="18"/>
  <c r="E451" i="18"/>
  <c r="F451" i="18" s="1"/>
  <c r="D451" i="18"/>
  <c r="C451" i="18"/>
  <c r="B451" i="18"/>
  <c r="G450" i="18"/>
  <c r="E450" i="18"/>
  <c r="D450" i="18"/>
  <c r="C450" i="18"/>
  <c r="B450" i="18"/>
  <c r="G449" i="18"/>
  <c r="E449" i="18"/>
  <c r="K449" i="18" s="1"/>
  <c r="D449" i="18"/>
  <c r="C449" i="18"/>
  <c r="B449" i="18"/>
  <c r="G448" i="18"/>
  <c r="E448" i="18"/>
  <c r="D448" i="18"/>
  <c r="C448" i="18"/>
  <c r="B448" i="18"/>
  <c r="G447" i="18"/>
  <c r="E447" i="18"/>
  <c r="K447" i="18" s="1"/>
  <c r="D447" i="18"/>
  <c r="C447" i="18"/>
  <c r="B447" i="18"/>
  <c r="G446" i="18"/>
  <c r="E446" i="18"/>
  <c r="D446" i="18"/>
  <c r="C446" i="18"/>
  <c r="B446" i="18"/>
  <c r="G445" i="18"/>
  <c r="E445" i="18"/>
  <c r="K445" i="18" s="1"/>
  <c r="D445" i="18"/>
  <c r="C445" i="18"/>
  <c r="B445" i="18"/>
  <c r="G444" i="18"/>
  <c r="E444" i="18"/>
  <c r="D444" i="18"/>
  <c r="C444" i="18"/>
  <c r="B444" i="18"/>
  <c r="G443" i="18"/>
  <c r="E443" i="18"/>
  <c r="K443" i="18" s="1"/>
  <c r="D443" i="18"/>
  <c r="C443" i="18"/>
  <c r="B443" i="18"/>
  <c r="G442" i="18"/>
  <c r="E442" i="18"/>
  <c r="D442" i="18"/>
  <c r="C442" i="18"/>
  <c r="B442" i="18"/>
  <c r="G441" i="18"/>
  <c r="E441" i="18"/>
  <c r="K441" i="18" s="1"/>
  <c r="D441" i="18"/>
  <c r="C441" i="18"/>
  <c r="B441" i="18"/>
  <c r="G440" i="18"/>
  <c r="E440" i="18"/>
  <c r="D440" i="18"/>
  <c r="C440" i="18"/>
  <c r="B440" i="18"/>
  <c r="G439" i="18"/>
  <c r="E439" i="18"/>
  <c r="K439" i="18" s="1"/>
  <c r="D439" i="18"/>
  <c r="C439" i="18"/>
  <c r="B439" i="18"/>
  <c r="G438" i="18"/>
  <c r="E438" i="18"/>
  <c r="D438" i="18"/>
  <c r="C438" i="18"/>
  <c r="B438" i="18"/>
  <c r="G437" i="18"/>
  <c r="E437" i="18"/>
  <c r="K437" i="18" s="1"/>
  <c r="D437" i="18"/>
  <c r="C437" i="18"/>
  <c r="B437" i="18"/>
  <c r="G436" i="18"/>
  <c r="E436" i="18"/>
  <c r="D436" i="18"/>
  <c r="C436" i="18"/>
  <c r="B436" i="18"/>
  <c r="G435" i="18"/>
  <c r="E435" i="18"/>
  <c r="K435" i="18" s="1"/>
  <c r="D435" i="18"/>
  <c r="C435" i="18"/>
  <c r="B435" i="18"/>
  <c r="G434" i="18"/>
  <c r="E434" i="18"/>
  <c r="D434" i="18"/>
  <c r="C434" i="18"/>
  <c r="B434" i="18"/>
  <c r="G433" i="18"/>
  <c r="E433" i="18"/>
  <c r="K433" i="18" s="1"/>
  <c r="D433" i="18"/>
  <c r="C433" i="18"/>
  <c r="B433" i="18"/>
  <c r="G432" i="18"/>
  <c r="E432" i="18"/>
  <c r="K432" i="18" s="1"/>
  <c r="D432" i="18"/>
  <c r="C432" i="18"/>
  <c r="B432" i="18"/>
  <c r="G431" i="18"/>
  <c r="E431" i="18"/>
  <c r="F431" i="18" s="1"/>
  <c r="D431" i="18"/>
  <c r="C431" i="18"/>
  <c r="B431" i="18"/>
  <c r="G430" i="18"/>
  <c r="E430" i="18"/>
  <c r="D430" i="18"/>
  <c r="C430" i="18"/>
  <c r="B430" i="18"/>
  <c r="G429" i="18"/>
  <c r="E429" i="18"/>
  <c r="K429" i="18" s="1"/>
  <c r="D429" i="18"/>
  <c r="C429" i="18"/>
  <c r="B429" i="18"/>
  <c r="G428" i="18"/>
  <c r="E428" i="18"/>
  <c r="D428" i="18"/>
  <c r="C428" i="18"/>
  <c r="B428" i="18"/>
  <c r="G427" i="18"/>
  <c r="E427" i="18"/>
  <c r="K427" i="18" s="1"/>
  <c r="D427" i="18"/>
  <c r="C427" i="18"/>
  <c r="B427" i="18"/>
  <c r="G426" i="18"/>
  <c r="E426" i="18"/>
  <c r="K426" i="18" s="1"/>
  <c r="D426" i="18"/>
  <c r="C426" i="18"/>
  <c r="B426" i="18"/>
  <c r="G425" i="18"/>
  <c r="E425" i="18"/>
  <c r="F425" i="18" s="1"/>
  <c r="D425" i="18"/>
  <c r="C425" i="18"/>
  <c r="B425" i="18"/>
  <c r="G424" i="18"/>
  <c r="E424" i="18"/>
  <c r="K424" i="18" s="1"/>
  <c r="D424" i="18"/>
  <c r="C424" i="18"/>
  <c r="B424" i="18"/>
  <c r="G423" i="18"/>
  <c r="E423" i="18"/>
  <c r="F423" i="18" s="1"/>
  <c r="D423" i="18"/>
  <c r="C423" i="18"/>
  <c r="B423" i="18"/>
  <c r="G422" i="18"/>
  <c r="E422" i="18"/>
  <c r="K422" i="18" s="1"/>
  <c r="D422" i="18"/>
  <c r="C422" i="18"/>
  <c r="B422" i="18"/>
  <c r="G421" i="18"/>
  <c r="E421" i="18"/>
  <c r="F421" i="18" s="1"/>
  <c r="D421" i="18"/>
  <c r="C421" i="18"/>
  <c r="B421" i="18"/>
  <c r="G420" i="18"/>
  <c r="E420" i="18"/>
  <c r="K420" i="18" s="1"/>
  <c r="D420" i="18"/>
  <c r="C420" i="18"/>
  <c r="B420" i="18"/>
  <c r="G419" i="18"/>
  <c r="E419" i="18"/>
  <c r="F419" i="18" s="1"/>
  <c r="D419" i="18"/>
  <c r="C419" i="18"/>
  <c r="B419" i="18"/>
  <c r="G418" i="18"/>
  <c r="E418" i="18"/>
  <c r="K418" i="18" s="1"/>
  <c r="D418" i="18"/>
  <c r="C418" i="18"/>
  <c r="B418" i="18"/>
  <c r="G417" i="18"/>
  <c r="E417" i="18"/>
  <c r="K417" i="18" s="1"/>
  <c r="D417" i="18"/>
  <c r="C417" i="18"/>
  <c r="B417" i="18"/>
  <c r="G416" i="18"/>
  <c r="E416" i="18"/>
  <c r="K416" i="18" s="1"/>
  <c r="D416" i="18"/>
  <c r="C416" i="18"/>
  <c r="B416" i="18"/>
  <c r="G415" i="18"/>
  <c r="E415" i="18"/>
  <c r="K415" i="18" s="1"/>
  <c r="D415" i="18"/>
  <c r="C415" i="18"/>
  <c r="B415" i="18"/>
  <c r="G414" i="18"/>
  <c r="E414" i="18"/>
  <c r="K414" i="18" s="1"/>
  <c r="D414" i="18"/>
  <c r="C414" i="18"/>
  <c r="B414" i="18"/>
  <c r="G413" i="18"/>
  <c r="E413" i="18"/>
  <c r="K413" i="18" s="1"/>
  <c r="D413" i="18"/>
  <c r="C413" i="18"/>
  <c r="B413" i="18"/>
  <c r="G412" i="18"/>
  <c r="E412" i="18"/>
  <c r="K412" i="18" s="1"/>
  <c r="D412" i="18"/>
  <c r="C412" i="18"/>
  <c r="B412" i="18"/>
  <c r="G411" i="18"/>
  <c r="E411" i="18"/>
  <c r="F411" i="18" s="1"/>
  <c r="D411" i="18"/>
  <c r="C411" i="18"/>
  <c r="B411" i="18"/>
  <c r="G410" i="18"/>
  <c r="E410" i="18"/>
  <c r="K410" i="18" s="1"/>
  <c r="D410" i="18"/>
  <c r="C410" i="18"/>
  <c r="B410" i="18"/>
  <c r="G409" i="18"/>
  <c r="E409" i="18"/>
  <c r="F409" i="18" s="1"/>
  <c r="D409" i="18"/>
  <c r="C409" i="18"/>
  <c r="B409" i="18"/>
  <c r="G408" i="18"/>
  <c r="E408" i="18"/>
  <c r="K408" i="18" s="1"/>
  <c r="D408" i="18"/>
  <c r="C408" i="18"/>
  <c r="B408" i="18"/>
  <c r="G407" i="18"/>
  <c r="E407" i="18"/>
  <c r="F407" i="18" s="1"/>
  <c r="D407" i="18"/>
  <c r="C407" i="18"/>
  <c r="B407" i="18"/>
  <c r="G406" i="18"/>
  <c r="E406" i="18"/>
  <c r="K406" i="18" s="1"/>
  <c r="D406" i="18"/>
  <c r="C406" i="18"/>
  <c r="B406" i="18"/>
  <c r="G405" i="18"/>
  <c r="E405" i="18"/>
  <c r="F405" i="18" s="1"/>
  <c r="D405" i="18"/>
  <c r="C405" i="18"/>
  <c r="B405" i="18"/>
  <c r="G404" i="18"/>
  <c r="E404" i="18"/>
  <c r="K404" i="18" s="1"/>
  <c r="D404" i="18"/>
  <c r="C404" i="18"/>
  <c r="B404" i="18"/>
  <c r="G403" i="18"/>
  <c r="E403" i="18"/>
  <c r="F403" i="18" s="1"/>
  <c r="D403" i="18"/>
  <c r="C403" i="18"/>
  <c r="B403" i="18"/>
  <c r="G402" i="18"/>
  <c r="E402" i="18"/>
  <c r="K402" i="18" s="1"/>
  <c r="D402" i="18"/>
  <c r="C402" i="18"/>
  <c r="B402" i="18"/>
  <c r="G401" i="18"/>
  <c r="E401" i="18"/>
  <c r="F401" i="18" s="1"/>
  <c r="D401" i="18"/>
  <c r="C401" i="18"/>
  <c r="B401" i="18"/>
  <c r="G400" i="18"/>
  <c r="E400" i="18"/>
  <c r="K400" i="18" s="1"/>
  <c r="D400" i="18"/>
  <c r="C400" i="18"/>
  <c r="B400" i="18"/>
  <c r="G399" i="18"/>
  <c r="E399" i="18"/>
  <c r="F399" i="18" s="1"/>
  <c r="D399" i="18"/>
  <c r="C399" i="18"/>
  <c r="B399" i="18"/>
  <c r="G398" i="18"/>
  <c r="E398" i="18"/>
  <c r="K398" i="18" s="1"/>
  <c r="D398" i="18"/>
  <c r="C398" i="18"/>
  <c r="B398" i="18"/>
  <c r="G397" i="18"/>
  <c r="E397" i="18"/>
  <c r="F397" i="18" s="1"/>
  <c r="D397" i="18"/>
  <c r="C397" i="18"/>
  <c r="B397" i="18"/>
  <c r="G396" i="18"/>
  <c r="E396" i="18"/>
  <c r="K396" i="18" s="1"/>
  <c r="D396" i="18"/>
  <c r="C396" i="18"/>
  <c r="B396" i="18"/>
  <c r="G395" i="18"/>
  <c r="E395" i="18"/>
  <c r="F395" i="18" s="1"/>
  <c r="D395" i="18"/>
  <c r="C395" i="18"/>
  <c r="B395" i="18"/>
  <c r="G394" i="18"/>
  <c r="E394" i="18"/>
  <c r="K394" i="18" s="1"/>
  <c r="D394" i="18"/>
  <c r="C394" i="18"/>
  <c r="B394" i="18"/>
  <c r="G393" i="18"/>
  <c r="E393" i="18"/>
  <c r="K393" i="18" s="1"/>
  <c r="D393" i="18"/>
  <c r="C393" i="18"/>
  <c r="B393" i="18"/>
  <c r="G392" i="18"/>
  <c r="E392" i="18"/>
  <c r="K392" i="18" s="1"/>
  <c r="D392" i="18"/>
  <c r="C392" i="18"/>
  <c r="B392" i="18"/>
  <c r="G391" i="18"/>
  <c r="E391" i="18"/>
  <c r="F391" i="18" s="1"/>
  <c r="D391" i="18"/>
  <c r="C391" i="18"/>
  <c r="B391" i="18"/>
  <c r="G390" i="18"/>
  <c r="E390" i="18"/>
  <c r="K390" i="18" s="1"/>
  <c r="D390" i="18"/>
  <c r="C390" i="18"/>
  <c r="B390" i="18"/>
  <c r="G389" i="18"/>
  <c r="E389" i="18"/>
  <c r="F389" i="18" s="1"/>
  <c r="D389" i="18"/>
  <c r="C389" i="18"/>
  <c r="B389" i="18"/>
  <c r="G388" i="18"/>
  <c r="E388" i="18"/>
  <c r="K388" i="18" s="1"/>
  <c r="D388" i="18"/>
  <c r="C388" i="18"/>
  <c r="B388" i="18"/>
  <c r="G387" i="18"/>
  <c r="E387" i="18"/>
  <c r="F387" i="18" s="1"/>
  <c r="D387" i="18"/>
  <c r="C387" i="18"/>
  <c r="B387" i="18"/>
  <c r="G386" i="18"/>
  <c r="E386" i="18"/>
  <c r="K386" i="18" s="1"/>
  <c r="D386" i="18"/>
  <c r="C386" i="18"/>
  <c r="B386" i="18"/>
  <c r="G385" i="18"/>
  <c r="E385" i="18"/>
  <c r="K385" i="18" s="1"/>
  <c r="D385" i="18"/>
  <c r="C385" i="18"/>
  <c r="B385" i="18"/>
  <c r="G384" i="18"/>
  <c r="E384" i="18"/>
  <c r="K384" i="18" s="1"/>
  <c r="D384" i="18"/>
  <c r="C384" i="18"/>
  <c r="B384" i="18"/>
  <c r="G383" i="18"/>
  <c r="E383" i="18"/>
  <c r="F383" i="18" s="1"/>
  <c r="D383" i="18"/>
  <c r="C383" i="18"/>
  <c r="B383" i="18"/>
  <c r="G382" i="18"/>
  <c r="E382" i="18"/>
  <c r="K382" i="18" s="1"/>
  <c r="D382" i="18"/>
  <c r="C382" i="18"/>
  <c r="B382" i="18"/>
  <c r="G381" i="18"/>
  <c r="E381" i="18"/>
  <c r="F381" i="18" s="1"/>
  <c r="D381" i="18"/>
  <c r="C381" i="18"/>
  <c r="B381" i="18"/>
  <c r="G380" i="18"/>
  <c r="E380" i="18"/>
  <c r="K380" i="18" s="1"/>
  <c r="D380" i="18"/>
  <c r="C380" i="18"/>
  <c r="B380" i="18"/>
  <c r="G379" i="18"/>
  <c r="E379" i="18"/>
  <c r="F379" i="18" s="1"/>
  <c r="D379" i="18"/>
  <c r="C379" i="18"/>
  <c r="B379" i="18"/>
  <c r="G378" i="18"/>
  <c r="E378" i="18"/>
  <c r="K378" i="18" s="1"/>
  <c r="D378" i="18"/>
  <c r="C378" i="18"/>
  <c r="B378" i="18"/>
  <c r="G377" i="18"/>
  <c r="E377" i="18"/>
  <c r="F377" i="18" s="1"/>
  <c r="D377" i="18"/>
  <c r="C377" i="18"/>
  <c r="B377" i="18"/>
  <c r="G376" i="18"/>
  <c r="E376" i="18"/>
  <c r="K376" i="18" s="1"/>
  <c r="D376" i="18"/>
  <c r="C376" i="18"/>
  <c r="B376" i="18"/>
  <c r="G375" i="18"/>
  <c r="E375" i="18"/>
  <c r="F375" i="18" s="1"/>
  <c r="D375" i="18"/>
  <c r="C375" i="18"/>
  <c r="B375" i="18"/>
  <c r="G374" i="18"/>
  <c r="E374" i="18"/>
  <c r="K374" i="18" s="1"/>
  <c r="D374" i="18"/>
  <c r="C374" i="18"/>
  <c r="B374" i="18"/>
  <c r="G373" i="18"/>
  <c r="E373" i="18"/>
  <c r="F373" i="18" s="1"/>
  <c r="D373" i="18"/>
  <c r="C373" i="18"/>
  <c r="B373" i="18"/>
  <c r="G372" i="18"/>
  <c r="E372" i="18"/>
  <c r="K372" i="18" s="1"/>
  <c r="D372" i="18"/>
  <c r="C372" i="18"/>
  <c r="B372" i="18"/>
  <c r="G371" i="18"/>
  <c r="E371" i="18"/>
  <c r="F371" i="18" s="1"/>
  <c r="D371" i="18"/>
  <c r="C371" i="18"/>
  <c r="B371" i="18"/>
  <c r="G370" i="18"/>
  <c r="E370" i="18"/>
  <c r="K370" i="18" s="1"/>
  <c r="D370" i="18"/>
  <c r="C370" i="18"/>
  <c r="B370" i="18"/>
  <c r="G369" i="18"/>
  <c r="E369" i="18"/>
  <c r="F369" i="18" s="1"/>
  <c r="D369" i="18"/>
  <c r="C369" i="18"/>
  <c r="B369" i="18"/>
  <c r="G368" i="18"/>
  <c r="E368" i="18"/>
  <c r="K368" i="18" s="1"/>
  <c r="D368" i="18"/>
  <c r="C368" i="18"/>
  <c r="B368" i="18"/>
  <c r="G367" i="18"/>
  <c r="E367" i="18"/>
  <c r="K367" i="18" s="1"/>
  <c r="D367" i="18"/>
  <c r="C367" i="18"/>
  <c r="B367" i="18"/>
  <c r="G366" i="18"/>
  <c r="E366" i="18"/>
  <c r="K366" i="18" s="1"/>
  <c r="D366" i="18"/>
  <c r="C366" i="18"/>
  <c r="B366" i="18"/>
  <c r="G365" i="18"/>
  <c r="E365" i="18"/>
  <c r="F365" i="18" s="1"/>
  <c r="D365" i="18"/>
  <c r="C365" i="18"/>
  <c r="B365" i="18"/>
  <c r="G364" i="18"/>
  <c r="E364" i="18"/>
  <c r="K364" i="18" s="1"/>
  <c r="D364" i="18"/>
  <c r="C364" i="18"/>
  <c r="B364" i="18"/>
  <c r="G363" i="18"/>
  <c r="E363" i="18"/>
  <c r="F363" i="18" s="1"/>
  <c r="D363" i="18"/>
  <c r="C363" i="18"/>
  <c r="B363" i="18"/>
  <c r="G362" i="18"/>
  <c r="E362" i="18"/>
  <c r="K362" i="18" s="1"/>
  <c r="D362" i="18"/>
  <c r="C362" i="18"/>
  <c r="B362" i="18"/>
  <c r="G361" i="18"/>
  <c r="E361" i="18"/>
  <c r="K361" i="18" s="1"/>
  <c r="D361" i="18"/>
  <c r="C361" i="18"/>
  <c r="B361" i="18"/>
  <c r="G360" i="18"/>
  <c r="E360" i="18"/>
  <c r="D360" i="18"/>
  <c r="C360" i="18"/>
  <c r="B360" i="18"/>
  <c r="G359" i="18"/>
  <c r="E359" i="18"/>
  <c r="K359" i="18" s="1"/>
  <c r="D359" i="18"/>
  <c r="C359" i="18"/>
  <c r="B359" i="18"/>
  <c r="G358" i="18"/>
  <c r="E358" i="18"/>
  <c r="D358" i="18"/>
  <c r="C358" i="18"/>
  <c r="B358" i="18"/>
  <c r="G357" i="18"/>
  <c r="E357" i="18"/>
  <c r="K357" i="18" s="1"/>
  <c r="D357" i="18"/>
  <c r="C357" i="18"/>
  <c r="B357" i="18"/>
  <c r="G356" i="18"/>
  <c r="E356" i="18"/>
  <c r="D356" i="18"/>
  <c r="C356" i="18"/>
  <c r="B356" i="18"/>
  <c r="G355" i="18"/>
  <c r="E355" i="18"/>
  <c r="K355" i="18" s="1"/>
  <c r="D355" i="18"/>
  <c r="C355" i="18"/>
  <c r="B355" i="18"/>
  <c r="G354" i="18"/>
  <c r="E354" i="18"/>
  <c r="D354" i="18"/>
  <c r="C354" i="18"/>
  <c r="B354" i="18"/>
  <c r="G353" i="18"/>
  <c r="E353" i="18"/>
  <c r="K353" i="18" s="1"/>
  <c r="D353" i="18"/>
  <c r="C353" i="18"/>
  <c r="B353" i="18"/>
  <c r="G352" i="18"/>
  <c r="E352" i="18"/>
  <c r="D352" i="18"/>
  <c r="C352" i="18"/>
  <c r="B352" i="18"/>
  <c r="G351" i="18"/>
  <c r="E351" i="18"/>
  <c r="K351" i="18" s="1"/>
  <c r="D351" i="18"/>
  <c r="C351" i="18"/>
  <c r="B351" i="18"/>
  <c r="G350" i="18"/>
  <c r="E350" i="18"/>
  <c r="D350" i="18"/>
  <c r="C350" i="18"/>
  <c r="B350" i="18"/>
  <c r="G349" i="18"/>
  <c r="E349" i="18"/>
  <c r="K349" i="18" s="1"/>
  <c r="D349" i="18"/>
  <c r="C349" i="18"/>
  <c r="B349" i="18"/>
  <c r="G348" i="18"/>
  <c r="E348" i="18"/>
  <c r="D348" i="18"/>
  <c r="C348" i="18"/>
  <c r="B348" i="18"/>
  <c r="G347" i="18"/>
  <c r="E347" i="18"/>
  <c r="K347" i="18" s="1"/>
  <c r="D347" i="18"/>
  <c r="C347" i="18"/>
  <c r="B347" i="18"/>
  <c r="G346" i="18"/>
  <c r="E346" i="18"/>
  <c r="D346" i="18"/>
  <c r="C346" i="18"/>
  <c r="B346" i="18"/>
  <c r="G345" i="18"/>
  <c r="E345" i="18"/>
  <c r="K345" i="18" s="1"/>
  <c r="D345" i="18"/>
  <c r="C345" i="18"/>
  <c r="B345" i="18"/>
  <c r="G344" i="18"/>
  <c r="E344" i="18"/>
  <c r="D344" i="18"/>
  <c r="C344" i="18"/>
  <c r="B344" i="18"/>
  <c r="G343" i="18"/>
  <c r="E343" i="18"/>
  <c r="K343" i="18" s="1"/>
  <c r="D343" i="18"/>
  <c r="C343" i="18"/>
  <c r="B343" i="18"/>
  <c r="G342" i="18"/>
  <c r="E342" i="18"/>
  <c r="D342" i="18"/>
  <c r="C342" i="18"/>
  <c r="B342" i="18"/>
  <c r="G341" i="18"/>
  <c r="E341" i="18"/>
  <c r="K341" i="18" s="1"/>
  <c r="D341" i="18"/>
  <c r="C341" i="18"/>
  <c r="B341" i="18"/>
  <c r="G340" i="18"/>
  <c r="E340" i="18"/>
  <c r="D340" i="18"/>
  <c r="C340" i="18"/>
  <c r="B340" i="18"/>
  <c r="G339" i="18"/>
  <c r="E339" i="18"/>
  <c r="K339" i="18" s="1"/>
  <c r="D339" i="18"/>
  <c r="C339" i="18"/>
  <c r="B339" i="18"/>
  <c r="G338" i="18"/>
  <c r="E338" i="18"/>
  <c r="D338" i="18"/>
  <c r="C338" i="18"/>
  <c r="B338" i="18"/>
  <c r="G337" i="18"/>
  <c r="E337" i="18"/>
  <c r="K337" i="18" s="1"/>
  <c r="D337" i="18"/>
  <c r="C337" i="18"/>
  <c r="B337" i="18"/>
  <c r="G336" i="18"/>
  <c r="E336" i="18"/>
  <c r="D336" i="18"/>
  <c r="C336" i="18"/>
  <c r="B336" i="18"/>
  <c r="G335" i="18"/>
  <c r="E335" i="18"/>
  <c r="K335" i="18" s="1"/>
  <c r="D335" i="18"/>
  <c r="C335" i="18"/>
  <c r="B335" i="18"/>
  <c r="G334" i="18"/>
  <c r="E334" i="18"/>
  <c r="D334" i="18"/>
  <c r="C334" i="18"/>
  <c r="B334" i="18"/>
  <c r="G333" i="18"/>
  <c r="E333" i="18"/>
  <c r="K333" i="18" s="1"/>
  <c r="D333" i="18"/>
  <c r="C333" i="18"/>
  <c r="B333" i="18"/>
  <c r="G332" i="18"/>
  <c r="E332" i="18"/>
  <c r="D332" i="18"/>
  <c r="C332" i="18"/>
  <c r="B332" i="18"/>
  <c r="G331" i="18"/>
  <c r="E331" i="18"/>
  <c r="K331" i="18" s="1"/>
  <c r="D331" i="18"/>
  <c r="C331" i="18"/>
  <c r="B331" i="18"/>
  <c r="G330" i="18"/>
  <c r="E330" i="18"/>
  <c r="D330" i="18"/>
  <c r="C330" i="18"/>
  <c r="B330" i="18"/>
  <c r="G329" i="18"/>
  <c r="E329" i="18"/>
  <c r="K329" i="18" s="1"/>
  <c r="D329" i="18"/>
  <c r="C329" i="18"/>
  <c r="B329" i="18"/>
  <c r="G328" i="18"/>
  <c r="E328" i="18"/>
  <c r="D328" i="18"/>
  <c r="C328" i="18"/>
  <c r="B328" i="18"/>
  <c r="G327" i="18"/>
  <c r="E327" i="18"/>
  <c r="K327" i="18" s="1"/>
  <c r="D327" i="18"/>
  <c r="C327" i="18"/>
  <c r="B327" i="18"/>
  <c r="G326" i="18"/>
  <c r="E326" i="18"/>
  <c r="D326" i="18"/>
  <c r="C326" i="18"/>
  <c r="B326" i="18"/>
  <c r="G325" i="18"/>
  <c r="E325" i="18"/>
  <c r="K325" i="18" s="1"/>
  <c r="D325" i="18"/>
  <c r="C325" i="18"/>
  <c r="B325" i="18"/>
  <c r="G324" i="18"/>
  <c r="E324" i="18"/>
  <c r="D324" i="18"/>
  <c r="C324" i="18"/>
  <c r="B324" i="18"/>
  <c r="G323" i="18"/>
  <c r="E323" i="18"/>
  <c r="K323" i="18" s="1"/>
  <c r="D323" i="18"/>
  <c r="C323" i="18"/>
  <c r="B323" i="18"/>
  <c r="G322" i="18"/>
  <c r="E322" i="18"/>
  <c r="D322" i="18"/>
  <c r="C322" i="18"/>
  <c r="B322" i="18"/>
  <c r="G321" i="18"/>
  <c r="E321" i="18"/>
  <c r="K321" i="18" s="1"/>
  <c r="D321" i="18"/>
  <c r="C321" i="18"/>
  <c r="B321" i="18"/>
  <c r="G320" i="18"/>
  <c r="E320" i="18"/>
  <c r="D320" i="18"/>
  <c r="C320" i="18"/>
  <c r="B320" i="18"/>
  <c r="G319" i="18"/>
  <c r="E319" i="18"/>
  <c r="K319" i="18" s="1"/>
  <c r="D319" i="18"/>
  <c r="C319" i="18"/>
  <c r="B319" i="18"/>
  <c r="G318" i="18"/>
  <c r="E318" i="18"/>
  <c r="D318" i="18"/>
  <c r="C318" i="18"/>
  <c r="B318" i="18"/>
  <c r="G317" i="18"/>
  <c r="E317" i="18"/>
  <c r="K317" i="18" s="1"/>
  <c r="D317" i="18"/>
  <c r="C317" i="18"/>
  <c r="B317" i="18"/>
  <c r="G316" i="18"/>
  <c r="E316" i="18"/>
  <c r="D316" i="18"/>
  <c r="C316" i="18"/>
  <c r="B316" i="18"/>
  <c r="G315" i="18"/>
  <c r="E315" i="18"/>
  <c r="K315" i="18" s="1"/>
  <c r="D315" i="18"/>
  <c r="C315" i="18"/>
  <c r="B315" i="18"/>
  <c r="G314" i="18"/>
  <c r="E314" i="18"/>
  <c r="D314" i="18"/>
  <c r="C314" i="18"/>
  <c r="B314" i="18"/>
  <c r="G313" i="18"/>
  <c r="E313" i="18"/>
  <c r="K313" i="18" s="1"/>
  <c r="D313" i="18"/>
  <c r="C313" i="18"/>
  <c r="B313" i="18"/>
  <c r="G312" i="18"/>
  <c r="E312" i="18"/>
  <c r="D312" i="18"/>
  <c r="C312" i="18"/>
  <c r="B312" i="18"/>
  <c r="G311" i="18"/>
  <c r="E311" i="18"/>
  <c r="K311" i="18" s="1"/>
  <c r="D311" i="18"/>
  <c r="C311" i="18"/>
  <c r="B311" i="18"/>
  <c r="G310" i="18"/>
  <c r="E310" i="18"/>
  <c r="D310" i="18"/>
  <c r="C310" i="18"/>
  <c r="B310" i="18"/>
  <c r="G309" i="18"/>
  <c r="E309" i="18"/>
  <c r="K309" i="18" s="1"/>
  <c r="D309" i="18"/>
  <c r="C309" i="18"/>
  <c r="B309" i="18"/>
  <c r="G308" i="18"/>
  <c r="E308" i="18"/>
  <c r="D308" i="18"/>
  <c r="C308" i="18"/>
  <c r="B308" i="18"/>
  <c r="G307" i="18"/>
  <c r="E307" i="18"/>
  <c r="K307" i="18" s="1"/>
  <c r="D307" i="18"/>
  <c r="C307" i="18"/>
  <c r="B307" i="18"/>
  <c r="G306" i="18"/>
  <c r="E306" i="18"/>
  <c r="D306" i="18"/>
  <c r="C306" i="18"/>
  <c r="B306" i="18"/>
  <c r="G305" i="18"/>
  <c r="E305" i="18"/>
  <c r="K305" i="18" s="1"/>
  <c r="D305" i="18"/>
  <c r="C305" i="18"/>
  <c r="B305" i="18"/>
  <c r="G304" i="18"/>
  <c r="E304" i="18"/>
  <c r="D304" i="18"/>
  <c r="C304" i="18"/>
  <c r="B304" i="18"/>
  <c r="G303" i="18"/>
  <c r="E303" i="18"/>
  <c r="K303" i="18" s="1"/>
  <c r="D303" i="18"/>
  <c r="C303" i="18"/>
  <c r="B303" i="18"/>
  <c r="G302" i="18"/>
  <c r="E302" i="18"/>
  <c r="D302" i="18"/>
  <c r="C302" i="18"/>
  <c r="B302" i="18"/>
  <c r="G301" i="18"/>
  <c r="E301" i="18"/>
  <c r="K301" i="18" s="1"/>
  <c r="D301" i="18"/>
  <c r="C301" i="18"/>
  <c r="B301" i="18"/>
  <c r="G300" i="18"/>
  <c r="E300" i="18"/>
  <c r="D300" i="18"/>
  <c r="C300" i="18"/>
  <c r="B300" i="18"/>
  <c r="G299" i="18"/>
  <c r="E299" i="18"/>
  <c r="K299" i="18" s="1"/>
  <c r="D299" i="18"/>
  <c r="C299" i="18"/>
  <c r="B299" i="18"/>
  <c r="G298" i="18"/>
  <c r="E298" i="18"/>
  <c r="D298" i="18"/>
  <c r="C298" i="18"/>
  <c r="B298" i="18"/>
  <c r="G297" i="18"/>
  <c r="E297" i="18"/>
  <c r="K297" i="18" s="1"/>
  <c r="D297" i="18"/>
  <c r="C297" i="18"/>
  <c r="B297" i="18"/>
  <c r="G296" i="18"/>
  <c r="E296" i="18"/>
  <c r="D296" i="18"/>
  <c r="C296" i="18"/>
  <c r="B296" i="18"/>
  <c r="G295" i="18"/>
  <c r="E295" i="18"/>
  <c r="K295" i="18" s="1"/>
  <c r="D295" i="18"/>
  <c r="C295" i="18"/>
  <c r="B295" i="18"/>
  <c r="G294" i="18"/>
  <c r="E294" i="18"/>
  <c r="D294" i="18"/>
  <c r="C294" i="18"/>
  <c r="B294" i="18"/>
  <c r="G293" i="18"/>
  <c r="E293" i="18"/>
  <c r="K293" i="18" s="1"/>
  <c r="D293" i="18"/>
  <c r="C293" i="18"/>
  <c r="B293" i="18"/>
  <c r="G292" i="18"/>
  <c r="E292" i="18"/>
  <c r="D292" i="18"/>
  <c r="C292" i="18"/>
  <c r="B292" i="18"/>
  <c r="G291" i="18"/>
  <c r="E291" i="18"/>
  <c r="K291" i="18" s="1"/>
  <c r="D291" i="18"/>
  <c r="C291" i="18"/>
  <c r="B291" i="18"/>
  <c r="G290" i="18"/>
  <c r="E290" i="18"/>
  <c r="D290" i="18"/>
  <c r="C290" i="18"/>
  <c r="B290" i="18"/>
  <c r="G289" i="18"/>
  <c r="E289" i="18"/>
  <c r="K289" i="18" s="1"/>
  <c r="D289" i="18"/>
  <c r="C289" i="18"/>
  <c r="B289" i="18"/>
  <c r="G288" i="18"/>
  <c r="E288" i="18"/>
  <c r="D288" i="18"/>
  <c r="C288" i="18"/>
  <c r="B288" i="18"/>
  <c r="G287" i="18"/>
  <c r="E287" i="18"/>
  <c r="K287" i="18" s="1"/>
  <c r="D287" i="18"/>
  <c r="C287" i="18"/>
  <c r="B287" i="18"/>
  <c r="G286" i="18"/>
  <c r="E286" i="18"/>
  <c r="D286" i="18"/>
  <c r="C286" i="18"/>
  <c r="B286" i="18"/>
  <c r="G285" i="18"/>
  <c r="E285" i="18"/>
  <c r="K285" i="18" s="1"/>
  <c r="D285" i="18"/>
  <c r="C285" i="18"/>
  <c r="B285" i="18"/>
  <c r="G284" i="18"/>
  <c r="E284" i="18"/>
  <c r="D284" i="18"/>
  <c r="C284" i="18"/>
  <c r="B284" i="18"/>
  <c r="G283" i="18"/>
  <c r="E283" i="18"/>
  <c r="K283" i="18" s="1"/>
  <c r="D283" i="18"/>
  <c r="C283" i="18"/>
  <c r="B283" i="18"/>
  <c r="G282" i="18"/>
  <c r="E282" i="18"/>
  <c r="D282" i="18"/>
  <c r="C282" i="18"/>
  <c r="B282" i="18"/>
  <c r="G281" i="18"/>
  <c r="E281" i="18"/>
  <c r="K281" i="18" s="1"/>
  <c r="D281" i="18"/>
  <c r="C281" i="18"/>
  <c r="B281" i="18"/>
  <c r="G280" i="18"/>
  <c r="E280" i="18"/>
  <c r="D280" i="18"/>
  <c r="C280" i="18"/>
  <c r="B280" i="18"/>
  <c r="G279" i="18"/>
  <c r="E279" i="18"/>
  <c r="K279" i="18" s="1"/>
  <c r="D279" i="18"/>
  <c r="C279" i="18"/>
  <c r="B279" i="18"/>
  <c r="G278" i="18"/>
  <c r="E278" i="18"/>
  <c r="D278" i="18"/>
  <c r="C278" i="18"/>
  <c r="B278" i="18"/>
  <c r="G277" i="18"/>
  <c r="E277" i="18"/>
  <c r="K277" i="18" s="1"/>
  <c r="D277" i="18"/>
  <c r="C277" i="18"/>
  <c r="B277" i="18"/>
  <c r="G276" i="18"/>
  <c r="E276" i="18"/>
  <c r="D276" i="18"/>
  <c r="C276" i="18"/>
  <c r="B276" i="18"/>
  <c r="G275" i="18"/>
  <c r="E275" i="18"/>
  <c r="K275" i="18" s="1"/>
  <c r="D275" i="18"/>
  <c r="C275" i="18"/>
  <c r="B275" i="18"/>
  <c r="G274" i="18"/>
  <c r="E274" i="18"/>
  <c r="D274" i="18"/>
  <c r="C274" i="18"/>
  <c r="B274" i="18"/>
  <c r="G273" i="18"/>
  <c r="E273" i="18"/>
  <c r="K273" i="18" s="1"/>
  <c r="D273" i="18"/>
  <c r="C273" i="18"/>
  <c r="B273" i="18"/>
  <c r="G272" i="18"/>
  <c r="E272" i="18"/>
  <c r="D272" i="18"/>
  <c r="C272" i="18"/>
  <c r="B272" i="18"/>
  <c r="G271" i="18"/>
  <c r="E271" i="18"/>
  <c r="K271" i="18" s="1"/>
  <c r="D271" i="18"/>
  <c r="C271" i="18"/>
  <c r="B271" i="18"/>
  <c r="G270" i="18"/>
  <c r="E270" i="18"/>
  <c r="D270" i="18"/>
  <c r="C270" i="18"/>
  <c r="B270" i="18"/>
  <c r="G269" i="18"/>
  <c r="E269" i="18"/>
  <c r="K269" i="18" s="1"/>
  <c r="D269" i="18"/>
  <c r="C269" i="18"/>
  <c r="B269" i="18"/>
  <c r="G268" i="18"/>
  <c r="E268" i="18"/>
  <c r="D268" i="18"/>
  <c r="C268" i="18"/>
  <c r="B268" i="18"/>
  <c r="G267" i="18"/>
  <c r="E267" i="18"/>
  <c r="K267" i="18" s="1"/>
  <c r="D267" i="18"/>
  <c r="C267" i="18"/>
  <c r="B267" i="18"/>
  <c r="G266" i="18"/>
  <c r="E266" i="18"/>
  <c r="D266" i="18"/>
  <c r="C266" i="18"/>
  <c r="B266" i="18"/>
  <c r="G265" i="18"/>
  <c r="E265" i="18"/>
  <c r="K265" i="18" s="1"/>
  <c r="D265" i="18"/>
  <c r="C265" i="18"/>
  <c r="B265" i="18"/>
  <c r="G264" i="18"/>
  <c r="E264" i="18"/>
  <c r="D264" i="18"/>
  <c r="C264" i="18"/>
  <c r="B264" i="18"/>
  <c r="G263" i="18"/>
  <c r="E263" i="18"/>
  <c r="K263" i="18" s="1"/>
  <c r="D263" i="18"/>
  <c r="C263" i="18"/>
  <c r="B263" i="18"/>
  <c r="G262" i="18"/>
  <c r="E262" i="18"/>
  <c r="D262" i="18"/>
  <c r="C262" i="18"/>
  <c r="B262" i="18"/>
  <c r="G261" i="18"/>
  <c r="E261" i="18"/>
  <c r="K261" i="18" s="1"/>
  <c r="D261" i="18"/>
  <c r="C261" i="18"/>
  <c r="B261" i="18"/>
  <c r="G260" i="18"/>
  <c r="E260" i="18"/>
  <c r="D260" i="18"/>
  <c r="C260" i="18"/>
  <c r="B260" i="18"/>
  <c r="G259" i="18"/>
  <c r="E259" i="18"/>
  <c r="K259" i="18" s="1"/>
  <c r="D259" i="18"/>
  <c r="C259" i="18"/>
  <c r="B259" i="18"/>
  <c r="G258" i="18"/>
  <c r="E258" i="18"/>
  <c r="D258" i="18"/>
  <c r="C258" i="18"/>
  <c r="B258" i="18"/>
  <c r="G257" i="18"/>
  <c r="E257" i="18"/>
  <c r="K257" i="18" s="1"/>
  <c r="D257" i="18"/>
  <c r="C257" i="18"/>
  <c r="B257" i="18"/>
  <c r="G256" i="18"/>
  <c r="E256" i="18"/>
  <c r="D256" i="18"/>
  <c r="C256" i="18"/>
  <c r="B256" i="18"/>
  <c r="G255" i="18"/>
  <c r="E255" i="18"/>
  <c r="K255" i="18" s="1"/>
  <c r="D255" i="18"/>
  <c r="C255" i="18"/>
  <c r="B255" i="18"/>
  <c r="G254" i="18"/>
  <c r="E254" i="18"/>
  <c r="D254" i="18"/>
  <c r="C254" i="18"/>
  <c r="B254" i="18"/>
  <c r="G253" i="18"/>
  <c r="E253" i="18"/>
  <c r="K253" i="18" s="1"/>
  <c r="D253" i="18"/>
  <c r="C253" i="18"/>
  <c r="B253" i="18"/>
  <c r="G252" i="18"/>
  <c r="E252" i="18"/>
  <c r="D252" i="18"/>
  <c r="C252" i="18"/>
  <c r="B252" i="18"/>
  <c r="G251" i="18"/>
  <c r="E251" i="18"/>
  <c r="K251" i="18" s="1"/>
  <c r="D251" i="18"/>
  <c r="C251" i="18"/>
  <c r="B251" i="18"/>
  <c r="G250" i="18"/>
  <c r="E250" i="18"/>
  <c r="D250" i="18"/>
  <c r="C250" i="18"/>
  <c r="B250" i="18"/>
  <c r="G249" i="18"/>
  <c r="E249" i="18"/>
  <c r="K249" i="18" s="1"/>
  <c r="D249" i="18"/>
  <c r="C249" i="18"/>
  <c r="B249" i="18"/>
  <c r="G248" i="18"/>
  <c r="E248" i="18"/>
  <c r="D248" i="18"/>
  <c r="C248" i="18"/>
  <c r="B248" i="18"/>
  <c r="G247" i="18"/>
  <c r="E247" i="18"/>
  <c r="K247" i="18" s="1"/>
  <c r="D247" i="18"/>
  <c r="C247" i="18"/>
  <c r="B247" i="18"/>
  <c r="G246" i="18"/>
  <c r="E246" i="18"/>
  <c r="D246" i="18"/>
  <c r="C246" i="18"/>
  <c r="B246" i="18"/>
  <c r="G245" i="18"/>
  <c r="E245" i="18"/>
  <c r="K245" i="18" s="1"/>
  <c r="D245" i="18"/>
  <c r="C245" i="18"/>
  <c r="B245" i="18"/>
  <c r="G244" i="18"/>
  <c r="E244" i="18"/>
  <c r="D244" i="18"/>
  <c r="C244" i="18"/>
  <c r="B244" i="18"/>
  <c r="G243" i="18"/>
  <c r="E243" i="18"/>
  <c r="K243" i="18" s="1"/>
  <c r="D243" i="18"/>
  <c r="C243" i="18"/>
  <c r="B243" i="18"/>
  <c r="G242" i="18"/>
  <c r="E242" i="18"/>
  <c r="D242" i="18"/>
  <c r="C242" i="18"/>
  <c r="B242" i="18"/>
  <c r="G241" i="18"/>
  <c r="E241" i="18"/>
  <c r="K241" i="18" s="1"/>
  <c r="D241" i="18"/>
  <c r="C241" i="18"/>
  <c r="B241" i="18"/>
  <c r="G240" i="18"/>
  <c r="E240" i="18"/>
  <c r="D240" i="18"/>
  <c r="C240" i="18"/>
  <c r="B240" i="18"/>
  <c r="G239" i="18"/>
  <c r="E239" i="18"/>
  <c r="K239" i="18" s="1"/>
  <c r="D239" i="18"/>
  <c r="C239" i="18"/>
  <c r="B239" i="18"/>
  <c r="G238" i="18"/>
  <c r="E238" i="18"/>
  <c r="D238" i="18"/>
  <c r="C238" i="18"/>
  <c r="B238" i="18"/>
  <c r="G237" i="18"/>
  <c r="E237" i="18"/>
  <c r="K237" i="18" s="1"/>
  <c r="D237" i="18"/>
  <c r="C237" i="18"/>
  <c r="B237" i="18"/>
  <c r="G236" i="18"/>
  <c r="E236" i="18"/>
  <c r="D236" i="18"/>
  <c r="C236" i="18"/>
  <c r="B236" i="18"/>
  <c r="G235" i="18"/>
  <c r="E235" i="18"/>
  <c r="K235" i="18" s="1"/>
  <c r="D235" i="18"/>
  <c r="C235" i="18"/>
  <c r="B235" i="18"/>
  <c r="G234" i="18"/>
  <c r="E234" i="18"/>
  <c r="D234" i="18"/>
  <c r="C234" i="18"/>
  <c r="B234" i="18"/>
  <c r="G233" i="18"/>
  <c r="E233" i="18"/>
  <c r="K233" i="18" s="1"/>
  <c r="D233" i="18"/>
  <c r="C233" i="18"/>
  <c r="B233" i="18"/>
  <c r="G232" i="18"/>
  <c r="E232" i="18"/>
  <c r="D232" i="18"/>
  <c r="C232" i="18"/>
  <c r="B232" i="18"/>
  <c r="G231" i="18"/>
  <c r="E231" i="18"/>
  <c r="K231" i="18" s="1"/>
  <c r="D231" i="18"/>
  <c r="C231" i="18"/>
  <c r="B231" i="18"/>
  <c r="G230" i="18"/>
  <c r="E230" i="18"/>
  <c r="D230" i="18"/>
  <c r="C230" i="18"/>
  <c r="B230" i="18"/>
  <c r="G229" i="18"/>
  <c r="E229" i="18"/>
  <c r="K229" i="18" s="1"/>
  <c r="D229" i="18"/>
  <c r="C229" i="18"/>
  <c r="B229" i="18"/>
  <c r="G228" i="18"/>
  <c r="E228" i="18"/>
  <c r="D228" i="18"/>
  <c r="C228" i="18"/>
  <c r="B228" i="18"/>
  <c r="G227" i="18"/>
  <c r="E227" i="18"/>
  <c r="K227" i="18" s="1"/>
  <c r="D227" i="18"/>
  <c r="C227" i="18"/>
  <c r="B227" i="18"/>
  <c r="G226" i="18"/>
  <c r="E226" i="18"/>
  <c r="D226" i="18"/>
  <c r="C226" i="18"/>
  <c r="B226" i="18"/>
  <c r="G225" i="18"/>
  <c r="E225" i="18"/>
  <c r="K225" i="18" s="1"/>
  <c r="D225" i="18"/>
  <c r="C225" i="18"/>
  <c r="B225" i="18"/>
  <c r="G224" i="18"/>
  <c r="E224" i="18"/>
  <c r="D224" i="18"/>
  <c r="C224" i="18"/>
  <c r="B224" i="18"/>
  <c r="G223" i="18"/>
  <c r="E223" i="18"/>
  <c r="K223" i="18" s="1"/>
  <c r="D223" i="18"/>
  <c r="C223" i="18"/>
  <c r="B223" i="18"/>
  <c r="G222" i="18"/>
  <c r="E222" i="18"/>
  <c r="D222" i="18"/>
  <c r="C222" i="18"/>
  <c r="B222" i="18"/>
  <c r="G221" i="18"/>
  <c r="E221" i="18"/>
  <c r="K221" i="18" s="1"/>
  <c r="D221" i="18"/>
  <c r="C221" i="18"/>
  <c r="B221" i="18"/>
  <c r="G220" i="18"/>
  <c r="E220" i="18"/>
  <c r="D220" i="18"/>
  <c r="C220" i="18"/>
  <c r="B220" i="18"/>
  <c r="G219" i="18"/>
  <c r="E219" i="18"/>
  <c r="K219" i="18" s="1"/>
  <c r="D219" i="18"/>
  <c r="C219" i="18"/>
  <c r="B219" i="18"/>
  <c r="G218" i="18"/>
  <c r="E218" i="18"/>
  <c r="D218" i="18"/>
  <c r="C218" i="18"/>
  <c r="B218" i="18"/>
  <c r="G217" i="18"/>
  <c r="E217" i="18"/>
  <c r="K217" i="18" s="1"/>
  <c r="D217" i="18"/>
  <c r="C217" i="18"/>
  <c r="B217" i="18"/>
  <c r="G216" i="18"/>
  <c r="E216" i="18"/>
  <c r="D216" i="18"/>
  <c r="C216" i="18"/>
  <c r="B216" i="18"/>
  <c r="G215" i="18"/>
  <c r="E215" i="18"/>
  <c r="K215" i="18" s="1"/>
  <c r="D215" i="18"/>
  <c r="C215" i="18"/>
  <c r="B215" i="18"/>
  <c r="G214" i="18"/>
  <c r="E214" i="18"/>
  <c r="D214" i="18"/>
  <c r="C214" i="18"/>
  <c r="B214" i="18"/>
  <c r="G213" i="18"/>
  <c r="E213" i="18"/>
  <c r="K213" i="18" s="1"/>
  <c r="D213" i="18"/>
  <c r="C213" i="18"/>
  <c r="B213" i="18"/>
  <c r="G212" i="18"/>
  <c r="E212" i="18"/>
  <c r="D212" i="18"/>
  <c r="C212" i="18"/>
  <c r="B212" i="18"/>
  <c r="G211" i="18"/>
  <c r="E211" i="18"/>
  <c r="K211" i="18" s="1"/>
  <c r="D211" i="18"/>
  <c r="C211" i="18"/>
  <c r="B211" i="18"/>
  <c r="G210" i="18"/>
  <c r="E210" i="18"/>
  <c r="D210" i="18"/>
  <c r="C210" i="18"/>
  <c r="B210" i="18"/>
  <c r="G209" i="18"/>
  <c r="E209" i="18"/>
  <c r="K209" i="18" s="1"/>
  <c r="D209" i="18"/>
  <c r="C209" i="18"/>
  <c r="B209" i="18"/>
  <c r="G208" i="18"/>
  <c r="E208" i="18"/>
  <c r="D208" i="18"/>
  <c r="C208" i="18"/>
  <c r="B208" i="18"/>
  <c r="G207" i="18"/>
  <c r="E207" i="18"/>
  <c r="K207" i="18" s="1"/>
  <c r="D207" i="18"/>
  <c r="C207" i="18"/>
  <c r="B207" i="18"/>
  <c r="G206" i="18"/>
  <c r="E206" i="18"/>
  <c r="D206" i="18"/>
  <c r="C206" i="18"/>
  <c r="B206" i="18"/>
  <c r="G205" i="18"/>
  <c r="E205" i="18"/>
  <c r="K205" i="18" s="1"/>
  <c r="D205" i="18"/>
  <c r="C205" i="18"/>
  <c r="B205" i="18"/>
  <c r="G204" i="18"/>
  <c r="E204" i="18"/>
  <c r="D204" i="18"/>
  <c r="C204" i="18"/>
  <c r="B204" i="18"/>
  <c r="G203" i="18"/>
  <c r="E203" i="18"/>
  <c r="K203" i="18" s="1"/>
  <c r="D203" i="18"/>
  <c r="C203" i="18"/>
  <c r="B203" i="18"/>
  <c r="G202" i="18"/>
  <c r="E202" i="18"/>
  <c r="D202" i="18"/>
  <c r="C202" i="18"/>
  <c r="B202" i="18"/>
  <c r="G201" i="18"/>
  <c r="E201" i="18"/>
  <c r="K201" i="18" s="1"/>
  <c r="D201" i="18"/>
  <c r="C201" i="18"/>
  <c r="B201" i="18"/>
  <c r="G200" i="18"/>
  <c r="E200" i="18"/>
  <c r="D200" i="18"/>
  <c r="C200" i="18"/>
  <c r="B200" i="18"/>
  <c r="G199" i="18"/>
  <c r="E199" i="18"/>
  <c r="K199" i="18" s="1"/>
  <c r="D199" i="18"/>
  <c r="C199" i="18"/>
  <c r="B199" i="18"/>
  <c r="G198" i="18"/>
  <c r="E198" i="18"/>
  <c r="D198" i="18"/>
  <c r="C198" i="18"/>
  <c r="B198" i="18"/>
  <c r="G197" i="18"/>
  <c r="E197" i="18"/>
  <c r="K197" i="18" s="1"/>
  <c r="D197" i="18"/>
  <c r="C197" i="18"/>
  <c r="B197" i="18"/>
  <c r="G196" i="18"/>
  <c r="E196" i="18"/>
  <c r="D196" i="18"/>
  <c r="C196" i="18"/>
  <c r="B196" i="18"/>
  <c r="G195" i="18"/>
  <c r="E195" i="18"/>
  <c r="K195" i="18" s="1"/>
  <c r="D195" i="18"/>
  <c r="C195" i="18"/>
  <c r="B195" i="18"/>
  <c r="G194" i="18"/>
  <c r="E194" i="18"/>
  <c r="D194" i="18"/>
  <c r="C194" i="18"/>
  <c r="B194" i="18"/>
  <c r="G193" i="18"/>
  <c r="E193" i="18"/>
  <c r="K193" i="18" s="1"/>
  <c r="D193" i="18"/>
  <c r="C193" i="18"/>
  <c r="B193" i="18"/>
  <c r="G192" i="18"/>
  <c r="E192" i="18"/>
  <c r="D192" i="18"/>
  <c r="C192" i="18"/>
  <c r="B192" i="18"/>
  <c r="G191" i="18"/>
  <c r="E191" i="18"/>
  <c r="K191" i="18" s="1"/>
  <c r="D191" i="18"/>
  <c r="C191" i="18"/>
  <c r="B191" i="18"/>
  <c r="G190" i="18"/>
  <c r="E190" i="18"/>
  <c r="D190" i="18"/>
  <c r="C190" i="18"/>
  <c r="B190" i="18"/>
  <c r="G189" i="18"/>
  <c r="E189" i="18"/>
  <c r="K189" i="18" s="1"/>
  <c r="D189" i="18"/>
  <c r="C189" i="18"/>
  <c r="B189" i="18"/>
  <c r="G188" i="18"/>
  <c r="E188" i="18"/>
  <c r="D188" i="18"/>
  <c r="C188" i="18"/>
  <c r="B188" i="18"/>
  <c r="G187" i="18"/>
  <c r="E187" i="18"/>
  <c r="K187" i="18" s="1"/>
  <c r="D187" i="18"/>
  <c r="C187" i="18"/>
  <c r="B187" i="18"/>
  <c r="G186" i="18"/>
  <c r="E186" i="18"/>
  <c r="D186" i="18"/>
  <c r="C186" i="18"/>
  <c r="B186" i="18"/>
  <c r="G185" i="18"/>
  <c r="E185" i="18"/>
  <c r="K185" i="18" s="1"/>
  <c r="D185" i="18"/>
  <c r="C185" i="18"/>
  <c r="B185" i="18"/>
  <c r="G184" i="18"/>
  <c r="E184" i="18"/>
  <c r="D184" i="18"/>
  <c r="C184" i="18"/>
  <c r="B184" i="18"/>
  <c r="G183" i="18"/>
  <c r="E183" i="18"/>
  <c r="K183" i="18" s="1"/>
  <c r="D183" i="18"/>
  <c r="C183" i="18"/>
  <c r="B183" i="18"/>
  <c r="G182" i="18"/>
  <c r="E182" i="18"/>
  <c r="D182" i="18"/>
  <c r="C182" i="18"/>
  <c r="B182" i="18"/>
  <c r="G181" i="18"/>
  <c r="E181" i="18"/>
  <c r="K181" i="18" s="1"/>
  <c r="D181" i="18"/>
  <c r="C181" i="18"/>
  <c r="B181" i="18"/>
  <c r="G180" i="18"/>
  <c r="E180" i="18"/>
  <c r="D180" i="18"/>
  <c r="C180" i="18"/>
  <c r="B180" i="18"/>
  <c r="G179" i="18"/>
  <c r="E179" i="18"/>
  <c r="K179" i="18" s="1"/>
  <c r="D179" i="18"/>
  <c r="C179" i="18"/>
  <c r="B179" i="18"/>
  <c r="G178" i="18"/>
  <c r="E178" i="18"/>
  <c r="D178" i="18"/>
  <c r="C178" i="18"/>
  <c r="B178" i="18"/>
  <c r="G177" i="18"/>
  <c r="E177" i="18"/>
  <c r="K177" i="18" s="1"/>
  <c r="D177" i="18"/>
  <c r="C177" i="18"/>
  <c r="B177" i="18"/>
  <c r="G176" i="18"/>
  <c r="E176" i="18"/>
  <c r="D176" i="18"/>
  <c r="C176" i="18"/>
  <c r="B176" i="18"/>
  <c r="G175" i="18"/>
  <c r="E175" i="18"/>
  <c r="K175" i="18" s="1"/>
  <c r="D175" i="18"/>
  <c r="C175" i="18"/>
  <c r="B175" i="18"/>
  <c r="G174" i="18"/>
  <c r="E174" i="18"/>
  <c r="D174" i="18"/>
  <c r="C174" i="18"/>
  <c r="B174" i="18"/>
  <c r="G173" i="18"/>
  <c r="E173" i="18"/>
  <c r="K173" i="18" s="1"/>
  <c r="D173" i="18"/>
  <c r="C173" i="18"/>
  <c r="B173" i="18"/>
  <c r="G172" i="18"/>
  <c r="E172" i="18"/>
  <c r="D172" i="18"/>
  <c r="C172" i="18"/>
  <c r="B172" i="18"/>
  <c r="G171" i="18"/>
  <c r="E171" i="18"/>
  <c r="K171" i="18" s="1"/>
  <c r="D171" i="18"/>
  <c r="C171" i="18"/>
  <c r="B171" i="18"/>
  <c r="G170" i="18"/>
  <c r="E170" i="18"/>
  <c r="D170" i="18"/>
  <c r="C170" i="18"/>
  <c r="B170" i="18"/>
  <c r="G169" i="18"/>
  <c r="E169" i="18"/>
  <c r="K169" i="18" s="1"/>
  <c r="D169" i="18"/>
  <c r="C169" i="18"/>
  <c r="B169" i="18"/>
  <c r="G168" i="18"/>
  <c r="E168" i="18"/>
  <c r="D168" i="18"/>
  <c r="C168" i="18"/>
  <c r="B168" i="18"/>
  <c r="G167" i="18"/>
  <c r="E167" i="18"/>
  <c r="K167" i="18" s="1"/>
  <c r="D167" i="18"/>
  <c r="C167" i="18"/>
  <c r="B167" i="18"/>
  <c r="G166" i="18"/>
  <c r="E166" i="18"/>
  <c r="D166" i="18"/>
  <c r="C166" i="18"/>
  <c r="B166" i="18"/>
  <c r="G165" i="18"/>
  <c r="E165" i="18"/>
  <c r="K165" i="18" s="1"/>
  <c r="D165" i="18"/>
  <c r="C165" i="18"/>
  <c r="B165" i="18"/>
  <c r="G164" i="18"/>
  <c r="E164" i="18"/>
  <c r="D164" i="18"/>
  <c r="C164" i="18"/>
  <c r="B164" i="18"/>
  <c r="G163" i="18"/>
  <c r="E163" i="18"/>
  <c r="K163" i="18" s="1"/>
  <c r="D163" i="18"/>
  <c r="C163" i="18"/>
  <c r="B163" i="18"/>
  <c r="G162" i="18"/>
  <c r="E162" i="18"/>
  <c r="D162" i="18"/>
  <c r="C162" i="18"/>
  <c r="B162" i="18"/>
  <c r="G161" i="18"/>
  <c r="E161" i="18"/>
  <c r="K161" i="18" s="1"/>
  <c r="D161" i="18"/>
  <c r="C161" i="18"/>
  <c r="B161" i="18"/>
  <c r="G160" i="18"/>
  <c r="E160" i="18"/>
  <c r="D160" i="18"/>
  <c r="C160" i="18"/>
  <c r="B160" i="18"/>
  <c r="G159" i="18"/>
  <c r="E159" i="18"/>
  <c r="K159" i="18" s="1"/>
  <c r="D159" i="18"/>
  <c r="C159" i="18"/>
  <c r="B159" i="18"/>
  <c r="G158" i="18"/>
  <c r="E158" i="18"/>
  <c r="D158" i="18"/>
  <c r="C158" i="18"/>
  <c r="B158" i="18"/>
  <c r="G157" i="18"/>
  <c r="E157" i="18"/>
  <c r="K157" i="18" s="1"/>
  <c r="D157" i="18"/>
  <c r="C157" i="18"/>
  <c r="B157" i="18"/>
  <c r="G156" i="18"/>
  <c r="E156" i="18"/>
  <c r="D156" i="18"/>
  <c r="C156" i="18"/>
  <c r="B156" i="18"/>
  <c r="G155" i="18"/>
  <c r="E155" i="18"/>
  <c r="K155" i="18" s="1"/>
  <c r="D155" i="18"/>
  <c r="C155" i="18"/>
  <c r="B155" i="18"/>
  <c r="G154" i="18"/>
  <c r="E154" i="18"/>
  <c r="D154" i="18"/>
  <c r="C154" i="18"/>
  <c r="B154" i="18"/>
  <c r="G153" i="18"/>
  <c r="E153" i="18"/>
  <c r="K153" i="18" s="1"/>
  <c r="D153" i="18"/>
  <c r="C153" i="18"/>
  <c r="B153" i="18"/>
  <c r="G152" i="18"/>
  <c r="E152" i="18"/>
  <c r="D152" i="18"/>
  <c r="C152" i="18"/>
  <c r="B152" i="18"/>
  <c r="G151" i="18"/>
  <c r="E151" i="18"/>
  <c r="K151" i="18" s="1"/>
  <c r="D151" i="18"/>
  <c r="C151" i="18"/>
  <c r="B151" i="18"/>
  <c r="G150" i="18"/>
  <c r="E150" i="18"/>
  <c r="D150" i="18"/>
  <c r="C150" i="18"/>
  <c r="B150" i="18"/>
  <c r="G149" i="18"/>
  <c r="E149" i="18"/>
  <c r="K149" i="18" s="1"/>
  <c r="D149" i="18"/>
  <c r="C149" i="18"/>
  <c r="B149" i="18"/>
  <c r="G148" i="18"/>
  <c r="E148" i="18"/>
  <c r="D148" i="18"/>
  <c r="C148" i="18"/>
  <c r="B148" i="18"/>
  <c r="G147" i="18"/>
  <c r="E147" i="18"/>
  <c r="K147" i="18" s="1"/>
  <c r="D147" i="18"/>
  <c r="C147" i="18"/>
  <c r="B147" i="18"/>
  <c r="G146" i="18"/>
  <c r="E146" i="18"/>
  <c r="D146" i="18"/>
  <c r="C146" i="18"/>
  <c r="B146" i="18"/>
  <c r="G145" i="18"/>
  <c r="E145" i="18"/>
  <c r="K145" i="18" s="1"/>
  <c r="D145" i="18"/>
  <c r="C145" i="18"/>
  <c r="B145" i="18"/>
  <c r="G144" i="18"/>
  <c r="E144" i="18"/>
  <c r="D144" i="18"/>
  <c r="C144" i="18"/>
  <c r="B144" i="18"/>
  <c r="G143" i="18"/>
  <c r="E143" i="18"/>
  <c r="K143" i="18" s="1"/>
  <c r="D143" i="18"/>
  <c r="C143" i="18"/>
  <c r="B143" i="18"/>
  <c r="G142" i="18"/>
  <c r="E142" i="18"/>
  <c r="D142" i="18"/>
  <c r="C142" i="18"/>
  <c r="B142" i="18"/>
  <c r="G141" i="18"/>
  <c r="E141" i="18"/>
  <c r="K141" i="18" s="1"/>
  <c r="D141" i="18"/>
  <c r="C141" i="18"/>
  <c r="B141" i="18"/>
  <c r="G140" i="18"/>
  <c r="E140" i="18"/>
  <c r="D140" i="18"/>
  <c r="C140" i="18"/>
  <c r="B140" i="18"/>
  <c r="G139" i="18"/>
  <c r="E139" i="18"/>
  <c r="K139" i="18" s="1"/>
  <c r="D139" i="18"/>
  <c r="C139" i="18"/>
  <c r="B139" i="18"/>
  <c r="G138" i="18"/>
  <c r="E138" i="18"/>
  <c r="D138" i="18"/>
  <c r="C138" i="18"/>
  <c r="B138" i="18"/>
  <c r="G137" i="18"/>
  <c r="E137" i="18"/>
  <c r="K137" i="18" s="1"/>
  <c r="D137" i="18"/>
  <c r="C137" i="18"/>
  <c r="B137" i="18"/>
  <c r="G136" i="18"/>
  <c r="E136" i="18"/>
  <c r="D136" i="18"/>
  <c r="C136" i="18"/>
  <c r="B136" i="18"/>
  <c r="G135" i="18"/>
  <c r="E135" i="18"/>
  <c r="K135" i="18" s="1"/>
  <c r="D135" i="18"/>
  <c r="C135" i="18"/>
  <c r="B135" i="18"/>
  <c r="G134" i="18"/>
  <c r="E134" i="18"/>
  <c r="K134" i="18" s="1"/>
  <c r="D134" i="18"/>
  <c r="C134" i="18"/>
  <c r="B134" i="18"/>
  <c r="G133" i="18"/>
  <c r="E133" i="18"/>
  <c r="K133" i="18" s="1"/>
  <c r="D133" i="18"/>
  <c r="C133" i="18"/>
  <c r="B133" i="18"/>
  <c r="G132" i="18"/>
  <c r="E132" i="18"/>
  <c r="K132" i="18" s="1"/>
  <c r="D132" i="18"/>
  <c r="C132" i="18"/>
  <c r="B132" i="18"/>
  <c r="G131" i="18"/>
  <c r="E131" i="18"/>
  <c r="K131" i="18" s="1"/>
  <c r="D131" i="18"/>
  <c r="C131" i="18"/>
  <c r="B131" i="18"/>
  <c r="G130" i="18"/>
  <c r="E130" i="18"/>
  <c r="K130" i="18" s="1"/>
  <c r="D130" i="18"/>
  <c r="C130" i="18"/>
  <c r="B130" i="18"/>
  <c r="G129" i="18"/>
  <c r="E129" i="18"/>
  <c r="K129" i="18" s="1"/>
  <c r="D129" i="18"/>
  <c r="C129" i="18"/>
  <c r="B129" i="18"/>
  <c r="G128" i="18"/>
  <c r="E128" i="18"/>
  <c r="K128" i="18" s="1"/>
  <c r="D128" i="18"/>
  <c r="C128" i="18"/>
  <c r="B128" i="18"/>
  <c r="G127" i="18"/>
  <c r="E127" i="18"/>
  <c r="K127" i="18" s="1"/>
  <c r="D127" i="18"/>
  <c r="C127" i="18"/>
  <c r="B127" i="18"/>
  <c r="G126" i="18"/>
  <c r="E126" i="18"/>
  <c r="D126" i="18"/>
  <c r="C126" i="18"/>
  <c r="B126" i="18"/>
  <c r="G125" i="18"/>
  <c r="E125" i="18"/>
  <c r="K125" i="18" s="1"/>
  <c r="D125" i="18"/>
  <c r="C125" i="18"/>
  <c r="B125" i="18"/>
  <c r="G124" i="18"/>
  <c r="E124" i="18"/>
  <c r="D124" i="18"/>
  <c r="C124" i="18"/>
  <c r="B124" i="18"/>
  <c r="G123" i="18"/>
  <c r="E123" i="18"/>
  <c r="K123" i="18" s="1"/>
  <c r="D123" i="18"/>
  <c r="C123" i="18"/>
  <c r="B123" i="18"/>
  <c r="G122" i="18"/>
  <c r="E122" i="18"/>
  <c r="D122" i="18"/>
  <c r="C122" i="18"/>
  <c r="B122" i="18"/>
  <c r="G121" i="18"/>
  <c r="E121" i="18"/>
  <c r="K121" i="18" s="1"/>
  <c r="D121" i="18"/>
  <c r="C121" i="18"/>
  <c r="B121" i="18"/>
  <c r="G120" i="18"/>
  <c r="E120" i="18"/>
  <c r="D120" i="18"/>
  <c r="C120" i="18"/>
  <c r="B120" i="18"/>
  <c r="G119" i="18"/>
  <c r="E119" i="18"/>
  <c r="K119" i="18" s="1"/>
  <c r="D119" i="18"/>
  <c r="C119" i="18"/>
  <c r="B119" i="18"/>
  <c r="G118" i="18"/>
  <c r="E118" i="18"/>
  <c r="D118" i="18"/>
  <c r="C118" i="18"/>
  <c r="B118" i="18"/>
  <c r="G117" i="18"/>
  <c r="E117" i="18"/>
  <c r="K117" i="18" s="1"/>
  <c r="D117" i="18"/>
  <c r="C117" i="18"/>
  <c r="B117" i="18"/>
  <c r="G116" i="18"/>
  <c r="E116" i="18"/>
  <c r="D116" i="18"/>
  <c r="C116" i="18"/>
  <c r="B116" i="18"/>
  <c r="G115" i="18"/>
  <c r="E115" i="18"/>
  <c r="K115" i="18" s="1"/>
  <c r="D115" i="18"/>
  <c r="C115" i="18"/>
  <c r="B115" i="18"/>
  <c r="G114" i="18"/>
  <c r="E114" i="18"/>
  <c r="D114" i="18"/>
  <c r="C114" i="18"/>
  <c r="B114" i="18"/>
  <c r="G113" i="18"/>
  <c r="E113" i="18"/>
  <c r="K113" i="18" s="1"/>
  <c r="D113" i="18"/>
  <c r="C113" i="18"/>
  <c r="B113" i="18"/>
  <c r="G112" i="18"/>
  <c r="E112" i="18"/>
  <c r="D112" i="18"/>
  <c r="C112" i="18"/>
  <c r="B112" i="18"/>
  <c r="G111" i="18"/>
  <c r="E111" i="18"/>
  <c r="K111" i="18" s="1"/>
  <c r="D111" i="18"/>
  <c r="C111" i="18"/>
  <c r="B111" i="18"/>
  <c r="G110" i="18"/>
  <c r="E110" i="18"/>
  <c r="D110" i="18"/>
  <c r="C110" i="18"/>
  <c r="B110" i="18"/>
  <c r="G109" i="18"/>
  <c r="E109" i="18"/>
  <c r="K109" i="18" s="1"/>
  <c r="D109" i="18"/>
  <c r="C109" i="18"/>
  <c r="B109" i="18"/>
  <c r="G108" i="18"/>
  <c r="E108" i="18"/>
  <c r="D108" i="18"/>
  <c r="C108" i="18"/>
  <c r="B108" i="18"/>
  <c r="G107" i="18"/>
  <c r="E107" i="18"/>
  <c r="K107" i="18" s="1"/>
  <c r="D107" i="18"/>
  <c r="C107" i="18"/>
  <c r="B107" i="18"/>
  <c r="G106" i="18"/>
  <c r="E106" i="18"/>
  <c r="D106" i="18"/>
  <c r="C106" i="18"/>
  <c r="B106" i="18"/>
  <c r="G105" i="18"/>
  <c r="E105" i="18"/>
  <c r="K105" i="18" s="1"/>
  <c r="D105" i="18"/>
  <c r="C105" i="18"/>
  <c r="B105" i="18"/>
  <c r="G104" i="18"/>
  <c r="E104" i="18"/>
  <c r="D104" i="18"/>
  <c r="C104" i="18"/>
  <c r="B104" i="18"/>
  <c r="G103" i="18"/>
  <c r="E103" i="18"/>
  <c r="K103" i="18" s="1"/>
  <c r="D103" i="18"/>
  <c r="C103" i="18"/>
  <c r="B103" i="18"/>
  <c r="G102" i="18"/>
  <c r="E102" i="18"/>
  <c r="D102" i="18"/>
  <c r="C102" i="18"/>
  <c r="B102" i="18"/>
  <c r="G101" i="18"/>
  <c r="E101" i="18"/>
  <c r="K101" i="18" s="1"/>
  <c r="D101" i="18"/>
  <c r="C101" i="18"/>
  <c r="B101" i="18"/>
  <c r="G100" i="18"/>
  <c r="E100" i="18"/>
  <c r="D100" i="18"/>
  <c r="C100" i="18"/>
  <c r="B100" i="18"/>
  <c r="G99" i="18"/>
  <c r="E99" i="18"/>
  <c r="K99" i="18" s="1"/>
  <c r="D99" i="18"/>
  <c r="C99" i="18"/>
  <c r="B99" i="18"/>
  <c r="G98" i="18"/>
  <c r="E98" i="18"/>
  <c r="D98" i="18"/>
  <c r="C98" i="18"/>
  <c r="B98" i="18"/>
  <c r="G97" i="18"/>
  <c r="E97" i="18"/>
  <c r="K97" i="18" s="1"/>
  <c r="D97" i="18"/>
  <c r="C97" i="18"/>
  <c r="B97" i="18"/>
  <c r="G96" i="18"/>
  <c r="E96" i="18"/>
  <c r="D96" i="18"/>
  <c r="C96" i="18"/>
  <c r="B96" i="18"/>
  <c r="G95" i="18"/>
  <c r="E95" i="18"/>
  <c r="K95" i="18" s="1"/>
  <c r="D95" i="18"/>
  <c r="C95" i="18"/>
  <c r="B95" i="18"/>
  <c r="G94" i="18"/>
  <c r="E94" i="18"/>
  <c r="D94" i="18"/>
  <c r="C94" i="18"/>
  <c r="B94" i="18"/>
  <c r="G93" i="18"/>
  <c r="E93" i="18"/>
  <c r="K93" i="18" s="1"/>
  <c r="D93" i="18"/>
  <c r="C93" i="18"/>
  <c r="B93" i="18"/>
  <c r="G92" i="18"/>
  <c r="E92" i="18"/>
  <c r="D92" i="18"/>
  <c r="C92" i="18"/>
  <c r="B92" i="18"/>
  <c r="G91" i="18"/>
  <c r="E91" i="18"/>
  <c r="K91" i="18" s="1"/>
  <c r="D91" i="18"/>
  <c r="C91" i="18"/>
  <c r="B91" i="18"/>
  <c r="G90" i="18"/>
  <c r="E90" i="18"/>
  <c r="D90" i="18"/>
  <c r="C90" i="18"/>
  <c r="B90" i="18"/>
  <c r="G89" i="18"/>
  <c r="E89" i="18"/>
  <c r="K89" i="18" s="1"/>
  <c r="D89" i="18"/>
  <c r="C89" i="18"/>
  <c r="B89" i="18"/>
  <c r="G88" i="18"/>
  <c r="E88" i="18"/>
  <c r="D88" i="18"/>
  <c r="C88" i="18"/>
  <c r="B88" i="18"/>
  <c r="G87" i="18"/>
  <c r="E87" i="18"/>
  <c r="K87" i="18" s="1"/>
  <c r="D87" i="18"/>
  <c r="C87" i="18"/>
  <c r="B87" i="18"/>
  <c r="G86" i="18"/>
  <c r="E86" i="18"/>
  <c r="D86" i="18"/>
  <c r="C86" i="18"/>
  <c r="B86" i="18"/>
  <c r="G85" i="18"/>
  <c r="E85" i="18"/>
  <c r="K85" i="18" s="1"/>
  <c r="D85" i="18"/>
  <c r="C85" i="18"/>
  <c r="B85" i="18"/>
  <c r="G84" i="18"/>
  <c r="E84" i="18"/>
  <c r="D84" i="18"/>
  <c r="C84" i="18"/>
  <c r="B84" i="18"/>
  <c r="G83" i="18"/>
  <c r="E83" i="18"/>
  <c r="K83" i="18" s="1"/>
  <c r="D83" i="18"/>
  <c r="C83" i="18"/>
  <c r="B83" i="18"/>
  <c r="G82" i="18"/>
  <c r="E82" i="18"/>
  <c r="D82" i="18"/>
  <c r="C82" i="18"/>
  <c r="B82" i="18"/>
  <c r="G81" i="18"/>
  <c r="E81" i="18"/>
  <c r="K81" i="18" s="1"/>
  <c r="D81" i="18"/>
  <c r="C81" i="18"/>
  <c r="B81" i="18"/>
  <c r="G80" i="18"/>
  <c r="E80" i="18"/>
  <c r="D80" i="18"/>
  <c r="C80" i="18"/>
  <c r="B80" i="18"/>
  <c r="G79" i="18"/>
  <c r="E79" i="18"/>
  <c r="K79" i="18" s="1"/>
  <c r="D79" i="18"/>
  <c r="C79" i="18"/>
  <c r="B79" i="18"/>
  <c r="G78" i="18"/>
  <c r="E78" i="18"/>
  <c r="D78" i="18"/>
  <c r="C78" i="18"/>
  <c r="B78" i="18"/>
  <c r="G77" i="18"/>
  <c r="E77" i="18"/>
  <c r="K77" i="18" s="1"/>
  <c r="D77" i="18"/>
  <c r="C77" i="18"/>
  <c r="B77" i="18"/>
  <c r="G76" i="18"/>
  <c r="E76" i="18"/>
  <c r="D76" i="18"/>
  <c r="C76" i="18"/>
  <c r="B76" i="18"/>
  <c r="G75" i="18"/>
  <c r="E75" i="18"/>
  <c r="K75" i="18" s="1"/>
  <c r="D75" i="18"/>
  <c r="C75" i="18"/>
  <c r="B75" i="18"/>
  <c r="G74" i="18"/>
  <c r="E74" i="18"/>
  <c r="K74" i="18" s="1"/>
  <c r="D74" i="18"/>
  <c r="C74" i="18"/>
  <c r="B74" i="18"/>
  <c r="G73" i="18"/>
  <c r="E73" i="18"/>
  <c r="K73" i="18" s="1"/>
  <c r="D73" i="18"/>
  <c r="C73" i="18"/>
  <c r="B73" i="18"/>
  <c r="G72" i="18"/>
  <c r="E72" i="18"/>
  <c r="K72" i="18" s="1"/>
  <c r="D72" i="18"/>
  <c r="C72" i="18"/>
  <c r="B72" i="18"/>
  <c r="G71" i="18"/>
  <c r="E71" i="18"/>
  <c r="K71" i="18" s="1"/>
  <c r="D71" i="18"/>
  <c r="C71" i="18"/>
  <c r="B71" i="18"/>
  <c r="G70" i="18"/>
  <c r="E70" i="18"/>
  <c r="K70" i="18" s="1"/>
  <c r="D70" i="18"/>
  <c r="C70" i="18"/>
  <c r="B70" i="18"/>
  <c r="G69" i="18"/>
  <c r="E69" i="18"/>
  <c r="K69" i="18" s="1"/>
  <c r="D69" i="18"/>
  <c r="C69" i="18"/>
  <c r="B69" i="18"/>
  <c r="G68" i="18"/>
  <c r="E68" i="18"/>
  <c r="K68" i="18" s="1"/>
  <c r="D68" i="18"/>
  <c r="C68" i="18"/>
  <c r="B68" i="18"/>
  <c r="G67" i="18"/>
  <c r="E67" i="18"/>
  <c r="K67" i="18" s="1"/>
  <c r="D67" i="18"/>
  <c r="C67" i="18"/>
  <c r="B67" i="18"/>
  <c r="G66" i="18"/>
  <c r="E66" i="18"/>
  <c r="K66" i="18" s="1"/>
  <c r="D66" i="18"/>
  <c r="C66" i="18"/>
  <c r="B66" i="18"/>
  <c r="G65" i="18"/>
  <c r="E65" i="18"/>
  <c r="K65" i="18" s="1"/>
  <c r="D65" i="18"/>
  <c r="C65" i="18"/>
  <c r="B65" i="18"/>
  <c r="G64" i="18"/>
  <c r="E64" i="18"/>
  <c r="K64" i="18" s="1"/>
  <c r="D64" i="18"/>
  <c r="C64" i="18"/>
  <c r="B64" i="18"/>
  <c r="G63" i="18"/>
  <c r="E63" i="18"/>
  <c r="K63" i="18" s="1"/>
  <c r="D63" i="18"/>
  <c r="C63" i="18"/>
  <c r="B63" i="18"/>
  <c r="AF62" i="18"/>
  <c r="AF63" i="18" s="1"/>
  <c r="AF64" i="18" s="1"/>
  <c r="AF65" i="18" s="1"/>
  <c r="AF66" i="18" s="1"/>
  <c r="AF67" i="18" s="1"/>
  <c r="AF68" i="18" s="1"/>
  <c r="AF69" i="18" s="1"/>
  <c r="AF70" i="18" s="1"/>
  <c r="AF71" i="18" s="1"/>
  <c r="AF72" i="18" s="1"/>
  <c r="AF73" i="18" s="1"/>
  <c r="AF74" i="18" s="1"/>
  <c r="AF75" i="18" s="1"/>
  <c r="Z62" i="18"/>
  <c r="Z63" i="18" s="1"/>
  <c r="Z64" i="18" s="1"/>
  <c r="Z65" i="18" s="1"/>
  <c r="Z66" i="18" s="1"/>
  <c r="Z67" i="18" s="1"/>
  <c r="Z68" i="18" s="1"/>
  <c r="Z69" i="18" s="1"/>
  <c r="Z70" i="18" s="1"/>
  <c r="Z71" i="18" s="1"/>
  <c r="Z72" i="18" s="1"/>
  <c r="Z73" i="18" s="1"/>
  <c r="Z74" i="18" s="1"/>
  <c r="Z75" i="18" s="1"/>
  <c r="M62" i="18"/>
  <c r="M63" i="18" s="1"/>
  <c r="G62" i="18"/>
  <c r="E62" i="18"/>
  <c r="K62" i="18" s="1"/>
  <c r="D62" i="18"/>
  <c r="C62" i="18"/>
  <c r="B62" i="18"/>
  <c r="G61" i="18"/>
  <c r="E61" i="18"/>
  <c r="K61" i="18" s="1"/>
  <c r="D61" i="18"/>
  <c r="C61" i="18"/>
  <c r="B61" i="18"/>
  <c r="G60" i="18"/>
  <c r="E60" i="18"/>
  <c r="K60" i="18" s="1"/>
  <c r="D60" i="18"/>
  <c r="C60" i="18"/>
  <c r="B60" i="18"/>
  <c r="G59" i="18"/>
  <c r="E59" i="18"/>
  <c r="K59" i="18" s="1"/>
  <c r="D59" i="18"/>
  <c r="C59" i="18"/>
  <c r="B59" i="18"/>
  <c r="G58" i="18"/>
  <c r="E58" i="18"/>
  <c r="K58" i="18" s="1"/>
  <c r="D58" i="18"/>
  <c r="C58" i="18"/>
  <c r="B58" i="18"/>
  <c r="G57" i="18"/>
  <c r="E57" i="18"/>
  <c r="K57" i="18" s="1"/>
  <c r="D57" i="18"/>
  <c r="C57" i="18"/>
  <c r="B57" i="18"/>
  <c r="G56" i="18"/>
  <c r="E56" i="18"/>
  <c r="K56" i="18" s="1"/>
  <c r="D56" i="18"/>
  <c r="C56" i="18"/>
  <c r="B56" i="18"/>
  <c r="G55" i="18"/>
  <c r="E55" i="18"/>
  <c r="K55" i="18" s="1"/>
  <c r="D55" i="18"/>
  <c r="C55" i="18"/>
  <c r="B55" i="18"/>
  <c r="G54" i="18"/>
  <c r="E54" i="18"/>
  <c r="K54" i="18" s="1"/>
  <c r="D54" i="18"/>
  <c r="C54" i="18"/>
  <c r="B54" i="18"/>
  <c r="G53" i="18"/>
  <c r="E53" i="18"/>
  <c r="K53" i="18" s="1"/>
  <c r="D53" i="18"/>
  <c r="C53" i="18"/>
  <c r="B53" i="18"/>
  <c r="G52" i="18"/>
  <c r="E52" i="18"/>
  <c r="K52" i="18" s="1"/>
  <c r="D52" i="18"/>
  <c r="C52" i="18"/>
  <c r="B52" i="18"/>
  <c r="G51" i="18"/>
  <c r="E51" i="18"/>
  <c r="K51" i="18" s="1"/>
  <c r="D51" i="18"/>
  <c r="C51" i="18"/>
  <c r="B51" i="18"/>
  <c r="G50" i="18"/>
  <c r="E50" i="18"/>
  <c r="K50" i="18" s="1"/>
  <c r="D50" i="18"/>
  <c r="C50" i="18"/>
  <c r="B50" i="18"/>
  <c r="G49" i="18"/>
  <c r="E49" i="18"/>
  <c r="K49" i="18" s="1"/>
  <c r="D49" i="18"/>
  <c r="C49" i="18"/>
  <c r="B49" i="18"/>
  <c r="G48" i="18"/>
  <c r="E48" i="18"/>
  <c r="K48" i="18" s="1"/>
  <c r="D48" i="18"/>
  <c r="C48" i="18"/>
  <c r="B48" i="18"/>
  <c r="G47" i="18"/>
  <c r="E47" i="18"/>
  <c r="K47" i="18" s="1"/>
  <c r="D47" i="18"/>
  <c r="C47" i="18"/>
  <c r="B47" i="18"/>
  <c r="G46" i="18"/>
  <c r="E46" i="18"/>
  <c r="K46" i="18" s="1"/>
  <c r="D46" i="18"/>
  <c r="C46" i="18"/>
  <c r="B46" i="18"/>
  <c r="G45" i="18"/>
  <c r="E45" i="18"/>
  <c r="K45" i="18" s="1"/>
  <c r="D45" i="18"/>
  <c r="C45" i="18"/>
  <c r="B45" i="18"/>
  <c r="G44" i="18"/>
  <c r="E44" i="18"/>
  <c r="K44" i="18" s="1"/>
  <c r="D44" i="18"/>
  <c r="C44" i="18"/>
  <c r="B44" i="18"/>
  <c r="G43" i="18"/>
  <c r="E43" i="18"/>
  <c r="K43" i="18" s="1"/>
  <c r="D43" i="18"/>
  <c r="C43" i="18"/>
  <c r="B43" i="18"/>
  <c r="G42" i="18"/>
  <c r="E42" i="18"/>
  <c r="K42" i="18" s="1"/>
  <c r="D42" i="18"/>
  <c r="C42" i="18"/>
  <c r="B42" i="18"/>
  <c r="G41" i="18"/>
  <c r="E41" i="18"/>
  <c r="K41" i="18" s="1"/>
  <c r="D41" i="18"/>
  <c r="C41" i="18"/>
  <c r="B41" i="18"/>
  <c r="G40" i="18"/>
  <c r="E40" i="18"/>
  <c r="K40" i="18" s="1"/>
  <c r="D40" i="18"/>
  <c r="C40" i="18"/>
  <c r="B40" i="18"/>
  <c r="G39" i="18"/>
  <c r="E39" i="18"/>
  <c r="K39" i="18" s="1"/>
  <c r="D39" i="18"/>
  <c r="C39" i="18"/>
  <c r="B39" i="18"/>
  <c r="G38" i="18"/>
  <c r="E38" i="18"/>
  <c r="K38" i="18" s="1"/>
  <c r="D38" i="18"/>
  <c r="C38" i="18"/>
  <c r="B38" i="18"/>
  <c r="G37" i="18"/>
  <c r="E37" i="18"/>
  <c r="K37" i="18" s="1"/>
  <c r="D37" i="18"/>
  <c r="C37" i="18"/>
  <c r="B37" i="18"/>
  <c r="G36" i="18"/>
  <c r="E36" i="18"/>
  <c r="K36" i="18" s="1"/>
  <c r="D36" i="18"/>
  <c r="C36" i="18"/>
  <c r="B36" i="18"/>
  <c r="G35" i="18"/>
  <c r="E35" i="18"/>
  <c r="K35" i="18" s="1"/>
  <c r="D35" i="18"/>
  <c r="C35" i="18"/>
  <c r="B35" i="18"/>
  <c r="G34" i="18"/>
  <c r="E34" i="18"/>
  <c r="K34" i="18" s="1"/>
  <c r="D34" i="18"/>
  <c r="C34" i="18"/>
  <c r="B34" i="18"/>
  <c r="G33" i="18"/>
  <c r="E33" i="18"/>
  <c r="K33" i="18" s="1"/>
  <c r="D33" i="18"/>
  <c r="C33" i="18"/>
  <c r="B33" i="18"/>
  <c r="G32" i="18"/>
  <c r="E32" i="18"/>
  <c r="K32" i="18" s="1"/>
  <c r="D32" i="18"/>
  <c r="C32" i="18"/>
  <c r="B32" i="18"/>
  <c r="G31" i="18"/>
  <c r="E31" i="18"/>
  <c r="K31" i="18" s="1"/>
  <c r="D31" i="18"/>
  <c r="C31" i="18"/>
  <c r="B31" i="18"/>
  <c r="G30" i="18"/>
  <c r="E30" i="18"/>
  <c r="K30" i="18" s="1"/>
  <c r="D30" i="18"/>
  <c r="C30" i="18"/>
  <c r="B30" i="18"/>
  <c r="N29" i="18"/>
  <c r="P29" i="18" s="1"/>
  <c r="G29" i="18"/>
  <c r="E29" i="18"/>
  <c r="K29" i="18" s="1"/>
  <c r="D29" i="18"/>
  <c r="C29" i="18"/>
  <c r="B29" i="18"/>
  <c r="T28" i="18"/>
  <c r="Q28" i="18"/>
  <c r="P28" i="18"/>
  <c r="O28" i="18"/>
  <c r="G28" i="18"/>
  <c r="E28" i="18"/>
  <c r="K28" i="18" s="1"/>
  <c r="D28" i="18"/>
  <c r="C28" i="18"/>
  <c r="B28" i="18"/>
  <c r="G27" i="18"/>
  <c r="E27" i="18"/>
  <c r="K27" i="18" s="1"/>
  <c r="D27" i="18"/>
  <c r="C27" i="18"/>
  <c r="B27" i="18"/>
  <c r="G26" i="18"/>
  <c r="E26" i="18"/>
  <c r="K26" i="18" s="1"/>
  <c r="D26" i="18"/>
  <c r="C26" i="18"/>
  <c r="B26" i="18"/>
  <c r="G25" i="18"/>
  <c r="E25" i="18"/>
  <c r="K25" i="18" s="1"/>
  <c r="D25" i="18"/>
  <c r="C25" i="18"/>
  <c r="B25" i="18"/>
  <c r="G24" i="18"/>
  <c r="E24" i="18"/>
  <c r="K24" i="18" s="1"/>
  <c r="D24" i="18"/>
  <c r="C24" i="18"/>
  <c r="B24" i="18"/>
  <c r="G23" i="18"/>
  <c r="E23" i="18"/>
  <c r="K23" i="18" s="1"/>
  <c r="D23" i="18"/>
  <c r="C23" i="18"/>
  <c r="B23" i="18"/>
  <c r="G22" i="18"/>
  <c r="E22" i="18"/>
  <c r="K22" i="18" s="1"/>
  <c r="D22" i="18"/>
  <c r="C22" i="18"/>
  <c r="B22" i="18"/>
  <c r="G21" i="18"/>
  <c r="E21" i="18"/>
  <c r="K21" i="18" s="1"/>
  <c r="D21" i="18"/>
  <c r="C21" i="18"/>
  <c r="B21" i="18"/>
  <c r="G20" i="18"/>
  <c r="E20" i="18"/>
  <c r="K20" i="18" s="1"/>
  <c r="D20" i="18"/>
  <c r="C20" i="18"/>
  <c r="B20" i="18"/>
  <c r="G19" i="18"/>
  <c r="E19" i="18"/>
  <c r="K19" i="18" s="1"/>
  <c r="D19" i="18"/>
  <c r="C19" i="18"/>
  <c r="B19" i="18"/>
  <c r="G18" i="18"/>
  <c r="E18" i="18"/>
  <c r="K18" i="18" s="1"/>
  <c r="D18" i="18"/>
  <c r="C18" i="18"/>
  <c r="B18" i="18"/>
  <c r="G17" i="18"/>
  <c r="E17" i="18"/>
  <c r="K17" i="18" s="1"/>
  <c r="D17" i="18"/>
  <c r="C17" i="18"/>
  <c r="B17" i="18"/>
  <c r="G16" i="18"/>
  <c r="E16" i="18"/>
  <c r="K16" i="18" s="1"/>
  <c r="D16" i="18"/>
  <c r="C16" i="18"/>
  <c r="B16" i="18"/>
  <c r="G15" i="18"/>
  <c r="E15" i="18"/>
  <c r="K15" i="18" s="1"/>
  <c r="D15" i="18"/>
  <c r="C15" i="18"/>
  <c r="B15" i="18"/>
  <c r="G14" i="18"/>
  <c r="E14" i="18"/>
  <c r="K14" i="18" s="1"/>
  <c r="D14" i="18"/>
  <c r="C14" i="18"/>
  <c r="B14" i="18"/>
  <c r="G13" i="18"/>
  <c r="E13" i="18"/>
  <c r="K13" i="18" s="1"/>
  <c r="D13" i="18"/>
  <c r="C13" i="18"/>
  <c r="B13" i="18"/>
  <c r="G12" i="18"/>
  <c r="E12" i="18"/>
  <c r="K12" i="18" s="1"/>
  <c r="D12" i="18"/>
  <c r="C12" i="18"/>
  <c r="B12" i="18"/>
  <c r="V11" i="18"/>
  <c r="V12" i="18" s="1"/>
  <c r="R11" i="18"/>
  <c r="R12" i="18" s="1"/>
  <c r="N11" i="18"/>
  <c r="N12" i="18" s="1"/>
  <c r="G11" i="18"/>
  <c r="E11" i="18"/>
  <c r="K11" i="18" s="1"/>
  <c r="D11" i="18"/>
  <c r="C11" i="18"/>
  <c r="B11" i="18"/>
  <c r="G10" i="18"/>
  <c r="E10" i="18"/>
  <c r="K10" i="18" s="1"/>
  <c r="D10" i="18"/>
  <c r="C10" i="18"/>
  <c r="B10" i="18"/>
  <c r="G9" i="18"/>
  <c r="E9" i="18"/>
  <c r="K9" i="18" s="1"/>
  <c r="D9" i="18"/>
  <c r="C9" i="18"/>
  <c r="B9" i="18"/>
  <c r="G8" i="18"/>
  <c r="E8" i="18"/>
  <c r="K8" i="18" s="1"/>
  <c r="D8" i="18"/>
  <c r="C8" i="18"/>
  <c r="B8" i="18"/>
  <c r="G7" i="18"/>
  <c r="E7" i="18"/>
  <c r="K7" i="18" s="1"/>
  <c r="D7" i="18"/>
  <c r="C7" i="18"/>
  <c r="B7" i="18"/>
  <c r="G6" i="18"/>
  <c r="E6" i="18"/>
  <c r="K6" i="18" s="1"/>
  <c r="D6" i="18"/>
  <c r="C6" i="18"/>
  <c r="B6" i="18"/>
  <c r="X5" i="18"/>
  <c r="T5" i="18"/>
  <c r="G5" i="18"/>
  <c r="E5" i="18"/>
  <c r="K5" i="18" s="1"/>
  <c r="D5" i="18"/>
  <c r="C5" i="18"/>
  <c r="B5" i="18"/>
  <c r="Y4" i="18"/>
  <c r="G4" i="18"/>
  <c r="E4" i="18"/>
  <c r="K4" i="18" s="1"/>
  <c r="D4" i="18"/>
  <c r="C4" i="18"/>
  <c r="B4" i="18"/>
  <c r="Y3" i="18"/>
  <c r="G3" i="18"/>
  <c r="E3" i="18"/>
  <c r="K3" i="18" s="1"/>
  <c r="D3" i="18"/>
  <c r="C3" i="18"/>
  <c r="B3" i="18"/>
  <c r="A1178" i="18"/>
  <c r="A1176" i="18"/>
  <c r="A1174" i="18"/>
  <c r="A1172" i="18"/>
  <c r="A1170" i="18"/>
  <c r="A1168" i="18"/>
  <c r="A1166" i="18"/>
  <c r="A1164" i="18"/>
  <c r="A1162" i="18"/>
  <c r="A1160" i="18"/>
  <c r="A1158" i="18"/>
  <c r="A1156" i="18"/>
  <c r="A1154" i="18"/>
  <c r="A1152" i="18"/>
  <c r="A1150" i="18"/>
  <c r="A1148" i="18"/>
  <c r="A1146" i="18"/>
  <c r="A1144" i="18"/>
  <c r="A1142" i="18"/>
  <c r="A1140" i="18"/>
  <c r="A1138" i="18"/>
  <c r="A1136" i="18"/>
  <c r="A1134" i="18"/>
  <c r="A1132" i="18"/>
  <c r="A1130" i="18"/>
  <c r="A1128" i="18"/>
  <c r="A1126" i="18"/>
  <c r="A1124" i="18"/>
  <c r="A1122" i="18"/>
  <c r="A1120" i="18"/>
  <c r="A1118" i="18"/>
  <c r="A1116" i="18"/>
  <c r="A1114" i="18"/>
  <c r="A1112" i="18"/>
  <c r="A1110" i="18"/>
  <c r="A1108" i="18"/>
  <c r="A1106" i="18"/>
  <c r="A1104" i="18"/>
  <c r="A1102" i="18"/>
  <c r="A1100" i="18"/>
  <c r="A1098" i="18"/>
  <c r="A1096" i="18"/>
  <c r="A1094" i="18"/>
  <c r="A1092" i="18"/>
  <c r="A1090" i="18"/>
  <c r="A1088" i="18"/>
  <c r="A1086" i="18"/>
  <c r="A1084" i="18"/>
  <c r="A1082" i="18"/>
  <c r="A1080" i="18"/>
  <c r="A1078" i="18"/>
  <c r="A1076" i="18"/>
  <c r="A1074" i="18"/>
  <c r="A1072" i="18"/>
  <c r="A1070" i="18"/>
  <c r="A1068" i="18"/>
  <c r="A1066" i="18"/>
  <c r="A1064" i="18"/>
  <c r="A1062" i="18"/>
  <c r="A1060" i="18"/>
  <c r="A1058" i="18"/>
  <c r="A1056" i="18"/>
  <c r="A1054" i="18"/>
  <c r="A1052" i="18"/>
  <c r="A1050" i="18"/>
  <c r="A1048" i="18"/>
  <c r="A1046" i="18"/>
  <c r="A1044" i="18"/>
  <c r="A1042" i="18"/>
  <c r="A1040" i="18"/>
  <c r="A1038" i="18"/>
  <c r="A1036" i="18"/>
  <c r="A1034" i="18"/>
  <c r="A1032" i="18"/>
  <c r="A1030" i="18"/>
  <c r="A1028" i="18"/>
  <c r="A1026" i="18"/>
  <c r="A1024" i="18"/>
  <c r="A1022" i="18"/>
  <c r="A1020" i="18"/>
  <c r="A1018" i="18"/>
  <c r="A1016" i="18"/>
  <c r="A1014" i="18"/>
  <c r="A1012" i="18"/>
  <c r="A1010" i="18"/>
  <c r="A1008" i="18"/>
  <c r="A1006" i="18"/>
  <c r="A1004" i="18"/>
  <c r="A1002" i="18"/>
  <c r="A1000" i="18"/>
  <c r="A998" i="18"/>
  <c r="A996" i="18"/>
  <c r="A994" i="18"/>
  <c r="A992" i="18"/>
  <c r="A990" i="18"/>
  <c r="A988" i="18"/>
  <c r="A986" i="18"/>
  <c r="A984" i="18"/>
  <c r="A982" i="18"/>
  <c r="A980" i="18"/>
  <c r="A978" i="18"/>
  <c r="A976" i="18"/>
  <c r="A974" i="18"/>
  <c r="A972" i="18"/>
  <c r="A970" i="18"/>
  <c r="A968" i="18"/>
  <c r="A966" i="18"/>
  <c r="A964" i="18"/>
  <c r="A962" i="18"/>
  <c r="A960" i="18"/>
  <c r="A958" i="18"/>
  <c r="A956" i="18"/>
  <c r="A954" i="18"/>
  <c r="A952" i="18"/>
  <c r="A950" i="18"/>
  <c r="A948" i="18"/>
  <c r="A946" i="18"/>
  <c r="A944" i="18"/>
  <c r="A942" i="18"/>
  <c r="A940" i="18"/>
  <c r="A938" i="18"/>
  <c r="A936" i="18"/>
  <c r="A934" i="18"/>
  <c r="A932" i="18"/>
  <c r="A930" i="18"/>
  <c r="A928" i="18"/>
  <c r="A926" i="18"/>
  <c r="A924" i="18"/>
  <c r="A922" i="18"/>
  <c r="A920" i="18"/>
  <c r="A918" i="18"/>
  <c r="A916" i="18"/>
  <c r="A914" i="18"/>
  <c r="A912" i="18"/>
  <c r="A910" i="18"/>
  <c r="A908" i="18"/>
  <c r="A906" i="18"/>
  <c r="A904" i="18"/>
  <c r="A902" i="18"/>
  <c r="A900" i="18"/>
  <c r="A898" i="18"/>
  <c r="A896" i="18"/>
  <c r="A894" i="18"/>
  <c r="A892" i="18"/>
  <c r="A890" i="18"/>
  <c r="A888" i="18"/>
  <c r="A886" i="18"/>
  <c r="A884" i="18"/>
  <c r="A882" i="18"/>
  <c r="A880" i="18"/>
  <c r="A878" i="18"/>
  <c r="A876" i="18"/>
  <c r="A874" i="18"/>
  <c r="A872" i="18"/>
  <c r="A870" i="18"/>
  <c r="A868" i="18"/>
  <c r="A866" i="18"/>
  <c r="A864" i="18"/>
  <c r="A862" i="18"/>
  <c r="A860" i="18"/>
  <c r="A858" i="18"/>
  <c r="A857" i="18"/>
  <c r="A856" i="18"/>
  <c r="A855" i="18"/>
  <c r="A854" i="18"/>
  <c r="A853" i="18"/>
  <c r="A852" i="18"/>
  <c r="A851" i="18"/>
  <c r="A850" i="18"/>
  <c r="A849" i="18"/>
  <c r="A848" i="18"/>
  <c r="A847" i="18"/>
  <c r="A846" i="18"/>
  <c r="A845" i="18"/>
  <c r="A844" i="18"/>
  <c r="A843" i="18"/>
  <c r="A842" i="18"/>
  <c r="A841" i="18"/>
  <c r="A840" i="18"/>
  <c r="A839" i="18"/>
  <c r="A838" i="18"/>
  <c r="A837" i="18"/>
  <c r="A836" i="18"/>
  <c r="A835" i="18"/>
  <c r="A834" i="18"/>
  <c r="A833" i="18"/>
  <c r="A832" i="18"/>
  <c r="A831" i="18"/>
  <c r="A830" i="18"/>
  <c r="A829" i="18"/>
  <c r="A828" i="18"/>
  <c r="A827" i="18"/>
  <c r="A826" i="18"/>
  <c r="A825" i="18"/>
  <c r="A824" i="18"/>
  <c r="A823" i="18"/>
  <c r="A822" i="18"/>
  <c r="A821" i="18"/>
  <c r="A820" i="18"/>
  <c r="A819" i="18"/>
  <c r="A818" i="18"/>
  <c r="A817" i="18"/>
  <c r="A816" i="18"/>
  <c r="A815" i="18"/>
  <c r="A814" i="18"/>
  <c r="A813" i="18"/>
  <c r="A812" i="18"/>
  <c r="A811" i="18"/>
  <c r="A810" i="18"/>
  <c r="A809" i="18"/>
  <c r="A808" i="18"/>
  <c r="A807" i="18"/>
  <c r="A806" i="18"/>
  <c r="A805" i="18"/>
  <c r="A804" i="18"/>
  <c r="A803" i="18"/>
  <c r="A802" i="18"/>
  <c r="A801" i="18"/>
  <c r="A800" i="18"/>
  <c r="A799" i="18"/>
  <c r="A798" i="18"/>
  <c r="A797" i="18"/>
  <c r="A796" i="18"/>
  <c r="A795" i="18"/>
  <c r="A794" i="18"/>
  <c r="A793" i="18"/>
  <c r="A792" i="18"/>
  <c r="A791" i="18"/>
  <c r="A790" i="18"/>
  <c r="A789" i="18"/>
  <c r="A788" i="18"/>
  <c r="A787" i="18"/>
  <c r="A786" i="18"/>
  <c r="A785" i="18"/>
  <c r="A784" i="18"/>
  <c r="A783" i="18"/>
  <c r="A782" i="18"/>
  <c r="A781" i="18"/>
  <c r="A780" i="18"/>
  <c r="A779" i="18"/>
  <c r="A778" i="18"/>
  <c r="A777" i="18"/>
  <c r="A776" i="18"/>
  <c r="A775" i="18"/>
  <c r="A774" i="18"/>
  <c r="A773" i="18"/>
  <c r="A772" i="18"/>
  <c r="A771" i="18"/>
  <c r="A770" i="18"/>
  <c r="A769" i="18"/>
  <c r="A768" i="18"/>
  <c r="A767" i="18"/>
  <c r="A766" i="18"/>
  <c r="A765" i="18"/>
  <c r="A764" i="18"/>
  <c r="A763" i="18"/>
  <c r="A762" i="18"/>
  <c r="A761" i="18"/>
  <c r="A760" i="18"/>
  <c r="A759" i="18"/>
  <c r="A758" i="18"/>
  <c r="A757" i="18"/>
  <c r="A756" i="18"/>
  <c r="A755" i="18"/>
  <c r="A754" i="18"/>
  <c r="A753" i="18"/>
  <c r="A752" i="18"/>
  <c r="A751" i="18"/>
  <c r="A750" i="18"/>
  <c r="A749" i="18"/>
  <c r="A748" i="18"/>
  <c r="A747" i="18"/>
  <c r="A746" i="18"/>
  <c r="A745" i="18"/>
  <c r="A744" i="18"/>
  <c r="A743" i="18"/>
  <c r="A742" i="18"/>
  <c r="A741" i="18"/>
  <c r="A740" i="18"/>
  <c r="A739" i="18"/>
  <c r="A738" i="18"/>
  <c r="A737" i="18"/>
  <c r="A736" i="18"/>
  <c r="A735" i="18"/>
  <c r="A734" i="18"/>
  <c r="A733" i="18"/>
  <c r="A732" i="18"/>
  <c r="A731" i="18"/>
  <c r="A730" i="18"/>
  <c r="A729" i="18"/>
  <c r="A728" i="18"/>
  <c r="A727" i="18"/>
  <c r="A726" i="18"/>
  <c r="A725" i="18"/>
  <c r="A724" i="18"/>
  <c r="A723" i="18"/>
  <c r="A722" i="18"/>
  <c r="A721" i="18"/>
  <c r="A720" i="18"/>
  <c r="A719" i="18"/>
  <c r="A718" i="18"/>
  <c r="A717" i="18"/>
  <c r="A716" i="18"/>
  <c r="A715" i="18"/>
  <c r="A714" i="18"/>
  <c r="A713" i="18"/>
  <c r="A712" i="18"/>
  <c r="A711" i="18"/>
  <c r="A710" i="18"/>
  <c r="A709" i="18"/>
  <c r="A708" i="18"/>
  <c r="A707" i="18"/>
  <c r="A706" i="18"/>
  <c r="A705" i="18"/>
  <c r="A704" i="18"/>
  <c r="A703" i="18"/>
  <c r="A702" i="18"/>
  <c r="A701" i="18"/>
  <c r="A700" i="18"/>
  <c r="A699" i="18"/>
  <c r="A698" i="18"/>
  <c r="A697" i="18"/>
  <c r="A696" i="18"/>
  <c r="A695" i="18"/>
  <c r="A694" i="18"/>
  <c r="A693" i="18"/>
  <c r="A692" i="18"/>
  <c r="A691" i="18"/>
  <c r="A690" i="18"/>
  <c r="A689" i="18"/>
  <c r="A688" i="18"/>
  <c r="A687" i="18"/>
  <c r="A686" i="18"/>
  <c r="A685" i="18"/>
  <c r="A684" i="18"/>
  <c r="A683" i="18"/>
  <c r="A682" i="18"/>
  <c r="A681" i="18"/>
  <c r="A680" i="18"/>
  <c r="A679" i="18"/>
  <c r="A678" i="18"/>
  <c r="A677" i="18"/>
  <c r="A676" i="18"/>
  <c r="A675" i="18"/>
  <c r="A674" i="18"/>
  <c r="A673" i="18"/>
  <c r="A672" i="18"/>
  <c r="A671" i="18"/>
  <c r="A670" i="18"/>
  <c r="A669" i="18"/>
  <c r="A668" i="18"/>
  <c r="A667" i="18"/>
  <c r="A666" i="18"/>
  <c r="A665" i="18"/>
  <c r="A664" i="18"/>
  <c r="A663" i="18"/>
  <c r="A662" i="18"/>
  <c r="A661" i="18"/>
  <c r="A660" i="18"/>
  <c r="A659" i="18"/>
  <c r="A658" i="18"/>
  <c r="A657" i="18"/>
  <c r="A656" i="18"/>
  <c r="A655" i="18"/>
  <c r="A654" i="18"/>
  <c r="A653" i="18"/>
  <c r="A652" i="18"/>
  <c r="A651" i="18"/>
  <c r="A650" i="18"/>
  <c r="A649" i="18"/>
  <c r="A648" i="18"/>
  <c r="A647" i="18"/>
  <c r="A646" i="18"/>
  <c r="A645" i="18"/>
  <c r="A644" i="18"/>
  <c r="A643" i="18"/>
  <c r="A642" i="18"/>
  <c r="A641" i="18"/>
  <c r="A640" i="18"/>
  <c r="A639" i="18"/>
  <c r="A638" i="18"/>
  <c r="A637" i="18"/>
  <c r="A636" i="18"/>
  <c r="A635" i="18"/>
  <c r="A634" i="18"/>
  <c r="A633" i="18"/>
  <c r="A632" i="18"/>
  <c r="A631" i="18"/>
  <c r="A630" i="18"/>
  <c r="A629" i="18"/>
  <c r="A628" i="18"/>
  <c r="A627" i="18"/>
  <c r="A626" i="18"/>
  <c r="A625" i="18"/>
  <c r="A624" i="18"/>
  <c r="A623" i="18"/>
  <c r="A622" i="18"/>
  <c r="A621" i="18"/>
  <c r="A620" i="18"/>
  <c r="A619" i="18"/>
  <c r="A618" i="18"/>
  <c r="A617" i="18"/>
  <c r="A616" i="18"/>
  <c r="A615" i="18"/>
  <c r="A614" i="18"/>
  <c r="A613" i="18"/>
  <c r="A612" i="18"/>
  <c r="A611" i="18"/>
  <c r="A610" i="18"/>
  <c r="A609" i="18"/>
  <c r="A608" i="18"/>
  <c r="A607" i="18"/>
  <c r="A606" i="18"/>
  <c r="A605" i="18"/>
  <c r="A604" i="18"/>
  <c r="A603" i="18"/>
  <c r="A602" i="18"/>
  <c r="A601" i="18"/>
  <c r="A600" i="18"/>
  <c r="A599" i="18"/>
  <c r="A598" i="18"/>
  <c r="A597" i="18"/>
  <c r="A596" i="18"/>
  <c r="A595" i="18"/>
  <c r="A594" i="18"/>
  <c r="A593" i="18"/>
  <c r="A592" i="18"/>
  <c r="A591" i="18"/>
  <c r="A590" i="18"/>
  <c r="A589" i="18"/>
  <c r="A588" i="18"/>
  <c r="A587" i="18"/>
  <c r="A586" i="18"/>
  <c r="A585" i="18"/>
  <c r="A584" i="18"/>
  <c r="A583" i="18"/>
  <c r="A582" i="18"/>
  <c r="A581" i="18"/>
  <c r="A580" i="18"/>
  <c r="A579" i="18"/>
  <c r="A578" i="18"/>
  <c r="A577" i="18"/>
  <c r="A576" i="18"/>
  <c r="A575" i="18"/>
  <c r="A574" i="18"/>
  <c r="A573" i="18"/>
  <c r="A572" i="18"/>
  <c r="A571" i="18"/>
  <c r="A570" i="18"/>
  <c r="A569" i="18"/>
  <c r="A568" i="18"/>
  <c r="A567" i="18"/>
  <c r="A566" i="18"/>
  <c r="A565" i="18"/>
  <c r="A564" i="18"/>
  <c r="A563" i="18"/>
  <c r="A562" i="18"/>
  <c r="A561" i="18"/>
  <c r="A560" i="18"/>
  <c r="A559" i="18"/>
  <c r="A558" i="18"/>
  <c r="A557" i="18"/>
  <c r="A556" i="18"/>
  <c r="A555" i="18"/>
  <c r="A554" i="18"/>
  <c r="A553" i="18"/>
  <c r="A552" i="18"/>
  <c r="A551" i="18"/>
  <c r="A550" i="18"/>
  <c r="A549" i="18"/>
  <c r="A548" i="18"/>
  <c r="A547" i="18"/>
  <c r="A546" i="18"/>
  <c r="A545" i="18"/>
  <c r="A544" i="18"/>
  <c r="A543" i="18"/>
  <c r="A542" i="18"/>
  <c r="A541" i="18"/>
  <c r="A540" i="18"/>
  <c r="A539" i="18"/>
  <c r="A538" i="18"/>
  <c r="A537" i="18"/>
  <c r="A536" i="18"/>
  <c r="A535" i="18"/>
  <c r="A534" i="18"/>
  <c r="A533" i="18"/>
  <c r="A532" i="18"/>
  <c r="A531" i="18"/>
  <c r="A530" i="18"/>
  <c r="A529" i="18"/>
  <c r="A528" i="18"/>
  <c r="A527" i="18"/>
  <c r="A526" i="18"/>
  <c r="A525" i="18"/>
  <c r="A524" i="18"/>
  <c r="A523" i="18"/>
  <c r="A522" i="18"/>
  <c r="A521" i="18"/>
  <c r="A520" i="18"/>
  <c r="A519" i="18"/>
  <c r="A518" i="18"/>
  <c r="A517" i="18"/>
  <c r="A516" i="18"/>
  <c r="A515" i="18"/>
  <c r="A514" i="18"/>
  <c r="A513" i="18"/>
  <c r="A512" i="18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T7" i="18" l="1"/>
  <c r="E468" i="18"/>
  <c r="K938" i="18"/>
  <c r="K796" i="18"/>
  <c r="K804" i="18"/>
  <c r="K812" i="18"/>
  <c r="K820" i="18"/>
  <c r="K836" i="18"/>
  <c r="K844" i="18"/>
  <c r="K860" i="18"/>
  <c r="K868" i="18"/>
  <c r="K876" i="18"/>
  <c r="K884" i="18"/>
  <c r="K892" i="18"/>
  <c r="K900" i="18"/>
  <c r="K908" i="18"/>
  <c r="K916" i="18"/>
  <c r="K924" i="18"/>
  <c r="K932" i="18"/>
  <c r="L12" i="25"/>
  <c r="Q29" i="18"/>
  <c r="K940" i="18"/>
  <c r="K942" i="18"/>
  <c r="K944" i="18"/>
  <c r="K946" i="18"/>
  <c r="K948" i="18"/>
  <c r="K950" i="18"/>
  <c r="K952" i="18"/>
  <c r="K954" i="18"/>
  <c r="K956" i="18"/>
  <c r="K958" i="18"/>
  <c r="K960" i="18"/>
  <c r="K962" i="18"/>
  <c r="K964" i="18"/>
  <c r="K974" i="18"/>
  <c r="K976" i="18"/>
  <c r="K978" i="18"/>
  <c r="K980" i="18"/>
  <c r="K982" i="18"/>
  <c r="K986" i="18"/>
  <c r="K988" i="18"/>
  <c r="K990" i="18"/>
  <c r="K992" i="18"/>
  <c r="K994" i="18"/>
  <c r="K996" i="18"/>
  <c r="K998" i="18"/>
  <c r="K1000" i="18"/>
  <c r="K1002" i="18"/>
  <c r="K1004" i="18"/>
  <c r="K1008" i="18"/>
  <c r="K1010" i="18"/>
  <c r="K1012" i="18"/>
  <c r="K1014" i="18"/>
  <c r="K1016" i="18"/>
  <c r="K1018" i="18"/>
  <c r="K1020" i="18"/>
  <c r="K1022" i="18"/>
  <c r="K1024" i="18"/>
  <c r="K1026" i="18"/>
  <c r="K1028" i="18"/>
  <c r="K1030" i="18"/>
  <c r="K1032" i="18"/>
  <c r="K1034" i="18"/>
  <c r="K1036" i="18"/>
  <c r="K1038" i="18"/>
  <c r="K1040" i="18"/>
  <c r="K1042" i="18"/>
  <c r="K1044" i="18"/>
  <c r="K1046" i="18"/>
  <c r="K1048" i="18"/>
  <c r="K1050" i="18"/>
  <c r="K1052" i="18"/>
  <c r="K1054" i="18"/>
  <c r="K1058" i="18"/>
  <c r="K1060" i="18"/>
  <c r="K1062" i="18"/>
  <c r="K1064" i="18"/>
  <c r="K1066" i="18"/>
  <c r="K1068" i="18"/>
  <c r="K1070" i="18"/>
  <c r="K1072" i="18"/>
  <c r="K1074" i="18"/>
  <c r="K1078" i="18"/>
  <c r="K1080" i="18"/>
  <c r="K1082" i="18"/>
  <c r="K1084" i="18"/>
  <c r="K1086" i="18"/>
  <c r="K1088" i="18"/>
  <c r="K1090" i="18"/>
  <c r="K1092" i="18"/>
  <c r="K1094" i="18"/>
  <c r="K1098" i="18"/>
  <c r="K1100" i="18"/>
  <c r="K1102" i="18"/>
  <c r="K1104" i="18"/>
  <c r="K1106" i="18"/>
  <c r="K1108" i="18"/>
  <c r="K1110" i="18"/>
  <c r="K1112" i="18"/>
  <c r="K1116" i="18"/>
  <c r="K1118" i="18"/>
  <c r="K1120" i="18"/>
  <c r="K1122" i="18"/>
  <c r="J1270" i="18"/>
  <c r="O29" i="18"/>
  <c r="T29" i="18"/>
  <c r="N30" i="18"/>
  <c r="P30" i="18" s="1"/>
  <c r="J1264" i="18"/>
  <c r="J1268" i="18"/>
  <c r="I1275" i="18"/>
  <c r="K1124" i="18"/>
  <c r="K1128" i="18"/>
  <c r="K1130" i="18"/>
  <c r="K1132" i="18"/>
  <c r="K1134" i="18"/>
  <c r="K1136" i="18"/>
  <c r="K1138" i="18"/>
  <c r="K1140" i="18"/>
  <c r="K1142" i="18"/>
  <c r="K1144" i="18"/>
  <c r="K1146" i="18"/>
  <c r="K1148" i="18"/>
  <c r="K1150" i="18"/>
  <c r="K1152" i="18"/>
  <c r="K1154" i="18"/>
  <c r="K1156" i="18"/>
  <c r="K1158" i="18"/>
  <c r="K1160" i="18"/>
  <c r="K1162" i="18"/>
  <c r="K1164" i="18"/>
  <c r="K1166" i="18"/>
  <c r="K1168" i="18"/>
  <c r="K1170" i="18"/>
  <c r="K1172" i="18"/>
  <c r="K1174" i="18"/>
  <c r="K1176" i="18"/>
  <c r="K1178" i="18"/>
  <c r="K1180" i="18"/>
  <c r="K1182" i="18"/>
  <c r="K1184" i="18"/>
  <c r="K1188" i="18"/>
  <c r="K1192" i="18"/>
  <c r="K1196" i="18"/>
  <c r="K1198" i="18"/>
  <c r="K1200" i="18"/>
  <c r="K1202" i="18"/>
  <c r="K1204" i="18"/>
  <c r="K1206" i="18"/>
  <c r="K1208" i="18"/>
  <c r="K1210" i="18"/>
  <c r="K1212" i="18"/>
  <c r="K1214" i="18"/>
  <c r="K1216" i="18"/>
  <c r="K1218" i="18"/>
  <c r="K1220" i="18"/>
  <c r="K1222" i="18"/>
  <c r="K1224" i="18"/>
  <c r="K1226" i="18"/>
  <c r="K1228" i="18"/>
  <c r="K1230" i="18"/>
  <c r="K1232" i="18"/>
  <c r="K1234" i="18"/>
  <c r="K1236" i="18"/>
  <c r="K1238" i="18"/>
  <c r="K1240" i="18"/>
  <c r="K1242" i="18"/>
  <c r="K1244" i="18"/>
  <c r="K1246" i="18"/>
  <c r="K1268" i="18"/>
  <c r="H1269" i="18"/>
  <c r="K1270" i="18"/>
  <c r="K1278" i="18"/>
  <c r="K1282" i="18"/>
  <c r="K1286" i="18"/>
  <c r="K1288" i="18"/>
  <c r="K1290" i="18"/>
  <c r="K1292" i="18"/>
  <c r="K1294" i="18"/>
  <c r="K1296" i="18"/>
  <c r="K1298" i="18"/>
  <c r="K1302" i="18"/>
  <c r="K1304" i="18"/>
  <c r="K1306" i="18"/>
  <c r="K1308" i="18"/>
  <c r="K1310" i="18"/>
  <c r="K1312" i="18"/>
  <c r="K1314" i="18"/>
  <c r="K1316" i="18"/>
  <c r="K1318" i="18"/>
  <c r="K1248" i="18"/>
  <c r="K1250" i="18"/>
  <c r="K1252" i="18"/>
  <c r="K1254" i="18"/>
  <c r="K1256" i="18"/>
  <c r="K1258" i="18"/>
  <c r="K1260" i="18"/>
  <c r="K1262" i="18"/>
  <c r="K1264" i="18"/>
  <c r="F1265" i="18"/>
  <c r="J1266" i="18"/>
  <c r="F1267" i="18"/>
  <c r="J1272" i="18"/>
  <c r="J6" i="18"/>
  <c r="I6" i="18"/>
  <c r="J8" i="18"/>
  <c r="I8" i="18"/>
  <c r="J10" i="18"/>
  <c r="I10" i="18"/>
  <c r="J13" i="18"/>
  <c r="I13" i="18"/>
  <c r="J15" i="18"/>
  <c r="I15" i="18"/>
  <c r="J17" i="18"/>
  <c r="I17" i="18"/>
  <c r="J19" i="18"/>
  <c r="I19" i="18"/>
  <c r="J21" i="18"/>
  <c r="I21" i="18"/>
  <c r="J23" i="18"/>
  <c r="I23" i="18"/>
  <c r="J25" i="18"/>
  <c r="I25" i="18"/>
  <c r="J27" i="18"/>
  <c r="I27" i="18"/>
  <c r="J29" i="18"/>
  <c r="I29" i="18"/>
  <c r="J32" i="18"/>
  <c r="I32" i="18"/>
  <c r="J34" i="18"/>
  <c r="I34" i="18"/>
  <c r="J36" i="18"/>
  <c r="I36" i="18"/>
  <c r="J38" i="18"/>
  <c r="I38" i="18"/>
  <c r="J40" i="18"/>
  <c r="I40" i="18"/>
  <c r="J42" i="18"/>
  <c r="I42" i="18"/>
  <c r="J44" i="18"/>
  <c r="I44" i="18"/>
  <c r="J46" i="18"/>
  <c r="I46" i="18"/>
  <c r="J48" i="18"/>
  <c r="I48" i="18"/>
  <c r="J50" i="18"/>
  <c r="I50" i="18"/>
  <c r="J52" i="18"/>
  <c r="I52" i="18"/>
  <c r="J54" i="18"/>
  <c r="I54" i="18"/>
  <c r="J56" i="18"/>
  <c r="I56" i="18"/>
  <c r="J58" i="18"/>
  <c r="I58" i="18"/>
  <c r="J60" i="18"/>
  <c r="I60" i="18"/>
  <c r="J62" i="18"/>
  <c r="I62" i="18"/>
  <c r="J63" i="18"/>
  <c r="I63" i="18"/>
  <c r="J65" i="18"/>
  <c r="I65" i="18"/>
  <c r="J67" i="18"/>
  <c r="I67" i="18"/>
  <c r="J69" i="18"/>
  <c r="I69" i="18"/>
  <c r="J71" i="18"/>
  <c r="I71" i="18"/>
  <c r="J73" i="18"/>
  <c r="I73" i="18"/>
  <c r="J75" i="18"/>
  <c r="I75" i="18"/>
  <c r="F76" i="18"/>
  <c r="J77" i="18"/>
  <c r="I77" i="18"/>
  <c r="F78" i="18"/>
  <c r="J79" i="18"/>
  <c r="I79" i="18"/>
  <c r="F80" i="18"/>
  <c r="J81" i="18"/>
  <c r="I81" i="18"/>
  <c r="F82" i="18"/>
  <c r="J83" i="18"/>
  <c r="I83" i="18"/>
  <c r="F84" i="18"/>
  <c r="J85" i="18"/>
  <c r="I85" i="18"/>
  <c r="F86" i="18"/>
  <c r="J87" i="18"/>
  <c r="I87" i="18"/>
  <c r="F88" i="18"/>
  <c r="J89" i="18"/>
  <c r="I89" i="18"/>
  <c r="F90" i="18"/>
  <c r="J91" i="18"/>
  <c r="I91" i="18"/>
  <c r="F92" i="18"/>
  <c r="J93" i="18"/>
  <c r="I93" i="18"/>
  <c r="F94" i="18"/>
  <c r="J95" i="18"/>
  <c r="I95" i="18"/>
  <c r="F96" i="18"/>
  <c r="J97" i="18"/>
  <c r="I97" i="18"/>
  <c r="F98" i="18"/>
  <c r="J99" i="18"/>
  <c r="I99" i="18"/>
  <c r="F100" i="18"/>
  <c r="J101" i="18"/>
  <c r="I101" i="18"/>
  <c r="F102" i="18"/>
  <c r="J103" i="18"/>
  <c r="I103" i="18"/>
  <c r="F104" i="18"/>
  <c r="J105" i="18"/>
  <c r="I105" i="18"/>
  <c r="F106" i="18"/>
  <c r="J107" i="18"/>
  <c r="I107" i="18"/>
  <c r="F108" i="18"/>
  <c r="J109" i="18"/>
  <c r="I109" i="18"/>
  <c r="F110" i="18"/>
  <c r="J111" i="18"/>
  <c r="I111" i="18"/>
  <c r="F112" i="18"/>
  <c r="J113" i="18"/>
  <c r="I113" i="18"/>
  <c r="F114" i="18"/>
  <c r="J115" i="18"/>
  <c r="I115" i="18"/>
  <c r="F116" i="18"/>
  <c r="J117" i="18"/>
  <c r="I117" i="18"/>
  <c r="F118" i="18"/>
  <c r="J119" i="18"/>
  <c r="I119" i="18"/>
  <c r="F120" i="18"/>
  <c r="J121" i="18"/>
  <c r="I121" i="18"/>
  <c r="F122" i="18"/>
  <c r="J123" i="18"/>
  <c r="I123" i="18"/>
  <c r="F124" i="18"/>
  <c r="J125" i="18"/>
  <c r="I125" i="18"/>
  <c r="F126" i="18"/>
  <c r="J127" i="18"/>
  <c r="I127" i="18"/>
  <c r="J129" i="18"/>
  <c r="I129" i="18"/>
  <c r="J131" i="18"/>
  <c r="I131" i="18"/>
  <c r="J133" i="18"/>
  <c r="I133" i="18"/>
  <c r="J135" i="18"/>
  <c r="I135" i="18"/>
  <c r="F136" i="18"/>
  <c r="J137" i="18"/>
  <c r="I137" i="18"/>
  <c r="F138" i="18"/>
  <c r="J139" i="18"/>
  <c r="I139" i="18"/>
  <c r="F140" i="18"/>
  <c r="J141" i="18"/>
  <c r="I141" i="18"/>
  <c r="F142" i="18"/>
  <c r="J143" i="18"/>
  <c r="I143" i="18"/>
  <c r="F144" i="18"/>
  <c r="J145" i="18"/>
  <c r="I145" i="18"/>
  <c r="F146" i="18"/>
  <c r="J147" i="18"/>
  <c r="I147" i="18"/>
  <c r="F148" i="18"/>
  <c r="J149" i="18"/>
  <c r="I149" i="18"/>
  <c r="F150" i="18"/>
  <c r="J151" i="18"/>
  <c r="I151" i="18"/>
  <c r="F152" i="18"/>
  <c r="J153" i="18"/>
  <c r="I153" i="18"/>
  <c r="F154" i="18"/>
  <c r="J155" i="18"/>
  <c r="I155" i="18"/>
  <c r="F156" i="18"/>
  <c r="J157" i="18"/>
  <c r="I157" i="18"/>
  <c r="F158" i="18"/>
  <c r="J159" i="18"/>
  <c r="I159" i="18"/>
  <c r="F160" i="18"/>
  <c r="J161" i="18"/>
  <c r="I161" i="18"/>
  <c r="F162" i="18"/>
  <c r="J163" i="18"/>
  <c r="I163" i="18"/>
  <c r="F164" i="18"/>
  <c r="J165" i="18"/>
  <c r="I165" i="18"/>
  <c r="F166" i="18"/>
  <c r="J167" i="18"/>
  <c r="I167" i="18"/>
  <c r="F168" i="18"/>
  <c r="J169" i="18"/>
  <c r="I169" i="18"/>
  <c r="F170" i="18"/>
  <c r="J171" i="18"/>
  <c r="I171" i="18"/>
  <c r="F172" i="18"/>
  <c r="J173" i="18"/>
  <c r="I173" i="18"/>
  <c r="F174" i="18"/>
  <c r="J175" i="18"/>
  <c r="I175" i="18"/>
  <c r="F176" i="18"/>
  <c r="J177" i="18"/>
  <c r="I177" i="18"/>
  <c r="F178" i="18"/>
  <c r="J179" i="18"/>
  <c r="I179" i="18"/>
  <c r="F180" i="18"/>
  <c r="J181" i="18"/>
  <c r="I181" i="18"/>
  <c r="F182" i="18"/>
  <c r="J183" i="18"/>
  <c r="I183" i="18"/>
  <c r="F184" i="18"/>
  <c r="J185" i="18"/>
  <c r="I185" i="18"/>
  <c r="F186" i="18"/>
  <c r="J187" i="18"/>
  <c r="I187" i="18"/>
  <c r="F188" i="18"/>
  <c r="J189" i="18"/>
  <c r="I189" i="18"/>
  <c r="F190" i="18"/>
  <c r="J191" i="18"/>
  <c r="I191" i="18"/>
  <c r="F192" i="18"/>
  <c r="J193" i="18"/>
  <c r="I193" i="18"/>
  <c r="F194" i="18"/>
  <c r="J195" i="18"/>
  <c r="I195" i="18"/>
  <c r="F196" i="18"/>
  <c r="J197" i="18"/>
  <c r="I197" i="18"/>
  <c r="F198" i="18"/>
  <c r="J199" i="18"/>
  <c r="I199" i="18"/>
  <c r="F200" i="18"/>
  <c r="J201" i="18"/>
  <c r="I201" i="18"/>
  <c r="F202" i="18"/>
  <c r="J203" i="18"/>
  <c r="I203" i="18"/>
  <c r="F204" i="18"/>
  <c r="J205" i="18"/>
  <c r="I205" i="18"/>
  <c r="F206" i="18"/>
  <c r="J207" i="18"/>
  <c r="I207" i="18"/>
  <c r="F208" i="18"/>
  <c r="J209" i="18"/>
  <c r="I209" i="18"/>
  <c r="F210" i="18"/>
  <c r="J211" i="18"/>
  <c r="I211" i="18"/>
  <c r="F212" i="18"/>
  <c r="J213" i="18"/>
  <c r="I213" i="18"/>
  <c r="F214" i="18"/>
  <c r="J215" i="18"/>
  <c r="I215" i="18"/>
  <c r="F216" i="18"/>
  <c r="J217" i="18"/>
  <c r="I217" i="18"/>
  <c r="F218" i="18"/>
  <c r="J219" i="18"/>
  <c r="I219" i="18"/>
  <c r="F220" i="18"/>
  <c r="J221" i="18"/>
  <c r="I221" i="18"/>
  <c r="F222" i="18"/>
  <c r="J223" i="18"/>
  <c r="I223" i="18"/>
  <c r="F224" i="18"/>
  <c r="J225" i="18"/>
  <c r="I225" i="18"/>
  <c r="F226" i="18"/>
  <c r="J227" i="18"/>
  <c r="I227" i="18"/>
  <c r="F228" i="18"/>
  <c r="J229" i="18"/>
  <c r="I229" i="18"/>
  <c r="F230" i="18"/>
  <c r="J231" i="18"/>
  <c r="I231" i="18"/>
  <c r="F232" i="18"/>
  <c r="J233" i="18"/>
  <c r="I233" i="18"/>
  <c r="F234" i="18"/>
  <c r="J235" i="18"/>
  <c r="I235" i="18"/>
  <c r="F236" i="18"/>
  <c r="J237" i="18"/>
  <c r="I237" i="18"/>
  <c r="F238" i="18"/>
  <c r="J239" i="18"/>
  <c r="I239" i="18"/>
  <c r="F240" i="18"/>
  <c r="J241" i="18"/>
  <c r="I241" i="18"/>
  <c r="F242" i="18"/>
  <c r="J243" i="18"/>
  <c r="I243" i="18"/>
  <c r="F244" i="18"/>
  <c r="J245" i="18"/>
  <c r="I245" i="18"/>
  <c r="F246" i="18"/>
  <c r="J247" i="18"/>
  <c r="I247" i="18"/>
  <c r="F248" i="18"/>
  <c r="J249" i="18"/>
  <c r="I249" i="18"/>
  <c r="F250" i="18"/>
  <c r="J251" i="18"/>
  <c r="I251" i="18"/>
  <c r="F252" i="18"/>
  <c r="J253" i="18"/>
  <c r="I253" i="18"/>
  <c r="F254" i="18"/>
  <c r="J255" i="18"/>
  <c r="I255" i="18"/>
  <c r="F256" i="18"/>
  <c r="J257" i="18"/>
  <c r="I257" i="18"/>
  <c r="F258" i="18"/>
  <c r="J259" i="18"/>
  <c r="I259" i="18"/>
  <c r="F260" i="18"/>
  <c r="J261" i="18"/>
  <c r="I261" i="18"/>
  <c r="F262" i="18"/>
  <c r="J263" i="18"/>
  <c r="I263" i="18"/>
  <c r="F264" i="18"/>
  <c r="J265" i="18"/>
  <c r="I265" i="18"/>
  <c r="F266" i="18"/>
  <c r="J267" i="18"/>
  <c r="I267" i="18"/>
  <c r="F268" i="18"/>
  <c r="J269" i="18"/>
  <c r="I269" i="18"/>
  <c r="F270" i="18"/>
  <c r="J271" i="18"/>
  <c r="I271" i="18"/>
  <c r="F272" i="18"/>
  <c r="J273" i="18"/>
  <c r="I273" i="18"/>
  <c r="F274" i="18"/>
  <c r="J275" i="18"/>
  <c r="I275" i="18"/>
  <c r="F276" i="18"/>
  <c r="J277" i="18"/>
  <c r="I277" i="18"/>
  <c r="F278" i="18"/>
  <c r="J279" i="18"/>
  <c r="I279" i="18"/>
  <c r="F280" i="18"/>
  <c r="J281" i="18"/>
  <c r="I281" i="18"/>
  <c r="F282" i="18"/>
  <c r="J283" i="18"/>
  <c r="I283" i="18"/>
  <c r="F284" i="18"/>
  <c r="J285" i="18"/>
  <c r="I285" i="18"/>
  <c r="F286" i="18"/>
  <c r="J287" i="18"/>
  <c r="I287" i="18"/>
  <c r="F288" i="18"/>
  <c r="J289" i="18"/>
  <c r="I289" i="18"/>
  <c r="F290" i="18"/>
  <c r="J291" i="18"/>
  <c r="I291" i="18"/>
  <c r="F292" i="18"/>
  <c r="J293" i="18"/>
  <c r="I293" i="18"/>
  <c r="F294" i="18"/>
  <c r="J295" i="18"/>
  <c r="I295" i="18"/>
  <c r="F296" i="18"/>
  <c r="J297" i="18"/>
  <c r="I297" i="18"/>
  <c r="F298" i="18"/>
  <c r="J299" i="18"/>
  <c r="I299" i="18"/>
  <c r="F300" i="18"/>
  <c r="J301" i="18"/>
  <c r="I301" i="18"/>
  <c r="F302" i="18"/>
  <c r="J303" i="18"/>
  <c r="I303" i="18"/>
  <c r="F304" i="18"/>
  <c r="J305" i="18"/>
  <c r="I305" i="18"/>
  <c r="F306" i="18"/>
  <c r="J307" i="18"/>
  <c r="I307" i="18"/>
  <c r="F308" i="18"/>
  <c r="J309" i="18"/>
  <c r="I309" i="18"/>
  <c r="F310" i="18"/>
  <c r="J311" i="18"/>
  <c r="I311" i="18"/>
  <c r="F312" i="18"/>
  <c r="J313" i="18"/>
  <c r="I313" i="18"/>
  <c r="F314" i="18"/>
  <c r="J315" i="18"/>
  <c r="I315" i="18"/>
  <c r="F316" i="18"/>
  <c r="J317" i="18"/>
  <c r="I317" i="18"/>
  <c r="F318" i="18"/>
  <c r="J319" i="18"/>
  <c r="I319" i="18"/>
  <c r="F320" i="18"/>
  <c r="J321" i="18"/>
  <c r="I321" i="18"/>
  <c r="F322" i="18"/>
  <c r="J323" i="18"/>
  <c r="I323" i="18"/>
  <c r="F324" i="18"/>
  <c r="J325" i="18"/>
  <c r="I325" i="18"/>
  <c r="F326" i="18"/>
  <c r="J327" i="18"/>
  <c r="I327" i="18"/>
  <c r="F328" i="18"/>
  <c r="J329" i="18"/>
  <c r="I329" i="18"/>
  <c r="F330" i="18"/>
  <c r="J331" i="18"/>
  <c r="I331" i="18"/>
  <c r="F332" i="18"/>
  <c r="J333" i="18"/>
  <c r="I333" i="18"/>
  <c r="F334" i="18"/>
  <c r="J335" i="18"/>
  <c r="I335" i="18"/>
  <c r="F336" i="18"/>
  <c r="J337" i="18"/>
  <c r="I337" i="18"/>
  <c r="F338" i="18"/>
  <c r="J339" i="18"/>
  <c r="I339" i="18"/>
  <c r="F340" i="18"/>
  <c r="J3" i="18"/>
  <c r="I3" i="18"/>
  <c r="J4" i="18"/>
  <c r="I4" i="18"/>
  <c r="J5" i="18"/>
  <c r="I5" i="18"/>
  <c r="J7" i="18"/>
  <c r="I7" i="18"/>
  <c r="J9" i="18"/>
  <c r="I9" i="18"/>
  <c r="J11" i="18"/>
  <c r="I11" i="18"/>
  <c r="J12" i="18"/>
  <c r="I12" i="18"/>
  <c r="J14" i="18"/>
  <c r="I14" i="18"/>
  <c r="J16" i="18"/>
  <c r="I16" i="18"/>
  <c r="J18" i="18"/>
  <c r="I18" i="18"/>
  <c r="J20" i="18"/>
  <c r="I20" i="18"/>
  <c r="J22" i="18"/>
  <c r="I22" i="18"/>
  <c r="J24" i="18"/>
  <c r="I24" i="18"/>
  <c r="J26" i="18"/>
  <c r="I26" i="18"/>
  <c r="J28" i="18"/>
  <c r="I28" i="18"/>
  <c r="J30" i="18"/>
  <c r="I30" i="18"/>
  <c r="J31" i="18"/>
  <c r="I31" i="18"/>
  <c r="J33" i="18"/>
  <c r="I33" i="18"/>
  <c r="J35" i="18"/>
  <c r="I35" i="18"/>
  <c r="J37" i="18"/>
  <c r="I37" i="18"/>
  <c r="J39" i="18"/>
  <c r="I39" i="18"/>
  <c r="J41" i="18"/>
  <c r="I41" i="18"/>
  <c r="J43" i="18"/>
  <c r="I43" i="18"/>
  <c r="J45" i="18"/>
  <c r="I45" i="18"/>
  <c r="J47" i="18"/>
  <c r="I47" i="18"/>
  <c r="J49" i="18"/>
  <c r="I49" i="18"/>
  <c r="J51" i="18"/>
  <c r="I51" i="18"/>
  <c r="J53" i="18"/>
  <c r="I53" i="18"/>
  <c r="J55" i="18"/>
  <c r="I55" i="18"/>
  <c r="J57" i="18"/>
  <c r="I57" i="18"/>
  <c r="J59" i="18"/>
  <c r="I59" i="18"/>
  <c r="J61" i="18"/>
  <c r="I61" i="18"/>
  <c r="J64" i="18"/>
  <c r="I64" i="18"/>
  <c r="J66" i="18"/>
  <c r="I66" i="18"/>
  <c r="J68" i="18"/>
  <c r="I68" i="18"/>
  <c r="J70" i="18"/>
  <c r="I70" i="18"/>
  <c r="J72" i="18"/>
  <c r="I72" i="18"/>
  <c r="J74" i="18"/>
  <c r="I74" i="18"/>
  <c r="J76" i="18"/>
  <c r="I76" i="18"/>
  <c r="J78" i="18"/>
  <c r="I78" i="18"/>
  <c r="J80" i="18"/>
  <c r="I80" i="18"/>
  <c r="J82" i="18"/>
  <c r="I82" i="18"/>
  <c r="J84" i="18"/>
  <c r="I84" i="18"/>
  <c r="J86" i="18"/>
  <c r="I86" i="18"/>
  <c r="J88" i="18"/>
  <c r="H88" i="18"/>
  <c r="J90" i="18"/>
  <c r="H90" i="18"/>
  <c r="J92" i="18"/>
  <c r="H92" i="18"/>
  <c r="J94" i="18"/>
  <c r="H94" i="18"/>
  <c r="J96" i="18"/>
  <c r="H96" i="18"/>
  <c r="J98" i="18"/>
  <c r="H98" i="18"/>
  <c r="J100" i="18"/>
  <c r="I100" i="18"/>
  <c r="J102" i="18"/>
  <c r="I102" i="18"/>
  <c r="J104" i="18"/>
  <c r="I104" i="18"/>
  <c r="J106" i="18"/>
  <c r="H106" i="18"/>
  <c r="J108" i="18"/>
  <c r="H108" i="18"/>
  <c r="J110" i="18"/>
  <c r="H110" i="18"/>
  <c r="J112" i="18"/>
  <c r="H112" i="18"/>
  <c r="J114" i="18"/>
  <c r="I114" i="18"/>
  <c r="J116" i="18"/>
  <c r="I116" i="18"/>
  <c r="J118" i="18"/>
  <c r="I118" i="18"/>
  <c r="J120" i="18"/>
  <c r="I120" i="18"/>
  <c r="J122" i="18"/>
  <c r="I122" i="18"/>
  <c r="J124" i="18"/>
  <c r="I124" i="18"/>
  <c r="J126" i="18"/>
  <c r="I126" i="18"/>
  <c r="J128" i="18"/>
  <c r="I128" i="18"/>
  <c r="J130" i="18"/>
  <c r="I130" i="18"/>
  <c r="J132" i="18"/>
  <c r="I132" i="18"/>
  <c r="J134" i="18"/>
  <c r="I134" i="18"/>
  <c r="J136" i="18"/>
  <c r="I136" i="18"/>
  <c r="J138" i="18"/>
  <c r="H138" i="18"/>
  <c r="J140" i="18"/>
  <c r="H140" i="18"/>
  <c r="J142" i="18"/>
  <c r="H142" i="18"/>
  <c r="J144" i="18"/>
  <c r="H144" i="18"/>
  <c r="J146" i="18"/>
  <c r="H146" i="18"/>
  <c r="J148" i="18"/>
  <c r="H148" i="18"/>
  <c r="J150" i="18"/>
  <c r="H150" i="18"/>
  <c r="J152" i="18"/>
  <c r="H152" i="18"/>
  <c r="J154" i="18"/>
  <c r="H154" i="18"/>
  <c r="J156" i="18"/>
  <c r="H156" i="18"/>
  <c r="J158" i="18"/>
  <c r="H158" i="18"/>
  <c r="J160" i="18"/>
  <c r="H160" i="18"/>
  <c r="J162" i="18"/>
  <c r="H162" i="18"/>
  <c r="J164" i="18"/>
  <c r="H164" i="18"/>
  <c r="J166" i="18"/>
  <c r="H166" i="18"/>
  <c r="J168" i="18"/>
  <c r="H168" i="18"/>
  <c r="J170" i="18"/>
  <c r="H170" i="18"/>
  <c r="J172" i="18"/>
  <c r="H172" i="18"/>
  <c r="J174" i="18"/>
  <c r="H174" i="18"/>
  <c r="J176" i="18"/>
  <c r="H176" i="18"/>
  <c r="J178" i="18"/>
  <c r="H178" i="18"/>
  <c r="J180" i="18"/>
  <c r="H180" i="18"/>
  <c r="J182" i="18"/>
  <c r="H182" i="18"/>
  <c r="J184" i="18"/>
  <c r="H184" i="18"/>
  <c r="J186" i="18"/>
  <c r="H186" i="18"/>
  <c r="J188" i="18"/>
  <c r="H188" i="18"/>
  <c r="J190" i="18"/>
  <c r="H190" i="18"/>
  <c r="J192" i="18"/>
  <c r="H192" i="18"/>
  <c r="J194" i="18"/>
  <c r="H194" i="18"/>
  <c r="J196" i="18"/>
  <c r="H196" i="18"/>
  <c r="J198" i="18"/>
  <c r="H198" i="18"/>
  <c r="J200" i="18"/>
  <c r="H200" i="18"/>
  <c r="J202" i="18"/>
  <c r="H202" i="18"/>
  <c r="J204" i="18"/>
  <c r="H204" i="18"/>
  <c r="J206" i="18"/>
  <c r="H206" i="18"/>
  <c r="J208" i="18"/>
  <c r="H208" i="18"/>
  <c r="J210" i="18"/>
  <c r="H210" i="18"/>
  <c r="J212" i="18"/>
  <c r="H212" i="18"/>
  <c r="J214" i="18"/>
  <c r="H214" i="18"/>
  <c r="J216" i="18"/>
  <c r="H216" i="18"/>
  <c r="J218" i="18"/>
  <c r="H218" i="18"/>
  <c r="J220" i="18"/>
  <c r="H220" i="18"/>
  <c r="J222" i="18"/>
  <c r="H222" i="18"/>
  <c r="J224" i="18"/>
  <c r="H224" i="18"/>
  <c r="J226" i="18"/>
  <c r="H226" i="18"/>
  <c r="J228" i="18"/>
  <c r="H228" i="18"/>
  <c r="J230" i="18"/>
  <c r="H230" i="18"/>
  <c r="J232" i="18"/>
  <c r="H232" i="18"/>
  <c r="J234" i="18"/>
  <c r="H234" i="18"/>
  <c r="J236" i="18"/>
  <c r="H236" i="18"/>
  <c r="J238" i="18"/>
  <c r="H238" i="18"/>
  <c r="J240" i="18"/>
  <c r="H240" i="18"/>
  <c r="J242" i="18"/>
  <c r="H242" i="18"/>
  <c r="J244" i="18"/>
  <c r="H244" i="18"/>
  <c r="J246" i="18"/>
  <c r="H246" i="18"/>
  <c r="J248" i="18"/>
  <c r="H248" i="18"/>
  <c r="J250" i="18"/>
  <c r="H250" i="18"/>
  <c r="J252" i="18"/>
  <c r="H252" i="18"/>
  <c r="J254" i="18"/>
  <c r="H254" i="18"/>
  <c r="J256" i="18"/>
  <c r="H256" i="18"/>
  <c r="J258" i="18"/>
  <c r="H258" i="18"/>
  <c r="J260" i="18"/>
  <c r="H260" i="18"/>
  <c r="J262" i="18"/>
  <c r="H262" i="18"/>
  <c r="J264" i="18"/>
  <c r="H264" i="18"/>
  <c r="J266" i="18"/>
  <c r="H266" i="18"/>
  <c r="J268" i="18"/>
  <c r="H268" i="18"/>
  <c r="J270" i="18"/>
  <c r="H270" i="18"/>
  <c r="J272" i="18"/>
  <c r="H272" i="18"/>
  <c r="J274" i="18"/>
  <c r="H274" i="18"/>
  <c r="J276" i="18"/>
  <c r="H276" i="18"/>
  <c r="J278" i="18"/>
  <c r="H278" i="18"/>
  <c r="J280" i="18"/>
  <c r="H280" i="18"/>
  <c r="J282" i="18"/>
  <c r="H282" i="18"/>
  <c r="J284" i="18"/>
  <c r="H284" i="18"/>
  <c r="J286" i="18"/>
  <c r="H286" i="18"/>
  <c r="J288" i="18"/>
  <c r="H288" i="18"/>
  <c r="J290" i="18"/>
  <c r="H290" i="18"/>
  <c r="J292" i="18"/>
  <c r="H292" i="18"/>
  <c r="J294" i="18"/>
  <c r="H294" i="18"/>
  <c r="J296" i="18"/>
  <c r="H296" i="18"/>
  <c r="J298" i="18"/>
  <c r="H298" i="18"/>
  <c r="J300" i="18"/>
  <c r="H300" i="18"/>
  <c r="J302" i="18"/>
  <c r="H302" i="18"/>
  <c r="J304" i="18"/>
  <c r="H304" i="18"/>
  <c r="J306" i="18"/>
  <c r="H306" i="18"/>
  <c r="J308" i="18"/>
  <c r="H308" i="18"/>
  <c r="J310" i="18"/>
  <c r="H310" i="18"/>
  <c r="J312" i="18"/>
  <c r="H312" i="18"/>
  <c r="J314" i="18"/>
  <c r="H314" i="18"/>
  <c r="J316" i="18"/>
  <c r="H316" i="18"/>
  <c r="J318" i="18"/>
  <c r="H318" i="18"/>
  <c r="J320" i="18"/>
  <c r="H320" i="18"/>
  <c r="J322" i="18"/>
  <c r="H322" i="18"/>
  <c r="J324" i="18"/>
  <c r="H324" i="18"/>
  <c r="J326" i="18"/>
  <c r="H326" i="18"/>
  <c r="J328" i="18"/>
  <c r="H328" i="18"/>
  <c r="J330" i="18"/>
  <c r="H330" i="18"/>
  <c r="J332" i="18"/>
  <c r="H332" i="18"/>
  <c r="J334" i="18"/>
  <c r="H334" i="18"/>
  <c r="J336" i="18"/>
  <c r="H336" i="18"/>
  <c r="J338" i="18"/>
  <c r="H338" i="18"/>
  <c r="J340" i="18"/>
  <c r="H340" i="18"/>
  <c r="J342" i="18"/>
  <c r="H342" i="18"/>
  <c r="J344" i="18"/>
  <c r="H344" i="18"/>
  <c r="J346" i="18"/>
  <c r="H346" i="18"/>
  <c r="J348" i="18"/>
  <c r="H348" i="18"/>
  <c r="J350" i="18"/>
  <c r="J341" i="18"/>
  <c r="I341" i="18"/>
  <c r="F342" i="18"/>
  <c r="J343" i="18"/>
  <c r="I343" i="18"/>
  <c r="F344" i="18"/>
  <c r="J345" i="18"/>
  <c r="I345" i="18"/>
  <c r="F346" i="18"/>
  <c r="J347" i="18"/>
  <c r="I347" i="18"/>
  <c r="F348" i="18"/>
  <c r="J349" i="18"/>
  <c r="I349" i="18"/>
  <c r="F350" i="18"/>
  <c r="J351" i="18"/>
  <c r="I351" i="18"/>
  <c r="F352" i="18"/>
  <c r="J353" i="18"/>
  <c r="I353" i="18"/>
  <c r="F354" i="18"/>
  <c r="J355" i="18"/>
  <c r="I355" i="18"/>
  <c r="F356" i="18"/>
  <c r="J357" i="18"/>
  <c r="I357" i="18"/>
  <c r="F358" i="18"/>
  <c r="J359" i="18"/>
  <c r="I359" i="18"/>
  <c r="F360" i="18"/>
  <c r="J361" i="18"/>
  <c r="I361" i="18"/>
  <c r="J363" i="18"/>
  <c r="I363" i="18"/>
  <c r="J365" i="18"/>
  <c r="I365" i="18"/>
  <c r="J367" i="18"/>
  <c r="I367" i="18"/>
  <c r="J369" i="18"/>
  <c r="I369" i="18"/>
  <c r="J371" i="18"/>
  <c r="I371" i="18"/>
  <c r="J373" i="18"/>
  <c r="I373" i="18"/>
  <c r="J375" i="18"/>
  <c r="I375" i="18"/>
  <c r="J377" i="18"/>
  <c r="I377" i="18"/>
  <c r="J379" i="18"/>
  <c r="I379" i="18"/>
  <c r="J381" i="18"/>
  <c r="I381" i="18"/>
  <c r="J383" i="18"/>
  <c r="I383" i="18"/>
  <c r="J385" i="18"/>
  <c r="I385" i="18"/>
  <c r="J387" i="18"/>
  <c r="I387" i="18"/>
  <c r="J389" i="18"/>
  <c r="I389" i="18"/>
  <c r="J391" i="18"/>
  <c r="I391" i="18"/>
  <c r="J393" i="18"/>
  <c r="I393" i="18"/>
  <c r="J395" i="18"/>
  <c r="I395" i="18"/>
  <c r="J397" i="18"/>
  <c r="I397" i="18"/>
  <c r="J399" i="18"/>
  <c r="I399" i="18"/>
  <c r="J401" i="18"/>
  <c r="I401" i="18"/>
  <c r="J403" i="18"/>
  <c r="I403" i="18"/>
  <c r="J405" i="18"/>
  <c r="I405" i="18"/>
  <c r="J407" i="18"/>
  <c r="I407" i="18"/>
  <c r="J409" i="18"/>
  <c r="I409" i="18"/>
  <c r="J411" i="18"/>
  <c r="I411" i="18"/>
  <c r="J413" i="18"/>
  <c r="I413" i="18"/>
  <c r="J415" i="18"/>
  <c r="I415" i="18"/>
  <c r="J417" i="18"/>
  <c r="I417" i="18"/>
  <c r="J419" i="18"/>
  <c r="I419" i="18"/>
  <c r="J421" i="18"/>
  <c r="I421" i="18"/>
  <c r="J423" i="18"/>
  <c r="I423" i="18"/>
  <c r="J425" i="18"/>
  <c r="I425" i="18"/>
  <c r="J427" i="18"/>
  <c r="I427" i="18"/>
  <c r="K428" i="18"/>
  <c r="J429" i="18"/>
  <c r="I429" i="18"/>
  <c r="K430" i="18"/>
  <c r="J431" i="18"/>
  <c r="I431" i="18"/>
  <c r="J433" i="18"/>
  <c r="I433" i="18"/>
  <c r="K434" i="18"/>
  <c r="J435" i="18"/>
  <c r="I435" i="18"/>
  <c r="K436" i="18"/>
  <c r="J437" i="18"/>
  <c r="I437" i="18"/>
  <c r="K438" i="18"/>
  <c r="J439" i="18"/>
  <c r="I439" i="18"/>
  <c r="K440" i="18"/>
  <c r="J441" i="18"/>
  <c r="I441" i="18"/>
  <c r="K442" i="18"/>
  <c r="J443" i="18"/>
  <c r="I443" i="18"/>
  <c r="K444" i="18"/>
  <c r="J445" i="18"/>
  <c r="I445" i="18"/>
  <c r="K446" i="18"/>
  <c r="J447" i="18"/>
  <c r="I447" i="18"/>
  <c r="K448" i="18"/>
  <c r="J449" i="18"/>
  <c r="I449" i="18"/>
  <c r="K450" i="18"/>
  <c r="J451" i="18"/>
  <c r="H451" i="18"/>
  <c r="K452" i="18"/>
  <c r="J453" i="18"/>
  <c r="H453" i="18"/>
  <c r="K454" i="18"/>
  <c r="J455" i="18"/>
  <c r="H455" i="18"/>
  <c r="K456" i="18"/>
  <c r="J457" i="18"/>
  <c r="H457" i="18"/>
  <c r="K458" i="18"/>
  <c r="J459" i="18"/>
  <c r="H459" i="18"/>
  <c r="K460" i="18"/>
  <c r="J461" i="18"/>
  <c r="H461" i="18"/>
  <c r="K462" i="18"/>
  <c r="J463" i="18"/>
  <c r="H463" i="18"/>
  <c r="K464" i="18"/>
  <c r="J465" i="18"/>
  <c r="H465" i="18"/>
  <c r="K466" i="18"/>
  <c r="J467" i="18"/>
  <c r="H467" i="18"/>
  <c r="I468" i="18"/>
  <c r="J470" i="18"/>
  <c r="I470" i="18"/>
  <c r="K471" i="18"/>
  <c r="J472" i="18"/>
  <c r="I472" i="18"/>
  <c r="K473" i="18"/>
  <c r="J474" i="18"/>
  <c r="I474" i="18"/>
  <c r="K475" i="18"/>
  <c r="J476" i="18"/>
  <c r="I476" i="18"/>
  <c r="F477" i="18"/>
  <c r="J478" i="18"/>
  <c r="I478" i="18"/>
  <c r="F479" i="18"/>
  <c r="J480" i="18"/>
  <c r="I480" i="18"/>
  <c r="F481" i="18"/>
  <c r="J482" i="18"/>
  <c r="I482" i="18"/>
  <c r="F483" i="18"/>
  <c r="J484" i="18"/>
  <c r="I484" i="18"/>
  <c r="F485" i="18"/>
  <c r="J486" i="18"/>
  <c r="I486" i="18"/>
  <c r="F487" i="18"/>
  <c r="J488" i="18"/>
  <c r="I488" i="18"/>
  <c r="F489" i="18"/>
  <c r="J490" i="18"/>
  <c r="I490" i="18"/>
  <c r="K491" i="18"/>
  <c r="J492" i="18"/>
  <c r="I492" i="18"/>
  <c r="F493" i="18"/>
  <c r="J494" i="18"/>
  <c r="I494" i="18"/>
  <c r="F495" i="18"/>
  <c r="J496" i="18"/>
  <c r="I496" i="18"/>
  <c r="F497" i="18"/>
  <c r="J498" i="18"/>
  <c r="I498" i="18"/>
  <c r="F499" i="18"/>
  <c r="J500" i="18"/>
  <c r="I500" i="18"/>
  <c r="F501" i="18"/>
  <c r="J502" i="18"/>
  <c r="I502" i="18"/>
  <c r="F503" i="18"/>
  <c r="J504" i="18"/>
  <c r="I504" i="18"/>
  <c r="F505" i="18"/>
  <c r="J506" i="18"/>
  <c r="I506" i="18"/>
  <c r="K507" i="18"/>
  <c r="J508" i="18"/>
  <c r="I508" i="18"/>
  <c r="K509" i="18"/>
  <c r="J510" i="18"/>
  <c r="I510" i="18"/>
  <c r="J512" i="18"/>
  <c r="I512" i="18"/>
  <c r="K513" i="18"/>
  <c r="J514" i="18"/>
  <c r="I514" i="18"/>
  <c r="K515" i="18"/>
  <c r="J516" i="18"/>
  <c r="I516" i="18"/>
  <c r="K517" i="18"/>
  <c r="J518" i="18"/>
  <c r="I518" i="18"/>
  <c r="K519" i="18"/>
  <c r="J520" i="18"/>
  <c r="I520" i="18"/>
  <c r="K521" i="18"/>
  <c r="J522" i="18"/>
  <c r="I522" i="18"/>
  <c r="K523" i="18"/>
  <c r="J524" i="18"/>
  <c r="I524" i="18"/>
  <c r="K525" i="18"/>
  <c r="J526" i="18"/>
  <c r="I526" i="18"/>
  <c r="F527" i="18"/>
  <c r="J528" i="18"/>
  <c r="I528" i="18"/>
  <c r="K529" i="18"/>
  <c r="J530" i="18"/>
  <c r="I530" i="18"/>
  <c r="K531" i="18"/>
  <c r="J532" i="18"/>
  <c r="I532" i="18"/>
  <c r="F533" i="18"/>
  <c r="J534" i="18"/>
  <c r="I534" i="18"/>
  <c r="K535" i="18"/>
  <c r="J536" i="18"/>
  <c r="I536" i="18"/>
  <c r="K537" i="18"/>
  <c r="J538" i="18"/>
  <c r="I538" i="18"/>
  <c r="J540" i="18"/>
  <c r="I540" i="18"/>
  <c r="K541" i="18"/>
  <c r="J542" i="18"/>
  <c r="I542" i="18"/>
  <c r="K543" i="18"/>
  <c r="J544" i="18"/>
  <c r="I544" i="18"/>
  <c r="K545" i="18"/>
  <c r="J546" i="18"/>
  <c r="I546" i="18"/>
  <c r="K547" i="18"/>
  <c r="J548" i="18"/>
  <c r="I548" i="18"/>
  <c r="J550" i="18"/>
  <c r="I550" i="18"/>
  <c r="K551" i="18"/>
  <c r="J552" i="18"/>
  <c r="I552" i="18"/>
  <c r="K553" i="18"/>
  <c r="J554" i="18"/>
  <c r="I554" i="18"/>
  <c r="K555" i="18"/>
  <c r="J556" i="18"/>
  <c r="I556" i="18"/>
  <c r="K557" i="18"/>
  <c r="J558" i="18"/>
  <c r="I558" i="18"/>
  <c r="F559" i="18"/>
  <c r="J560" i="18"/>
  <c r="I560" i="18"/>
  <c r="K561" i="18"/>
  <c r="J562" i="18"/>
  <c r="I562" i="18"/>
  <c r="K563" i="18"/>
  <c r="J564" i="18"/>
  <c r="I564" i="18"/>
  <c r="K565" i="18"/>
  <c r="J566" i="18"/>
  <c r="I566" i="18"/>
  <c r="K567" i="18"/>
  <c r="J568" i="18"/>
  <c r="I568" i="18"/>
  <c r="K569" i="18"/>
  <c r="J570" i="18"/>
  <c r="I570" i="18"/>
  <c r="F571" i="18"/>
  <c r="J572" i="18"/>
  <c r="I572" i="18"/>
  <c r="K573" i="18"/>
  <c r="J574" i="18"/>
  <c r="I574" i="18"/>
  <c r="F575" i="18"/>
  <c r="J576" i="18"/>
  <c r="I576" i="18"/>
  <c r="F577" i="18"/>
  <c r="J578" i="18"/>
  <c r="I578" i="18"/>
  <c r="F579" i="18"/>
  <c r="J580" i="18"/>
  <c r="I580" i="18"/>
  <c r="F581" i="18"/>
  <c r="J582" i="18"/>
  <c r="I582" i="18"/>
  <c r="K583" i="18"/>
  <c r="J584" i="18"/>
  <c r="I584" i="18"/>
  <c r="K585" i="18"/>
  <c r="J586" i="18"/>
  <c r="I586" i="18"/>
  <c r="K587" i="18"/>
  <c r="J588" i="18"/>
  <c r="I588" i="18"/>
  <c r="K589" i="18"/>
  <c r="J590" i="18"/>
  <c r="I590" i="18"/>
  <c r="K591" i="18"/>
  <c r="J592" i="18"/>
  <c r="I592" i="18"/>
  <c r="F593" i="18"/>
  <c r="J594" i="18"/>
  <c r="I594" i="18"/>
  <c r="F595" i="18"/>
  <c r="J596" i="18"/>
  <c r="I596" i="18"/>
  <c r="F597" i="18"/>
  <c r="J598" i="18"/>
  <c r="I598" i="18"/>
  <c r="F599" i="18"/>
  <c r="J600" i="18"/>
  <c r="I600" i="18"/>
  <c r="F601" i="18"/>
  <c r="J602" i="18"/>
  <c r="I602" i="18"/>
  <c r="F603" i="18"/>
  <c r="J604" i="18"/>
  <c r="I604" i="18"/>
  <c r="K605" i="18"/>
  <c r="J606" i="18"/>
  <c r="I606" i="18"/>
  <c r="K607" i="18"/>
  <c r="J608" i="18"/>
  <c r="I608" i="18"/>
  <c r="K609" i="18"/>
  <c r="J610" i="18"/>
  <c r="I610" i="18"/>
  <c r="K611" i="18"/>
  <c r="J612" i="18"/>
  <c r="I612" i="18"/>
  <c r="J614" i="18"/>
  <c r="I614" i="18"/>
  <c r="F615" i="18"/>
  <c r="J616" i="18"/>
  <c r="I616" i="18"/>
  <c r="K617" i="18"/>
  <c r="J618" i="18"/>
  <c r="I618" i="18"/>
  <c r="K619" i="18"/>
  <c r="J620" i="18"/>
  <c r="I620" i="18"/>
  <c r="K621" i="18"/>
  <c r="J622" i="18"/>
  <c r="I622" i="18"/>
  <c r="K623" i="18"/>
  <c r="J624" i="18"/>
  <c r="I624" i="18"/>
  <c r="K625" i="18"/>
  <c r="J626" i="18"/>
  <c r="I626" i="18"/>
  <c r="K627" i="18"/>
  <c r="J628" i="18"/>
  <c r="I628" i="18"/>
  <c r="F629" i="18"/>
  <c r="J630" i="18"/>
  <c r="I630" i="18"/>
  <c r="K631" i="18"/>
  <c r="J632" i="18"/>
  <c r="I632" i="18"/>
  <c r="K633" i="18"/>
  <c r="J634" i="18"/>
  <c r="I634" i="18"/>
  <c r="K635" i="18"/>
  <c r="J636" i="18"/>
  <c r="I636" i="18"/>
  <c r="K637" i="18"/>
  <c r="J638" i="18"/>
  <c r="I638" i="18"/>
  <c r="K639" i="18"/>
  <c r="J640" i="18"/>
  <c r="I640" i="18"/>
  <c r="K641" i="18"/>
  <c r="J642" i="18"/>
  <c r="I642" i="18"/>
  <c r="K643" i="18"/>
  <c r="J644" i="18"/>
  <c r="I644" i="18"/>
  <c r="K645" i="18"/>
  <c r="J646" i="18"/>
  <c r="I646" i="18"/>
  <c r="K647" i="18"/>
  <c r="J648" i="18"/>
  <c r="I648" i="18"/>
  <c r="J650" i="18"/>
  <c r="I650" i="18"/>
  <c r="K651" i="18"/>
  <c r="J652" i="18"/>
  <c r="I652" i="18"/>
  <c r="K653" i="18"/>
  <c r="J654" i="18"/>
  <c r="I654" i="18"/>
  <c r="K655" i="18"/>
  <c r="J656" i="18"/>
  <c r="I656" i="18"/>
  <c r="F657" i="18"/>
  <c r="J658" i="18"/>
  <c r="I658" i="18"/>
  <c r="F659" i="18"/>
  <c r="J660" i="18"/>
  <c r="I660" i="18"/>
  <c r="F661" i="18"/>
  <c r="J662" i="18"/>
  <c r="I662" i="18"/>
  <c r="F663" i="18"/>
  <c r="J664" i="18"/>
  <c r="I664" i="18"/>
  <c r="F665" i="18"/>
  <c r="J666" i="18"/>
  <c r="I666" i="18"/>
  <c r="F667" i="18"/>
  <c r="J668" i="18"/>
  <c r="I668" i="18"/>
  <c r="F669" i="18"/>
  <c r="J670" i="18"/>
  <c r="I670" i="18"/>
  <c r="F671" i="18"/>
  <c r="J672" i="18"/>
  <c r="I672" i="18"/>
  <c r="F673" i="18"/>
  <c r="J674" i="18"/>
  <c r="I674" i="18"/>
  <c r="F675" i="18"/>
  <c r="J676" i="18"/>
  <c r="I676" i="18"/>
  <c r="F677" i="18"/>
  <c r="J678" i="18"/>
  <c r="I678" i="18"/>
  <c r="F679" i="18"/>
  <c r="J680" i="18"/>
  <c r="I680" i="18"/>
  <c r="F681" i="18"/>
  <c r="J682" i="18"/>
  <c r="H350" i="18"/>
  <c r="J352" i="18"/>
  <c r="H352" i="18"/>
  <c r="J354" i="18"/>
  <c r="H354" i="18"/>
  <c r="J356" i="18"/>
  <c r="H356" i="18"/>
  <c r="J358" i="18"/>
  <c r="H358" i="18"/>
  <c r="J360" i="18"/>
  <c r="H360" i="18"/>
  <c r="J364" i="18"/>
  <c r="I364" i="18"/>
  <c r="J366" i="18"/>
  <c r="I366" i="18"/>
  <c r="J368" i="18"/>
  <c r="I368" i="18"/>
  <c r="J370" i="18"/>
  <c r="I370" i="18"/>
  <c r="J372" i="18"/>
  <c r="I372" i="18"/>
  <c r="J374" i="18"/>
  <c r="I374" i="18"/>
  <c r="J376" i="18"/>
  <c r="I376" i="18"/>
  <c r="J378" i="18"/>
  <c r="I378" i="18"/>
  <c r="J380" i="18"/>
  <c r="I380" i="18"/>
  <c r="J382" i="18"/>
  <c r="I382" i="18"/>
  <c r="J384" i="18"/>
  <c r="I384" i="18"/>
  <c r="J386" i="18"/>
  <c r="I386" i="18"/>
  <c r="J388" i="18"/>
  <c r="I388" i="18"/>
  <c r="J390" i="18"/>
  <c r="I390" i="18"/>
  <c r="J392" i="18"/>
  <c r="I392" i="18"/>
  <c r="J394" i="18"/>
  <c r="I394" i="18"/>
  <c r="J396" i="18"/>
  <c r="I396" i="18"/>
  <c r="J398" i="18"/>
  <c r="I398" i="18"/>
  <c r="J400" i="18"/>
  <c r="I400" i="18"/>
  <c r="J402" i="18"/>
  <c r="I402" i="18"/>
  <c r="J404" i="18"/>
  <c r="I404" i="18"/>
  <c r="J406" i="18"/>
  <c r="I406" i="18"/>
  <c r="J408" i="18"/>
  <c r="I408" i="18"/>
  <c r="J410" i="18"/>
  <c r="I410" i="18"/>
  <c r="J412" i="18"/>
  <c r="I412" i="18"/>
  <c r="J414" i="18"/>
  <c r="I414" i="18"/>
  <c r="J416" i="18"/>
  <c r="I416" i="18"/>
  <c r="J418" i="18"/>
  <c r="I418" i="18"/>
  <c r="J420" i="18"/>
  <c r="I420" i="18"/>
  <c r="J422" i="18"/>
  <c r="I422" i="18"/>
  <c r="J424" i="18"/>
  <c r="I424" i="18"/>
  <c r="J426" i="18"/>
  <c r="I426" i="18"/>
  <c r="J428" i="18"/>
  <c r="I428" i="18"/>
  <c r="J430" i="18"/>
  <c r="I430" i="18"/>
  <c r="J432" i="18"/>
  <c r="I432" i="18"/>
  <c r="J434" i="18"/>
  <c r="I434" i="18"/>
  <c r="J436" i="18"/>
  <c r="I436" i="18"/>
  <c r="J438" i="18"/>
  <c r="I438" i="18"/>
  <c r="J440" i="18"/>
  <c r="I440" i="18"/>
  <c r="J442" i="18"/>
  <c r="I442" i="18"/>
  <c r="J444" i="18"/>
  <c r="I444" i="18"/>
  <c r="J446" i="18"/>
  <c r="I446" i="18"/>
  <c r="J448" i="18"/>
  <c r="I448" i="18"/>
  <c r="J450" i="18"/>
  <c r="I450" i="18"/>
  <c r="J452" i="18"/>
  <c r="I452" i="18"/>
  <c r="J454" i="18"/>
  <c r="I454" i="18"/>
  <c r="J456" i="18"/>
  <c r="I456" i="18"/>
  <c r="J458" i="18"/>
  <c r="I458" i="18"/>
  <c r="J460" i="18"/>
  <c r="I460" i="18"/>
  <c r="J462" i="18"/>
  <c r="I462" i="18"/>
  <c r="J464" i="18"/>
  <c r="I464" i="18"/>
  <c r="J466" i="18"/>
  <c r="I466" i="18"/>
  <c r="J468" i="18"/>
  <c r="J469" i="18"/>
  <c r="I469" i="18"/>
  <c r="J471" i="18"/>
  <c r="I471" i="18"/>
  <c r="J473" i="18"/>
  <c r="I473" i="18"/>
  <c r="J475" i="18"/>
  <c r="I475" i="18"/>
  <c r="J477" i="18"/>
  <c r="I477" i="18"/>
  <c r="J479" i="18"/>
  <c r="I479" i="18"/>
  <c r="J481" i="18"/>
  <c r="I481" i="18"/>
  <c r="J483" i="18"/>
  <c r="H483" i="18"/>
  <c r="J485" i="18"/>
  <c r="H485" i="18"/>
  <c r="J487" i="18"/>
  <c r="H487" i="18"/>
  <c r="J489" i="18"/>
  <c r="I489" i="18"/>
  <c r="J491" i="18"/>
  <c r="I491" i="18"/>
  <c r="J493" i="18"/>
  <c r="H493" i="18"/>
  <c r="J495" i="18"/>
  <c r="I495" i="18"/>
  <c r="J497" i="18"/>
  <c r="H497" i="18"/>
  <c r="J499" i="18"/>
  <c r="H499" i="18"/>
  <c r="J501" i="18"/>
  <c r="H501" i="18"/>
  <c r="J503" i="18"/>
  <c r="I503" i="18"/>
  <c r="J505" i="18"/>
  <c r="I505" i="18"/>
  <c r="J507" i="18"/>
  <c r="I507" i="18"/>
  <c r="J509" i="18"/>
  <c r="I509" i="18"/>
  <c r="J511" i="18"/>
  <c r="I511" i="18"/>
  <c r="J513" i="18"/>
  <c r="I513" i="18"/>
  <c r="J515" i="18"/>
  <c r="I515" i="18"/>
  <c r="J517" i="18"/>
  <c r="I517" i="18"/>
  <c r="J519" i="18"/>
  <c r="I519" i="18"/>
  <c r="J521" i="18"/>
  <c r="I521" i="18"/>
  <c r="J523" i="18"/>
  <c r="I523" i="18"/>
  <c r="J525" i="18"/>
  <c r="I525" i="18"/>
  <c r="J527" i="18"/>
  <c r="I527" i="18"/>
  <c r="J529" i="18"/>
  <c r="I529" i="18"/>
  <c r="J531" i="18"/>
  <c r="I531" i="18"/>
  <c r="J533" i="18"/>
  <c r="H533" i="18"/>
  <c r="J535" i="18"/>
  <c r="I535" i="18"/>
  <c r="J537" i="18"/>
  <c r="I537" i="18"/>
  <c r="J539" i="18"/>
  <c r="I539" i="18"/>
  <c r="J541" i="18"/>
  <c r="I541" i="18"/>
  <c r="J543" i="18"/>
  <c r="I543" i="18"/>
  <c r="J545" i="18"/>
  <c r="I545" i="18"/>
  <c r="J547" i="18"/>
  <c r="I547" i="18"/>
  <c r="J549" i="18"/>
  <c r="I549" i="18"/>
  <c r="J551" i="18"/>
  <c r="I551" i="18"/>
  <c r="J553" i="18"/>
  <c r="I553" i="18"/>
  <c r="J555" i="18"/>
  <c r="I555" i="18"/>
  <c r="J557" i="18"/>
  <c r="I557" i="18"/>
  <c r="J559" i="18"/>
  <c r="I559" i="18"/>
  <c r="J561" i="18"/>
  <c r="I561" i="18"/>
  <c r="J563" i="18"/>
  <c r="I563" i="18"/>
  <c r="J565" i="18"/>
  <c r="I565" i="18"/>
  <c r="J567" i="18"/>
  <c r="I567" i="18"/>
  <c r="J569" i="18"/>
  <c r="I569" i="18"/>
  <c r="J571" i="18"/>
  <c r="I571" i="18"/>
  <c r="J573" i="18"/>
  <c r="I573" i="18"/>
  <c r="J575" i="18"/>
  <c r="H575" i="18"/>
  <c r="J577" i="18"/>
  <c r="H577" i="18"/>
  <c r="J579" i="18"/>
  <c r="H579" i="18"/>
  <c r="J581" i="18"/>
  <c r="H581" i="18"/>
  <c r="J583" i="18"/>
  <c r="I583" i="18"/>
  <c r="J585" i="18"/>
  <c r="I585" i="18"/>
  <c r="J587" i="18"/>
  <c r="I587" i="18"/>
  <c r="J589" i="18"/>
  <c r="I589" i="18"/>
  <c r="J591" i="18"/>
  <c r="I591" i="18"/>
  <c r="J593" i="18"/>
  <c r="I593" i="18"/>
  <c r="J595" i="18"/>
  <c r="I595" i="18"/>
  <c r="J597" i="18"/>
  <c r="H597" i="18"/>
  <c r="J599" i="18"/>
  <c r="H599" i="18"/>
  <c r="J601" i="18"/>
  <c r="H601" i="18"/>
  <c r="J603" i="18"/>
  <c r="I603" i="18"/>
  <c r="J605" i="18"/>
  <c r="I605" i="18"/>
  <c r="J607" i="18"/>
  <c r="I607" i="18"/>
  <c r="J609" i="18"/>
  <c r="I609" i="18"/>
  <c r="J611" i="18"/>
  <c r="I611" i="18"/>
  <c r="J613" i="18"/>
  <c r="I613" i="18"/>
  <c r="J615" i="18"/>
  <c r="I615" i="18"/>
  <c r="J617" i="18"/>
  <c r="I617" i="18"/>
  <c r="J619" i="18"/>
  <c r="I619" i="18"/>
  <c r="J621" i="18"/>
  <c r="I621" i="18"/>
  <c r="J623" i="18"/>
  <c r="I623" i="18"/>
  <c r="J625" i="18"/>
  <c r="I625" i="18"/>
  <c r="J627" i="18"/>
  <c r="I627" i="18"/>
  <c r="J629" i="18"/>
  <c r="I629" i="18"/>
  <c r="J631" i="18"/>
  <c r="I631" i="18"/>
  <c r="J633" i="18"/>
  <c r="I633" i="18"/>
  <c r="J635" i="18"/>
  <c r="I635" i="18"/>
  <c r="J637" i="18"/>
  <c r="I637" i="18"/>
  <c r="J639" i="18"/>
  <c r="I639" i="18"/>
  <c r="J641" i="18"/>
  <c r="I641" i="18"/>
  <c r="J643" i="18"/>
  <c r="I643" i="18"/>
  <c r="J645" i="18"/>
  <c r="I645" i="18"/>
  <c r="J647" i="18"/>
  <c r="I647" i="18"/>
  <c r="J649" i="18"/>
  <c r="I649" i="18"/>
  <c r="J651" i="18"/>
  <c r="I651" i="18"/>
  <c r="J653" i="18"/>
  <c r="I653" i="18"/>
  <c r="J655" i="18"/>
  <c r="I655" i="18"/>
  <c r="J657" i="18"/>
  <c r="H657" i="18"/>
  <c r="J659" i="18"/>
  <c r="I659" i="18"/>
  <c r="J661" i="18"/>
  <c r="I661" i="18"/>
  <c r="J663" i="18"/>
  <c r="I663" i="18"/>
  <c r="J665" i="18"/>
  <c r="H665" i="18"/>
  <c r="J667" i="18"/>
  <c r="H667" i="18"/>
  <c r="J669" i="18"/>
  <c r="H669" i="18"/>
  <c r="J671" i="18"/>
  <c r="H671" i="18"/>
  <c r="J673" i="18"/>
  <c r="H673" i="18"/>
  <c r="J675" i="18"/>
  <c r="H675" i="18"/>
  <c r="J677" i="18"/>
  <c r="H677" i="18"/>
  <c r="J679" i="18"/>
  <c r="H679" i="18"/>
  <c r="J681" i="18"/>
  <c r="H681" i="18"/>
  <c r="J683" i="18"/>
  <c r="H683" i="18"/>
  <c r="J685" i="18"/>
  <c r="H685" i="18"/>
  <c r="J687" i="18"/>
  <c r="H687" i="18"/>
  <c r="J689" i="18"/>
  <c r="H689" i="18"/>
  <c r="J691" i="18"/>
  <c r="H691" i="18"/>
  <c r="J693" i="18"/>
  <c r="I682" i="18"/>
  <c r="F683" i="18"/>
  <c r="J684" i="18"/>
  <c r="I684" i="18"/>
  <c r="F685" i="18"/>
  <c r="J686" i="18"/>
  <c r="I686" i="18"/>
  <c r="F687" i="18"/>
  <c r="J688" i="18"/>
  <c r="I688" i="18"/>
  <c r="F689" i="18"/>
  <c r="J690" i="18"/>
  <c r="I690" i="18"/>
  <c r="F691" i="18"/>
  <c r="J692" i="18"/>
  <c r="I692" i="18"/>
  <c r="F693" i="18"/>
  <c r="J694" i="18"/>
  <c r="I694" i="18"/>
  <c r="F695" i="18"/>
  <c r="J696" i="18"/>
  <c r="I696" i="18"/>
  <c r="F697" i="18"/>
  <c r="J698" i="18"/>
  <c r="I698" i="18"/>
  <c r="K699" i="18"/>
  <c r="J700" i="18"/>
  <c r="I700" i="18"/>
  <c r="K701" i="18"/>
  <c r="J702" i="18"/>
  <c r="I702" i="18"/>
  <c r="K703" i="18"/>
  <c r="J704" i="18"/>
  <c r="I704" i="18"/>
  <c r="K705" i="18"/>
  <c r="J706" i="18"/>
  <c r="I706" i="18"/>
  <c r="J708" i="18"/>
  <c r="I708" i="18"/>
  <c r="K709" i="18"/>
  <c r="J710" i="18"/>
  <c r="I710" i="18"/>
  <c r="K711" i="18"/>
  <c r="J712" i="18"/>
  <c r="I712" i="18"/>
  <c r="F713" i="18"/>
  <c r="J714" i="18"/>
  <c r="I714" i="18"/>
  <c r="K715" i="18"/>
  <c r="J716" i="18"/>
  <c r="I716" i="18"/>
  <c r="K717" i="18"/>
  <c r="J718" i="18"/>
  <c r="I718" i="18"/>
  <c r="K719" i="18"/>
  <c r="J720" i="18"/>
  <c r="I720" i="18"/>
  <c r="K721" i="18"/>
  <c r="J722" i="18"/>
  <c r="I722" i="18"/>
  <c r="K723" i="18"/>
  <c r="J724" i="18"/>
  <c r="I724" i="18"/>
  <c r="F725" i="18"/>
  <c r="J726" i="18"/>
  <c r="I726" i="18"/>
  <c r="K727" i="18"/>
  <c r="J728" i="18"/>
  <c r="I728" i="18"/>
  <c r="K729" i="18"/>
  <c r="J730" i="18"/>
  <c r="I730" i="18"/>
  <c r="F731" i="18"/>
  <c r="J732" i="18"/>
  <c r="I732" i="18"/>
  <c r="K733" i="18"/>
  <c r="J734" i="18"/>
  <c r="I734" i="18"/>
  <c r="K735" i="18"/>
  <c r="J736" i="18"/>
  <c r="I736" i="18"/>
  <c r="K737" i="18"/>
  <c r="J738" i="18"/>
  <c r="I738" i="18"/>
  <c r="K739" i="18"/>
  <c r="J740" i="18"/>
  <c r="I740" i="18"/>
  <c r="K741" i="18"/>
  <c r="J742" i="18"/>
  <c r="I742" i="18"/>
  <c r="K743" i="18"/>
  <c r="J744" i="18"/>
  <c r="I744" i="18"/>
  <c r="F745" i="18"/>
  <c r="J746" i="18"/>
  <c r="I746" i="18"/>
  <c r="F747" i="18"/>
  <c r="J748" i="18"/>
  <c r="I748" i="18"/>
  <c r="K749" i="18"/>
  <c r="J750" i="18"/>
  <c r="I750" i="18"/>
  <c r="K751" i="18"/>
  <c r="J752" i="18"/>
  <c r="I752" i="18"/>
  <c r="K753" i="18"/>
  <c r="J754" i="18"/>
  <c r="I754" i="18"/>
  <c r="F755" i="18"/>
  <c r="J756" i="18"/>
  <c r="I756" i="18"/>
  <c r="K757" i="18"/>
  <c r="J758" i="18"/>
  <c r="I758" i="18"/>
  <c r="J760" i="18"/>
  <c r="I760" i="18"/>
  <c r="F761" i="18"/>
  <c r="J762" i="18"/>
  <c r="I762" i="18"/>
  <c r="K763" i="18"/>
  <c r="J764" i="18"/>
  <c r="I764" i="18"/>
  <c r="F765" i="18"/>
  <c r="J766" i="18"/>
  <c r="I766" i="18"/>
  <c r="K767" i="18"/>
  <c r="J768" i="18"/>
  <c r="I768" i="18"/>
  <c r="K769" i="18"/>
  <c r="J770" i="18"/>
  <c r="I770" i="18"/>
  <c r="K771" i="18"/>
  <c r="J772" i="18"/>
  <c r="I772" i="18"/>
  <c r="K773" i="18"/>
  <c r="J774" i="18"/>
  <c r="I774" i="18"/>
  <c r="K775" i="18"/>
  <c r="J776" i="18"/>
  <c r="I776" i="18"/>
  <c r="K777" i="18"/>
  <c r="J778" i="18"/>
  <c r="I778" i="18"/>
  <c r="K779" i="18"/>
  <c r="J780" i="18"/>
  <c r="I780" i="18"/>
  <c r="K781" i="18"/>
  <c r="J782" i="18"/>
  <c r="I782" i="18"/>
  <c r="K783" i="18"/>
  <c r="J784" i="18"/>
  <c r="I784" i="18"/>
  <c r="K785" i="18"/>
  <c r="J786" i="18"/>
  <c r="I786" i="18"/>
  <c r="K787" i="18"/>
  <c r="J788" i="18"/>
  <c r="I788" i="18"/>
  <c r="F789" i="18"/>
  <c r="J790" i="18"/>
  <c r="I790" i="18"/>
  <c r="K791" i="18"/>
  <c r="J792" i="18"/>
  <c r="I792" i="18"/>
  <c r="F793" i="18"/>
  <c r="J794" i="18"/>
  <c r="I794" i="18"/>
  <c r="F795" i="18"/>
  <c r="J796" i="18"/>
  <c r="I796" i="18"/>
  <c r="F797" i="18"/>
  <c r="J798" i="18"/>
  <c r="I798" i="18"/>
  <c r="F799" i="18"/>
  <c r="J800" i="18"/>
  <c r="I800" i="18"/>
  <c r="F801" i="18"/>
  <c r="J802" i="18"/>
  <c r="I802" i="18"/>
  <c r="F803" i="18"/>
  <c r="J804" i="18"/>
  <c r="I804" i="18"/>
  <c r="F805" i="18"/>
  <c r="J806" i="18"/>
  <c r="I806" i="18"/>
  <c r="F807" i="18"/>
  <c r="J808" i="18"/>
  <c r="I808" i="18"/>
  <c r="F809" i="18"/>
  <c r="J810" i="18"/>
  <c r="I810" i="18"/>
  <c r="K811" i="18"/>
  <c r="J812" i="18"/>
  <c r="I812" i="18"/>
  <c r="K813" i="18"/>
  <c r="J814" i="18"/>
  <c r="I814" i="18"/>
  <c r="K815" i="18"/>
  <c r="J816" i="18"/>
  <c r="I816" i="18"/>
  <c r="F817" i="18"/>
  <c r="J818" i="18"/>
  <c r="I818" i="18"/>
  <c r="F819" i="18"/>
  <c r="J820" i="18"/>
  <c r="I820" i="18"/>
  <c r="F821" i="18"/>
  <c r="J822" i="18"/>
  <c r="I822" i="18"/>
  <c r="F823" i="18"/>
  <c r="J824" i="18"/>
  <c r="I824" i="18"/>
  <c r="F825" i="18"/>
  <c r="J826" i="18"/>
  <c r="I826" i="18"/>
  <c r="F827" i="18"/>
  <c r="J828" i="18"/>
  <c r="I828" i="18"/>
  <c r="F829" i="18"/>
  <c r="J830" i="18"/>
  <c r="I830" i="18"/>
  <c r="F831" i="18"/>
  <c r="J832" i="18"/>
  <c r="I832" i="18"/>
  <c r="F833" i="18"/>
  <c r="J834" i="18"/>
  <c r="I834" i="18"/>
  <c r="F835" i="18"/>
  <c r="J836" i="18"/>
  <c r="I836" i="18"/>
  <c r="F837" i="18"/>
  <c r="J838" i="18"/>
  <c r="I838" i="18"/>
  <c r="F839" i="18"/>
  <c r="J840" i="18"/>
  <c r="I840" i="18"/>
  <c r="F841" i="18"/>
  <c r="J842" i="18"/>
  <c r="I842" i="18"/>
  <c r="F843" i="18"/>
  <c r="J844" i="18"/>
  <c r="I844" i="18"/>
  <c r="F845" i="18"/>
  <c r="J846" i="18"/>
  <c r="I846" i="18"/>
  <c r="F847" i="18"/>
  <c r="J848" i="18"/>
  <c r="I848" i="18"/>
  <c r="F849" i="18"/>
  <c r="J850" i="18"/>
  <c r="I850" i="18"/>
  <c r="F851" i="18"/>
  <c r="J852" i="18"/>
  <c r="I852" i="18"/>
  <c r="F853" i="18"/>
  <c r="J854" i="18"/>
  <c r="I854" i="18"/>
  <c r="F855" i="18"/>
  <c r="J856" i="18"/>
  <c r="I856" i="18"/>
  <c r="F857" i="18"/>
  <c r="J858" i="18"/>
  <c r="I858" i="18"/>
  <c r="F859" i="18"/>
  <c r="J860" i="18"/>
  <c r="I860" i="18"/>
  <c r="F861" i="18"/>
  <c r="J862" i="18"/>
  <c r="I862" i="18"/>
  <c r="F863" i="18"/>
  <c r="J864" i="18"/>
  <c r="I864" i="18"/>
  <c r="F865" i="18"/>
  <c r="J866" i="18"/>
  <c r="I866" i="18"/>
  <c r="F867" i="18"/>
  <c r="J868" i="18"/>
  <c r="I868" i="18"/>
  <c r="F869" i="18"/>
  <c r="J870" i="18"/>
  <c r="I870" i="18"/>
  <c r="F871" i="18"/>
  <c r="J872" i="18"/>
  <c r="I872" i="18"/>
  <c r="F873" i="18"/>
  <c r="J874" i="18"/>
  <c r="I874" i="18"/>
  <c r="K875" i="18"/>
  <c r="J876" i="18"/>
  <c r="I876" i="18"/>
  <c r="K877" i="18"/>
  <c r="J878" i="18"/>
  <c r="I878" i="18"/>
  <c r="K879" i="18"/>
  <c r="J880" i="18"/>
  <c r="I880" i="18"/>
  <c r="F881" i="18"/>
  <c r="J882" i="18"/>
  <c r="I882" i="18"/>
  <c r="F883" i="18"/>
  <c r="J884" i="18"/>
  <c r="I884" i="18"/>
  <c r="F885" i="18"/>
  <c r="J886" i="18"/>
  <c r="I886" i="18"/>
  <c r="F887" i="18"/>
  <c r="J888" i="18"/>
  <c r="I888" i="18"/>
  <c r="F889" i="18"/>
  <c r="J890" i="18"/>
  <c r="I890" i="18"/>
  <c r="K891" i="18"/>
  <c r="J892" i="18"/>
  <c r="I892" i="18"/>
  <c r="K893" i="18"/>
  <c r="J894" i="18"/>
  <c r="I894" i="18"/>
  <c r="K895" i="18"/>
  <c r="J896" i="18"/>
  <c r="I896" i="18"/>
  <c r="F897" i="18"/>
  <c r="J898" i="18"/>
  <c r="I898" i="18"/>
  <c r="K899" i="18"/>
  <c r="J900" i="18"/>
  <c r="I900" i="18"/>
  <c r="F901" i="18"/>
  <c r="J902" i="18"/>
  <c r="I902" i="18"/>
  <c r="F903" i="18"/>
  <c r="J904" i="18"/>
  <c r="I904" i="18"/>
  <c r="F905" i="18"/>
  <c r="J906" i="18"/>
  <c r="I906" i="18"/>
  <c r="F907" i="18"/>
  <c r="J908" i="18"/>
  <c r="I908" i="18"/>
  <c r="F909" i="18"/>
  <c r="J910" i="18"/>
  <c r="I910" i="18"/>
  <c r="H693" i="18"/>
  <c r="J695" i="18"/>
  <c r="H695" i="18"/>
  <c r="J697" i="18"/>
  <c r="I697" i="18"/>
  <c r="J699" i="18"/>
  <c r="I699" i="18"/>
  <c r="J701" i="18"/>
  <c r="I701" i="18"/>
  <c r="J703" i="18"/>
  <c r="I703" i="18"/>
  <c r="J705" i="18"/>
  <c r="I705" i="18"/>
  <c r="J707" i="18"/>
  <c r="I707" i="18"/>
  <c r="J709" i="18"/>
  <c r="I709" i="18"/>
  <c r="J711" i="18"/>
  <c r="I711" i="18"/>
  <c r="J713" i="18"/>
  <c r="I713" i="18"/>
  <c r="J715" i="18"/>
  <c r="I715" i="18"/>
  <c r="J717" i="18"/>
  <c r="I717" i="18"/>
  <c r="J719" i="18"/>
  <c r="I719" i="18"/>
  <c r="J721" i="18"/>
  <c r="I721" i="18"/>
  <c r="J723" i="18"/>
  <c r="I723" i="18"/>
  <c r="J725" i="18"/>
  <c r="I725" i="18"/>
  <c r="J727" i="18"/>
  <c r="I727" i="18"/>
  <c r="J729" i="18"/>
  <c r="I729" i="18"/>
  <c r="J731" i="18"/>
  <c r="I731" i="18"/>
  <c r="J733" i="18"/>
  <c r="I733" i="18"/>
  <c r="J735" i="18"/>
  <c r="I735" i="18"/>
  <c r="J737" i="18"/>
  <c r="I737" i="18"/>
  <c r="J739" i="18"/>
  <c r="I739" i="18"/>
  <c r="J741" i="18"/>
  <c r="I741" i="18"/>
  <c r="J743" i="18"/>
  <c r="I743" i="18"/>
  <c r="J745" i="18"/>
  <c r="I745" i="18"/>
  <c r="J747" i="18"/>
  <c r="I747" i="18"/>
  <c r="J749" i="18"/>
  <c r="I749" i="18"/>
  <c r="J751" i="18"/>
  <c r="I751" i="18"/>
  <c r="J753" i="18"/>
  <c r="I753" i="18"/>
  <c r="J755" i="18"/>
  <c r="I755" i="18"/>
  <c r="J757" i="18"/>
  <c r="I757" i="18"/>
  <c r="J759" i="18"/>
  <c r="I759" i="18"/>
  <c r="J761" i="18"/>
  <c r="I761" i="18"/>
  <c r="J763" i="18"/>
  <c r="I763" i="18"/>
  <c r="J765" i="18"/>
  <c r="I765" i="18"/>
  <c r="J767" i="18"/>
  <c r="I767" i="18"/>
  <c r="J769" i="18"/>
  <c r="I769" i="18"/>
  <c r="J771" i="18"/>
  <c r="I771" i="18"/>
  <c r="J773" i="18"/>
  <c r="I773" i="18"/>
  <c r="J775" i="18"/>
  <c r="I775" i="18"/>
  <c r="J777" i="18"/>
  <c r="I777" i="18"/>
  <c r="J779" i="18"/>
  <c r="I779" i="18"/>
  <c r="J781" i="18"/>
  <c r="I781" i="18"/>
  <c r="J783" i="18"/>
  <c r="I783" i="18"/>
  <c r="J785" i="18"/>
  <c r="I785" i="18"/>
  <c r="J787" i="18"/>
  <c r="I787" i="18"/>
  <c r="J789" i="18"/>
  <c r="I789" i="18"/>
  <c r="J791" i="18"/>
  <c r="I791" i="18"/>
  <c r="J793" i="18"/>
  <c r="H793" i="18"/>
  <c r="J795" i="18"/>
  <c r="I795" i="18"/>
  <c r="J797" i="18"/>
  <c r="H797" i="18"/>
  <c r="J799" i="18"/>
  <c r="H799" i="18"/>
  <c r="J801" i="18"/>
  <c r="H801" i="18"/>
  <c r="J803" i="18"/>
  <c r="H803" i="18"/>
  <c r="J805" i="18"/>
  <c r="H805" i="18"/>
  <c r="J807" i="18"/>
  <c r="H807" i="18"/>
  <c r="J809" i="18"/>
  <c r="H809" i="18"/>
  <c r="J811" i="18"/>
  <c r="I811" i="18"/>
  <c r="J813" i="18"/>
  <c r="I813" i="18"/>
  <c r="J815" i="18"/>
  <c r="I815" i="18"/>
  <c r="J817" i="18"/>
  <c r="I817" i="18"/>
  <c r="J819" i="18"/>
  <c r="H819" i="18"/>
  <c r="J821" i="18"/>
  <c r="H821" i="18"/>
  <c r="J823" i="18"/>
  <c r="H823" i="18"/>
  <c r="J825" i="18"/>
  <c r="H825" i="18"/>
  <c r="J827" i="18"/>
  <c r="H827" i="18"/>
  <c r="J829" i="18"/>
  <c r="H829" i="18"/>
  <c r="J831" i="18"/>
  <c r="H831" i="18"/>
  <c r="J833" i="18"/>
  <c r="H833" i="18"/>
  <c r="J835" i="18"/>
  <c r="H835" i="18"/>
  <c r="J837" i="18"/>
  <c r="H837" i="18"/>
  <c r="J839" i="18"/>
  <c r="H839" i="18"/>
  <c r="J841" i="18"/>
  <c r="H841" i="18"/>
  <c r="J843" i="18"/>
  <c r="H843" i="18"/>
  <c r="J845" i="18"/>
  <c r="H845" i="18"/>
  <c r="J847" i="18"/>
  <c r="H847" i="18"/>
  <c r="J849" i="18"/>
  <c r="H849" i="18"/>
  <c r="J851" i="18"/>
  <c r="H851" i="18"/>
  <c r="J853" i="18"/>
  <c r="H853" i="18"/>
  <c r="J855" i="18"/>
  <c r="H855" i="18"/>
  <c r="J857" i="18"/>
  <c r="H857" i="18"/>
  <c r="J859" i="18"/>
  <c r="H859" i="18"/>
  <c r="J861" i="18"/>
  <c r="H861" i="18"/>
  <c r="J863" i="18"/>
  <c r="H863" i="18"/>
  <c r="J865" i="18"/>
  <c r="H865" i="18"/>
  <c r="J867" i="18"/>
  <c r="H867" i="18"/>
  <c r="J869" i="18"/>
  <c r="H869" i="18"/>
  <c r="J871" i="18"/>
  <c r="H871" i="18"/>
  <c r="J873" i="18"/>
  <c r="H873" i="18"/>
  <c r="J875" i="18"/>
  <c r="I875" i="18"/>
  <c r="J877" i="18"/>
  <c r="I877" i="18"/>
  <c r="J879" i="18"/>
  <c r="I879" i="18"/>
  <c r="J881" i="18"/>
  <c r="I881" i="18"/>
  <c r="J883" i="18"/>
  <c r="I883" i="18"/>
  <c r="J885" i="18"/>
  <c r="H885" i="18"/>
  <c r="J887" i="18"/>
  <c r="I887" i="18"/>
  <c r="J889" i="18"/>
  <c r="H889" i="18"/>
  <c r="J891" i="18"/>
  <c r="I891" i="18"/>
  <c r="J893" i="18"/>
  <c r="I893" i="18"/>
  <c r="J895" i="18"/>
  <c r="I895" i="18"/>
  <c r="J897" i="18"/>
  <c r="I897" i="18"/>
  <c r="J899" i="18"/>
  <c r="I899" i="18"/>
  <c r="J901" i="18"/>
  <c r="H901" i="18"/>
  <c r="J903" i="18"/>
  <c r="H903" i="18"/>
  <c r="J905" i="18"/>
  <c r="H905" i="18"/>
  <c r="J907" i="18"/>
  <c r="H907" i="18"/>
  <c r="J909" i="18"/>
  <c r="H909" i="18"/>
  <c r="J911" i="18"/>
  <c r="H911" i="18"/>
  <c r="J913" i="18"/>
  <c r="H913" i="18"/>
  <c r="J915" i="18"/>
  <c r="H915" i="18"/>
  <c r="J917" i="18"/>
  <c r="H917" i="18"/>
  <c r="J919" i="18"/>
  <c r="H919" i="18"/>
  <c r="J921" i="18"/>
  <c r="H921" i="18"/>
  <c r="J923" i="18"/>
  <c r="I923" i="18"/>
  <c r="J925" i="18"/>
  <c r="I925" i="18"/>
  <c r="J927" i="18"/>
  <c r="I927" i="18"/>
  <c r="F911" i="18"/>
  <c r="J912" i="18"/>
  <c r="I912" i="18"/>
  <c r="F913" i="18"/>
  <c r="J914" i="18"/>
  <c r="I914" i="18"/>
  <c r="F915" i="18"/>
  <c r="J916" i="18"/>
  <c r="I916" i="18"/>
  <c r="F917" i="18"/>
  <c r="J918" i="18"/>
  <c r="I918" i="18"/>
  <c r="F919" i="18"/>
  <c r="J920" i="18"/>
  <c r="I920" i="18"/>
  <c r="F921" i="18"/>
  <c r="J922" i="18"/>
  <c r="I922" i="18"/>
  <c r="K923" i="18"/>
  <c r="J924" i="18"/>
  <c r="I924" i="18"/>
  <c r="K925" i="18"/>
  <c r="J926" i="18"/>
  <c r="I926" i="18"/>
  <c r="K927" i="18"/>
  <c r="J928" i="18"/>
  <c r="I928" i="18"/>
  <c r="K929" i="18"/>
  <c r="J930" i="18"/>
  <c r="I930" i="18"/>
  <c r="K931" i="18"/>
  <c r="J932" i="18"/>
  <c r="I932" i="18"/>
  <c r="K933" i="18"/>
  <c r="J934" i="18"/>
  <c r="I934" i="18"/>
  <c r="K935" i="18"/>
  <c r="J936" i="18"/>
  <c r="I936" i="18"/>
  <c r="K937" i="18"/>
  <c r="J938" i="18"/>
  <c r="I938" i="18"/>
  <c r="K939" i="18"/>
  <c r="J940" i="18"/>
  <c r="I940" i="18"/>
  <c r="F941" i="18"/>
  <c r="J942" i="18"/>
  <c r="I942" i="18"/>
  <c r="K943" i="18"/>
  <c r="J944" i="18"/>
  <c r="I944" i="18"/>
  <c r="F945" i="18"/>
  <c r="J946" i="18"/>
  <c r="I946" i="18"/>
  <c r="K947" i="18"/>
  <c r="J948" i="18"/>
  <c r="I948" i="18"/>
  <c r="K949" i="18"/>
  <c r="J950" i="18"/>
  <c r="I950" i="18"/>
  <c r="K951" i="18"/>
  <c r="J952" i="18"/>
  <c r="I952" i="18"/>
  <c r="K953" i="18"/>
  <c r="J954" i="18"/>
  <c r="I954" i="18"/>
  <c r="F955" i="18"/>
  <c r="J956" i="18"/>
  <c r="I956" i="18"/>
  <c r="K957" i="18"/>
  <c r="J958" i="18"/>
  <c r="I958" i="18"/>
  <c r="K959" i="18"/>
  <c r="J960" i="18"/>
  <c r="I960" i="18"/>
  <c r="K961" i="18"/>
  <c r="J962" i="18"/>
  <c r="I962" i="18"/>
  <c r="K963" i="18"/>
  <c r="J964" i="18"/>
  <c r="I964" i="18"/>
  <c r="F965" i="18"/>
  <c r="J966" i="18"/>
  <c r="I966" i="18"/>
  <c r="F967" i="18"/>
  <c r="J968" i="18"/>
  <c r="I968" i="18"/>
  <c r="F969" i="18"/>
  <c r="J970" i="18"/>
  <c r="I970" i="18"/>
  <c r="F971" i="18"/>
  <c r="J972" i="18"/>
  <c r="I972" i="18"/>
  <c r="K973" i="18"/>
  <c r="J974" i="18"/>
  <c r="I974" i="18"/>
  <c r="K975" i="18"/>
  <c r="J976" i="18"/>
  <c r="I976" i="18"/>
  <c r="K977" i="18"/>
  <c r="J978" i="18"/>
  <c r="I978" i="18"/>
  <c r="F979" i="18"/>
  <c r="J980" i="18"/>
  <c r="I980" i="18"/>
  <c r="F981" i="18"/>
  <c r="J982" i="18"/>
  <c r="I982" i="18"/>
  <c r="F983" i="18"/>
  <c r="J984" i="18"/>
  <c r="I984" i="18"/>
  <c r="F985" i="18"/>
  <c r="J986" i="18"/>
  <c r="I986" i="18"/>
  <c r="F987" i="18"/>
  <c r="J988" i="18"/>
  <c r="I988" i="18"/>
  <c r="F989" i="18"/>
  <c r="J990" i="18"/>
  <c r="I990" i="18"/>
  <c r="F991" i="18"/>
  <c r="J992" i="18"/>
  <c r="I992" i="18"/>
  <c r="F993" i="18"/>
  <c r="J994" i="18"/>
  <c r="I994" i="18"/>
  <c r="F995" i="18"/>
  <c r="J996" i="18"/>
  <c r="I996" i="18"/>
  <c r="F997" i="18"/>
  <c r="J998" i="18"/>
  <c r="I998" i="18"/>
  <c r="F999" i="18"/>
  <c r="J1000" i="18"/>
  <c r="I1000" i="18"/>
  <c r="F1001" i="18"/>
  <c r="J1002" i="18"/>
  <c r="I1002" i="18"/>
  <c r="F1003" i="18"/>
  <c r="J1004" i="18"/>
  <c r="I1004" i="18"/>
  <c r="F1005" i="18"/>
  <c r="J1006" i="18"/>
  <c r="I1006" i="18"/>
  <c r="F1007" i="18"/>
  <c r="J1008" i="18"/>
  <c r="I1008" i="18"/>
  <c r="F1009" i="18"/>
  <c r="J1010" i="18"/>
  <c r="I1010" i="18"/>
  <c r="F1011" i="18"/>
  <c r="J1012" i="18"/>
  <c r="I1012" i="18"/>
  <c r="F1013" i="18"/>
  <c r="J1014" i="18"/>
  <c r="I1014" i="18"/>
  <c r="F1015" i="18"/>
  <c r="J1016" i="18"/>
  <c r="I1016" i="18"/>
  <c r="F1017" i="18"/>
  <c r="J1018" i="18"/>
  <c r="I1018" i="18"/>
  <c r="F1019" i="18"/>
  <c r="J1020" i="18"/>
  <c r="I1020" i="18"/>
  <c r="F1021" i="18"/>
  <c r="J1022" i="18"/>
  <c r="I1022" i="18"/>
  <c r="F1023" i="18"/>
  <c r="J1024" i="18"/>
  <c r="I1024" i="18"/>
  <c r="F1025" i="18"/>
  <c r="J1026" i="18"/>
  <c r="I1026" i="18"/>
  <c r="F1027" i="18"/>
  <c r="J1028" i="18"/>
  <c r="I1028" i="18"/>
  <c r="F1029" i="18"/>
  <c r="J1030" i="18"/>
  <c r="I1030" i="18"/>
  <c r="F1031" i="18"/>
  <c r="J1032" i="18"/>
  <c r="I1032" i="18"/>
  <c r="F1033" i="18"/>
  <c r="J1034" i="18"/>
  <c r="I1034" i="18"/>
  <c r="F1035" i="18"/>
  <c r="J1036" i="18"/>
  <c r="I1036" i="18"/>
  <c r="F1037" i="18"/>
  <c r="J1038" i="18"/>
  <c r="I1038" i="18"/>
  <c r="F1039" i="18"/>
  <c r="J1040" i="18"/>
  <c r="I1040" i="18"/>
  <c r="F1041" i="18"/>
  <c r="J1042" i="18"/>
  <c r="I1042" i="18"/>
  <c r="K1043" i="18"/>
  <c r="J1044" i="18"/>
  <c r="I1044" i="18"/>
  <c r="F1045" i="18"/>
  <c r="J1046" i="18"/>
  <c r="I1046" i="18"/>
  <c r="K1047" i="18"/>
  <c r="J1048" i="18"/>
  <c r="I1048" i="18"/>
  <c r="K1049" i="18"/>
  <c r="J1050" i="18"/>
  <c r="I1050" i="18"/>
  <c r="F1051" i="18"/>
  <c r="J1052" i="18"/>
  <c r="I1052" i="18"/>
  <c r="J1054" i="18"/>
  <c r="I1054" i="18"/>
  <c r="K1055" i="18"/>
  <c r="J1056" i="18"/>
  <c r="I1056" i="18"/>
  <c r="K1057" i="18"/>
  <c r="J1058" i="18"/>
  <c r="I1058" i="18"/>
  <c r="K1059" i="18"/>
  <c r="J1060" i="18"/>
  <c r="I1060" i="18"/>
  <c r="F1061" i="18"/>
  <c r="J1062" i="18"/>
  <c r="I1062" i="18"/>
  <c r="F1063" i="18"/>
  <c r="J1064" i="18"/>
  <c r="I1064" i="18"/>
  <c r="F1065" i="18"/>
  <c r="J1066" i="18"/>
  <c r="I1066" i="18"/>
  <c r="F1067" i="18"/>
  <c r="J1068" i="18"/>
  <c r="I1068" i="18"/>
  <c r="F1069" i="18"/>
  <c r="J1070" i="18"/>
  <c r="I1070" i="18"/>
  <c r="F1071" i="18"/>
  <c r="J1072" i="18"/>
  <c r="I1072" i="18"/>
  <c r="F1073" i="18"/>
  <c r="J1074" i="18"/>
  <c r="I1074" i="18"/>
  <c r="F1075" i="18"/>
  <c r="J1076" i="18"/>
  <c r="I1076" i="18"/>
  <c r="F1077" i="18"/>
  <c r="J1078" i="18"/>
  <c r="I1078" i="18"/>
  <c r="F1079" i="18"/>
  <c r="J1080" i="18"/>
  <c r="I1080" i="18"/>
  <c r="F1081" i="18"/>
  <c r="J1082" i="18"/>
  <c r="J929" i="18"/>
  <c r="I929" i="18"/>
  <c r="J931" i="18"/>
  <c r="I931" i="18"/>
  <c r="J933" i="18"/>
  <c r="I933" i="18"/>
  <c r="J935" i="18"/>
  <c r="I935" i="18"/>
  <c r="J937" i="18"/>
  <c r="I937" i="18"/>
  <c r="J939" i="18"/>
  <c r="I939" i="18"/>
  <c r="J941" i="18"/>
  <c r="I941" i="18"/>
  <c r="J943" i="18"/>
  <c r="I943" i="18"/>
  <c r="J945" i="18"/>
  <c r="I945" i="18"/>
  <c r="J947" i="18"/>
  <c r="I947" i="18"/>
  <c r="J949" i="18"/>
  <c r="I949" i="18"/>
  <c r="J951" i="18"/>
  <c r="I951" i="18"/>
  <c r="J953" i="18"/>
  <c r="I953" i="18"/>
  <c r="J955" i="18"/>
  <c r="I955" i="18"/>
  <c r="J957" i="18"/>
  <c r="I957" i="18"/>
  <c r="J959" i="18"/>
  <c r="I959" i="18"/>
  <c r="J961" i="18"/>
  <c r="I961" i="18"/>
  <c r="J963" i="18"/>
  <c r="I963" i="18"/>
  <c r="J965" i="18"/>
  <c r="I965" i="18"/>
  <c r="J967" i="18"/>
  <c r="H967" i="18"/>
  <c r="J969" i="18"/>
  <c r="I969" i="18"/>
  <c r="J971" i="18"/>
  <c r="I971" i="18"/>
  <c r="J973" i="18"/>
  <c r="I973" i="18"/>
  <c r="J975" i="18"/>
  <c r="I975" i="18"/>
  <c r="J977" i="18"/>
  <c r="I977" i="18"/>
  <c r="J979" i="18"/>
  <c r="I979" i="18"/>
  <c r="J981" i="18"/>
  <c r="H981" i="18"/>
  <c r="J983" i="18"/>
  <c r="H983" i="18"/>
  <c r="J985" i="18"/>
  <c r="H985" i="18"/>
  <c r="J987" i="18"/>
  <c r="H987" i="18"/>
  <c r="J989" i="18"/>
  <c r="H989" i="18"/>
  <c r="J991" i="18"/>
  <c r="H991" i="18"/>
  <c r="J993" i="18"/>
  <c r="H993" i="18"/>
  <c r="J995" i="18"/>
  <c r="H995" i="18"/>
  <c r="J997" i="18"/>
  <c r="H997" i="18"/>
  <c r="J999" i="18"/>
  <c r="H999" i="18"/>
  <c r="J1001" i="18"/>
  <c r="H1001" i="18"/>
  <c r="J1003" i="18"/>
  <c r="H1003" i="18"/>
  <c r="J1005" i="18"/>
  <c r="H1005" i="18"/>
  <c r="J1007" i="18"/>
  <c r="H1007" i="18"/>
  <c r="J1009" i="18"/>
  <c r="H1009" i="18"/>
  <c r="J1011" i="18"/>
  <c r="H1011" i="18"/>
  <c r="J1013" i="18"/>
  <c r="H1013" i="18"/>
  <c r="J1015" i="18"/>
  <c r="H1015" i="18"/>
  <c r="J1017" i="18"/>
  <c r="H1017" i="18"/>
  <c r="J1019" i="18"/>
  <c r="H1019" i="18"/>
  <c r="J1021" i="18"/>
  <c r="H1021" i="18"/>
  <c r="J1023" i="18"/>
  <c r="H1023" i="18"/>
  <c r="J1025" i="18"/>
  <c r="H1025" i="18"/>
  <c r="J1027" i="18"/>
  <c r="H1027" i="18"/>
  <c r="J1029" i="18"/>
  <c r="H1029" i="18"/>
  <c r="J1031" i="18"/>
  <c r="H1031" i="18"/>
  <c r="J1033" i="18"/>
  <c r="H1033" i="18"/>
  <c r="J1035" i="18"/>
  <c r="H1035" i="18"/>
  <c r="J1037" i="18"/>
  <c r="H1037" i="18"/>
  <c r="J1039" i="18"/>
  <c r="I1039" i="18"/>
  <c r="J1041" i="18"/>
  <c r="I1041" i="18"/>
  <c r="J1043" i="18"/>
  <c r="I1043" i="18"/>
  <c r="J1045" i="18"/>
  <c r="I1045" i="18"/>
  <c r="J1047" i="18"/>
  <c r="I1047" i="18"/>
  <c r="J1049" i="18"/>
  <c r="I1049" i="18"/>
  <c r="J1051" i="18"/>
  <c r="I1051" i="18"/>
  <c r="J1053" i="18"/>
  <c r="I1053" i="18"/>
  <c r="J1055" i="18"/>
  <c r="I1055" i="18"/>
  <c r="J1057" i="18"/>
  <c r="I1057" i="18"/>
  <c r="J1059" i="18"/>
  <c r="I1059" i="18"/>
  <c r="J1061" i="18"/>
  <c r="I1061" i="18"/>
  <c r="J1063" i="18"/>
  <c r="I1063" i="18"/>
  <c r="J1065" i="18"/>
  <c r="H1065" i="18"/>
  <c r="J1067" i="18"/>
  <c r="I1067" i="18"/>
  <c r="J1069" i="18"/>
  <c r="I1069" i="18"/>
  <c r="J1071" i="18"/>
  <c r="I1071" i="18"/>
  <c r="J1073" i="18"/>
  <c r="H1073" i="18"/>
  <c r="J1075" i="18"/>
  <c r="H1075" i="18"/>
  <c r="J1077" i="18"/>
  <c r="H1077" i="18"/>
  <c r="J1079" i="18"/>
  <c r="H1079" i="18"/>
  <c r="J1081" i="18"/>
  <c r="H1081" i="18"/>
  <c r="J1083" i="18"/>
  <c r="H1083" i="18"/>
  <c r="J1085" i="18"/>
  <c r="H1085" i="18"/>
  <c r="J1087" i="18"/>
  <c r="H1087" i="18"/>
  <c r="J1089" i="18"/>
  <c r="H1089" i="18"/>
  <c r="J1091" i="18"/>
  <c r="H1091" i="18"/>
  <c r="J1093" i="18"/>
  <c r="H1093" i="18"/>
  <c r="J1095" i="18"/>
  <c r="H1095" i="18"/>
  <c r="J1097" i="18"/>
  <c r="H1097" i="18"/>
  <c r="I1082" i="18"/>
  <c r="F1083" i="18"/>
  <c r="J1084" i="18"/>
  <c r="I1084" i="18"/>
  <c r="F1085" i="18"/>
  <c r="J1086" i="18"/>
  <c r="I1086" i="18"/>
  <c r="F1087" i="18"/>
  <c r="J1088" i="18"/>
  <c r="I1088" i="18"/>
  <c r="F1089" i="18"/>
  <c r="J1090" i="18"/>
  <c r="I1090" i="18"/>
  <c r="F1091" i="18"/>
  <c r="J1092" i="18"/>
  <c r="I1092" i="18"/>
  <c r="F1093" i="18"/>
  <c r="J1094" i="18"/>
  <c r="I1094" i="18"/>
  <c r="F1095" i="18"/>
  <c r="J1096" i="18"/>
  <c r="I1096" i="18"/>
  <c r="F1097" i="18"/>
  <c r="J1098" i="18"/>
  <c r="I1098" i="18"/>
  <c r="F1099" i="18"/>
  <c r="J1100" i="18"/>
  <c r="I1100" i="18"/>
  <c r="F1101" i="18"/>
  <c r="J1102" i="18"/>
  <c r="I1102" i="18"/>
  <c r="F1103" i="18"/>
  <c r="J1104" i="18"/>
  <c r="I1104" i="18"/>
  <c r="F1105" i="18"/>
  <c r="J1106" i="18"/>
  <c r="I1106" i="18"/>
  <c r="F1107" i="18"/>
  <c r="J1108" i="18"/>
  <c r="I1108" i="18"/>
  <c r="F1109" i="18"/>
  <c r="J1110" i="18"/>
  <c r="I1110" i="18"/>
  <c r="F1111" i="18"/>
  <c r="J1112" i="18"/>
  <c r="I1112" i="18"/>
  <c r="F1113" i="18"/>
  <c r="J1114" i="18"/>
  <c r="I1114" i="18"/>
  <c r="F1115" i="18"/>
  <c r="J1116" i="18"/>
  <c r="I1116" i="18"/>
  <c r="F1117" i="18"/>
  <c r="J1118" i="18"/>
  <c r="I1118" i="18"/>
  <c r="F1119" i="18"/>
  <c r="J1120" i="18"/>
  <c r="I1120" i="18"/>
  <c r="F1121" i="18"/>
  <c r="J1122" i="18"/>
  <c r="I1122" i="18"/>
  <c r="F1123" i="18"/>
  <c r="J1124" i="18"/>
  <c r="I1124" i="18"/>
  <c r="F1125" i="18"/>
  <c r="J1126" i="18"/>
  <c r="I1126" i="18"/>
  <c r="F1127" i="18"/>
  <c r="J1128" i="18"/>
  <c r="I1128" i="18"/>
  <c r="F1129" i="18"/>
  <c r="J1130" i="18"/>
  <c r="I1130" i="18"/>
  <c r="F1131" i="18"/>
  <c r="J1132" i="18"/>
  <c r="I1132" i="18"/>
  <c r="F1133" i="18"/>
  <c r="J1134" i="18"/>
  <c r="I1134" i="18"/>
  <c r="F1135" i="18"/>
  <c r="J1136" i="18"/>
  <c r="I1136" i="18"/>
  <c r="F1137" i="18"/>
  <c r="J1138" i="18"/>
  <c r="I1138" i="18"/>
  <c r="F1139" i="18"/>
  <c r="J1140" i="18"/>
  <c r="I1140" i="18"/>
  <c r="F1141" i="18"/>
  <c r="J1142" i="18"/>
  <c r="I1142" i="18"/>
  <c r="F1143" i="18"/>
  <c r="J1144" i="18"/>
  <c r="I1144" i="18"/>
  <c r="F1145" i="18"/>
  <c r="J1146" i="18"/>
  <c r="I1146" i="18"/>
  <c r="F1147" i="18"/>
  <c r="J1148" i="18"/>
  <c r="I1148" i="18"/>
  <c r="F1149" i="18"/>
  <c r="J1150" i="18"/>
  <c r="I1150" i="18"/>
  <c r="F1151" i="18"/>
  <c r="J1152" i="18"/>
  <c r="I1152" i="18"/>
  <c r="F1153" i="18"/>
  <c r="J1154" i="18"/>
  <c r="I1154" i="18"/>
  <c r="F1155" i="18"/>
  <c r="J1156" i="18"/>
  <c r="I1156" i="18"/>
  <c r="F1157" i="18"/>
  <c r="J1158" i="18"/>
  <c r="I1158" i="18"/>
  <c r="F1159" i="18"/>
  <c r="J1160" i="18"/>
  <c r="I1160" i="18"/>
  <c r="F1161" i="18"/>
  <c r="J1162" i="18"/>
  <c r="I1162" i="18"/>
  <c r="F1163" i="18"/>
  <c r="J1164" i="18"/>
  <c r="I1164" i="18"/>
  <c r="F1165" i="18"/>
  <c r="J1166" i="18"/>
  <c r="I1166" i="18"/>
  <c r="F1167" i="18"/>
  <c r="J1168" i="18"/>
  <c r="I1168" i="18"/>
  <c r="F1169" i="18"/>
  <c r="J1170" i="18"/>
  <c r="I1170" i="18"/>
  <c r="F1171" i="18"/>
  <c r="J1172" i="18"/>
  <c r="I1172" i="18"/>
  <c r="F1173" i="18"/>
  <c r="J1174" i="18"/>
  <c r="I1174" i="18"/>
  <c r="F1175" i="18"/>
  <c r="J1176" i="18"/>
  <c r="I1176" i="18"/>
  <c r="F1177" i="18"/>
  <c r="J1178" i="18"/>
  <c r="I1178" i="18"/>
  <c r="F1179" i="18"/>
  <c r="J1180" i="18"/>
  <c r="I1180" i="18"/>
  <c r="F1181" i="18"/>
  <c r="J1182" i="18"/>
  <c r="I1182" i="18"/>
  <c r="F1183" i="18"/>
  <c r="J1184" i="18"/>
  <c r="I1184" i="18"/>
  <c r="F1185" i="18"/>
  <c r="J1186" i="18"/>
  <c r="I1186" i="18"/>
  <c r="F1187" i="18"/>
  <c r="J1188" i="18"/>
  <c r="I1188" i="18"/>
  <c r="F1189" i="18"/>
  <c r="J1190" i="18"/>
  <c r="I1190" i="18"/>
  <c r="F1191" i="18"/>
  <c r="J1192" i="18"/>
  <c r="I1192" i="18"/>
  <c r="F1193" i="18"/>
  <c r="J1194" i="18"/>
  <c r="I1194" i="18"/>
  <c r="F1195" i="18"/>
  <c r="J1099" i="18"/>
  <c r="H1099" i="18"/>
  <c r="J1101" i="18"/>
  <c r="H1101" i="18"/>
  <c r="J1103" i="18"/>
  <c r="H1103" i="18"/>
  <c r="J1105" i="18"/>
  <c r="H1105" i="18"/>
  <c r="J1107" i="18"/>
  <c r="H1107" i="18"/>
  <c r="J1109" i="18"/>
  <c r="H1109" i="18"/>
  <c r="J1111" i="18"/>
  <c r="H1111" i="18"/>
  <c r="J1113" i="18"/>
  <c r="H1113" i="18"/>
  <c r="J1115" i="18"/>
  <c r="H1115" i="18"/>
  <c r="J1117" i="18"/>
  <c r="H1117" i="18"/>
  <c r="J1119" i="18"/>
  <c r="H1119" i="18"/>
  <c r="J1121" i="18"/>
  <c r="H1121" i="18"/>
  <c r="J1123" i="18"/>
  <c r="H1123" i="18"/>
  <c r="J1125" i="18"/>
  <c r="H1125" i="18"/>
  <c r="J1127" i="18"/>
  <c r="H1127" i="18"/>
  <c r="J1129" i="18"/>
  <c r="H1129" i="18"/>
  <c r="J1131" i="18"/>
  <c r="H1131" i="18"/>
  <c r="J1133" i="18"/>
  <c r="H1133" i="18"/>
  <c r="J1135" i="18"/>
  <c r="H1135" i="18"/>
  <c r="J1137" i="18"/>
  <c r="H1137" i="18"/>
  <c r="J1139" i="18"/>
  <c r="H1139" i="18"/>
  <c r="J1141" i="18"/>
  <c r="H1141" i="18"/>
  <c r="J1143" i="18"/>
  <c r="H1143" i="18"/>
  <c r="J1145" i="18"/>
  <c r="H1145" i="18"/>
  <c r="J1147" i="18"/>
  <c r="H1147" i="18"/>
  <c r="J1149" i="18"/>
  <c r="H1149" i="18"/>
  <c r="J1151" i="18"/>
  <c r="H1151" i="18"/>
  <c r="J1153" i="18"/>
  <c r="H1153" i="18"/>
  <c r="J1155" i="18"/>
  <c r="H1155" i="18"/>
  <c r="J1157" i="18"/>
  <c r="H1157" i="18"/>
  <c r="J1159" i="18"/>
  <c r="H1159" i="18"/>
  <c r="J1161" i="18"/>
  <c r="H1161" i="18"/>
  <c r="J1163" i="18"/>
  <c r="H1163" i="18"/>
  <c r="J1165" i="18"/>
  <c r="H1165" i="18"/>
  <c r="J1167" i="18"/>
  <c r="H1167" i="18"/>
  <c r="J1169" i="18"/>
  <c r="H1169" i="18"/>
  <c r="J1171" i="18"/>
  <c r="H1171" i="18"/>
  <c r="J1173" i="18"/>
  <c r="H1173" i="18"/>
  <c r="J1175" i="18"/>
  <c r="H1175" i="18"/>
  <c r="J1177" i="18"/>
  <c r="H1177" i="18"/>
  <c r="J1179" i="18"/>
  <c r="H1179" i="18"/>
  <c r="J1181" i="18"/>
  <c r="H1181" i="18"/>
  <c r="J1183" i="18"/>
  <c r="H1183" i="18"/>
  <c r="J1185" i="18"/>
  <c r="H1185" i="18"/>
  <c r="J1187" i="18"/>
  <c r="H1187" i="18"/>
  <c r="J1189" i="18"/>
  <c r="H1189" i="18"/>
  <c r="J1191" i="18"/>
  <c r="H1191" i="18"/>
  <c r="J1193" i="18"/>
  <c r="H1193" i="18"/>
  <c r="J1195" i="18"/>
  <c r="H1195" i="18"/>
  <c r="J1197" i="18"/>
  <c r="H1197" i="18"/>
  <c r="J1199" i="18"/>
  <c r="H1199" i="18"/>
  <c r="J1201" i="18"/>
  <c r="H1201" i="18"/>
  <c r="J1203" i="18"/>
  <c r="H1203" i="18"/>
  <c r="J1205" i="18"/>
  <c r="H1205" i="18"/>
  <c r="J1196" i="18"/>
  <c r="I1196" i="18"/>
  <c r="F1197" i="18"/>
  <c r="J1198" i="18"/>
  <c r="I1198" i="18"/>
  <c r="F1199" i="18"/>
  <c r="J1200" i="18"/>
  <c r="I1200" i="18"/>
  <c r="F1201" i="18"/>
  <c r="J1202" i="18"/>
  <c r="I1202" i="18"/>
  <c r="F1203" i="18"/>
  <c r="J1204" i="18"/>
  <c r="I1204" i="18"/>
  <c r="F1205" i="18"/>
  <c r="J1206" i="18"/>
  <c r="I1206" i="18"/>
  <c r="F1207" i="18"/>
  <c r="J1208" i="18"/>
  <c r="I1208" i="18"/>
  <c r="F1209" i="18"/>
  <c r="J1210" i="18"/>
  <c r="I1210" i="18"/>
  <c r="F1211" i="18"/>
  <c r="J1212" i="18"/>
  <c r="I1212" i="18"/>
  <c r="F1213" i="18"/>
  <c r="J1214" i="18"/>
  <c r="I1214" i="18"/>
  <c r="F1215" i="18"/>
  <c r="J1216" i="18"/>
  <c r="I1216" i="18"/>
  <c r="F1217" i="18"/>
  <c r="J1218" i="18"/>
  <c r="I1218" i="18"/>
  <c r="F1219" i="18"/>
  <c r="J1220" i="18"/>
  <c r="I1220" i="18"/>
  <c r="F1221" i="18"/>
  <c r="J1222" i="18"/>
  <c r="I1222" i="18"/>
  <c r="F1223" i="18"/>
  <c r="J1224" i="18"/>
  <c r="I1224" i="18"/>
  <c r="F1225" i="18"/>
  <c r="J1226" i="18"/>
  <c r="I1226" i="18"/>
  <c r="F1227" i="18"/>
  <c r="J1228" i="18"/>
  <c r="I1228" i="18"/>
  <c r="F1229" i="18"/>
  <c r="J1230" i="18"/>
  <c r="I1230" i="18"/>
  <c r="F1231" i="18"/>
  <c r="J1232" i="18"/>
  <c r="I1232" i="18"/>
  <c r="F1233" i="18"/>
  <c r="J1234" i="18"/>
  <c r="I1234" i="18"/>
  <c r="F1235" i="18"/>
  <c r="J1236" i="18"/>
  <c r="I1236" i="18"/>
  <c r="F1237" i="18"/>
  <c r="J1238" i="18"/>
  <c r="I1238" i="18"/>
  <c r="F1239" i="18"/>
  <c r="J1240" i="18"/>
  <c r="I1240" i="18"/>
  <c r="F1241" i="18"/>
  <c r="J1242" i="18"/>
  <c r="I1242" i="18"/>
  <c r="F1243" i="18"/>
  <c r="J1244" i="18"/>
  <c r="I1244" i="18"/>
  <c r="F1245" i="18"/>
  <c r="J1246" i="18"/>
  <c r="I1246" i="18"/>
  <c r="F1247" i="18"/>
  <c r="J1248" i="18"/>
  <c r="I1248" i="18"/>
  <c r="F1249" i="18"/>
  <c r="J1250" i="18"/>
  <c r="I1250" i="18"/>
  <c r="F1251" i="18"/>
  <c r="J1252" i="18"/>
  <c r="J1207" i="18"/>
  <c r="H1207" i="18"/>
  <c r="J1209" i="18"/>
  <c r="H1209" i="18"/>
  <c r="J1211" i="18"/>
  <c r="H1211" i="18"/>
  <c r="J1213" i="18"/>
  <c r="H1213" i="18"/>
  <c r="J1215" i="18"/>
  <c r="H1215" i="18"/>
  <c r="J1217" i="18"/>
  <c r="H1217" i="18"/>
  <c r="J1219" i="18"/>
  <c r="H1219" i="18"/>
  <c r="J1221" i="18"/>
  <c r="H1221" i="18"/>
  <c r="J1223" i="18"/>
  <c r="H1223" i="18"/>
  <c r="J1225" i="18"/>
  <c r="H1225" i="18"/>
  <c r="J1227" i="18"/>
  <c r="H1227" i="18"/>
  <c r="J1229" i="18"/>
  <c r="H1229" i="18"/>
  <c r="J1231" i="18"/>
  <c r="H1231" i="18"/>
  <c r="J1233" i="18"/>
  <c r="H1233" i="18"/>
  <c r="J1235" i="18"/>
  <c r="H1235" i="18"/>
  <c r="J1237" i="18"/>
  <c r="H1237" i="18"/>
  <c r="J1239" i="18"/>
  <c r="H1239" i="18"/>
  <c r="J1241" i="18"/>
  <c r="H1241" i="18"/>
  <c r="J1243" i="18"/>
  <c r="H1243" i="18"/>
  <c r="J1245" i="18"/>
  <c r="H1245" i="18"/>
  <c r="J1247" i="18"/>
  <c r="H1247" i="18"/>
  <c r="J1249" i="18"/>
  <c r="H1249" i="18"/>
  <c r="J1251" i="18"/>
  <c r="H1251" i="18"/>
  <c r="J1253" i="18"/>
  <c r="H1253" i="18"/>
  <c r="J1255" i="18"/>
  <c r="H1255" i="18"/>
  <c r="J1257" i="18"/>
  <c r="H1257" i="18"/>
  <c r="J1259" i="18"/>
  <c r="H1259" i="18"/>
  <c r="J1261" i="18"/>
  <c r="H1261" i="18"/>
  <c r="J1263" i="18"/>
  <c r="H1263" i="18"/>
  <c r="K1265" i="18"/>
  <c r="K1267" i="18"/>
  <c r="F1271" i="18"/>
  <c r="K1271" i="18"/>
  <c r="K1272" i="18"/>
  <c r="F1273" i="18"/>
  <c r="K1273" i="18"/>
  <c r="K1274" i="18"/>
  <c r="J1275" i="18"/>
  <c r="H1275" i="18"/>
  <c r="J1276" i="18"/>
  <c r="I1276" i="18"/>
  <c r="F1277" i="18"/>
  <c r="J1278" i="18"/>
  <c r="I1278" i="18"/>
  <c r="F1279" i="18"/>
  <c r="J1280" i="18"/>
  <c r="I1280" i="18"/>
  <c r="F1281" i="18"/>
  <c r="J1282" i="18"/>
  <c r="I1282" i="18"/>
  <c r="F1283" i="18"/>
  <c r="J1284" i="18"/>
  <c r="I1284" i="18"/>
  <c r="F1285" i="18"/>
  <c r="J1286" i="18"/>
  <c r="I1286" i="18"/>
  <c r="F1287" i="18"/>
  <c r="J1288" i="18"/>
  <c r="I1288" i="18"/>
  <c r="F1289" i="18"/>
  <c r="J1290" i="18"/>
  <c r="I1290" i="18"/>
  <c r="F1291" i="18"/>
  <c r="J1292" i="18"/>
  <c r="I1292" i="18"/>
  <c r="F1293" i="18"/>
  <c r="J1294" i="18"/>
  <c r="I1294" i="18"/>
  <c r="F1295" i="18"/>
  <c r="J1296" i="18"/>
  <c r="I1296" i="18"/>
  <c r="F1297" i="18"/>
  <c r="J1298" i="18"/>
  <c r="I1298" i="18"/>
  <c r="F1299" i="18"/>
  <c r="J1300" i="18"/>
  <c r="I1300" i="18"/>
  <c r="F1301" i="18"/>
  <c r="J1302" i="18"/>
  <c r="I1302" i="18"/>
  <c r="F1303" i="18"/>
  <c r="J1304" i="18"/>
  <c r="I1304" i="18"/>
  <c r="F1305" i="18"/>
  <c r="J1306" i="18"/>
  <c r="I1306" i="18"/>
  <c r="F1307" i="18"/>
  <c r="J1308" i="18"/>
  <c r="I1308" i="18"/>
  <c r="F1309" i="18"/>
  <c r="J1310" i="18"/>
  <c r="I1310" i="18"/>
  <c r="F1311" i="18"/>
  <c r="J1312" i="18"/>
  <c r="I1312" i="18"/>
  <c r="F1313" i="18"/>
  <c r="J1314" i="18"/>
  <c r="I1314" i="18"/>
  <c r="F1315" i="18"/>
  <c r="J1316" i="18"/>
  <c r="I1316" i="18"/>
  <c r="F1317" i="18"/>
  <c r="J1318" i="18"/>
  <c r="I1318" i="18"/>
  <c r="F1319" i="18"/>
  <c r="J1320" i="18"/>
  <c r="I1320" i="18"/>
  <c r="F1321" i="18"/>
  <c r="I1252" i="18"/>
  <c r="F1253" i="18"/>
  <c r="J1254" i="18"/>
  <c r="I1254" i="18"/>
  <c r="F1255" i="18"/>
  <c r="J1256" i="18"/>
  <c r="I1256" i="18"/>
  <c r="F1257" i="18"/>
  <c r="J1258" i="18"/>
  <c r="I1258" i="18"/>
  <c r="F1259" i="18"/>
  <c r="J1260" i="18"/>
  <c r="I1260" i="18"/>
  <c r="F1261" i="18"/>
  <c r="J1262" i="18"/>
  <c r="I1262" i="18"/>
  <c r="F1263" i="18"/>
  <c r="H1264" i="18"/>
  <c r="I1264" i="18"/>
  <c r="J1265" i="18"/>
  <c r="H1265" i="18"/>
  <c r="H1266" i="18"/>
  <c r="I1266" i="18"/>
  <c r="J1267" i="18"/>
  <c r="H1267" i="18"/>
  <c r="H1268" i="18"/>
  <c r="I1268" i="18"/>
  <c r="J1269" i="18"/>
  <c r="H1270" i="18"/>
  <c r="I1270" i="18"/>
  <c r="J1271" i="18"/>
  <c r="H1271" i="18"/>
  <c r="H1272" i="18"/>
  <c r="I1272" i="18"/>
  <c r="J1273" i="18"/>
  <c r="H1273" i="18"/>
  <c r="H1274" i="18"/>
  <c r="I1274" i="18"/>
  <c r="J1277" i="18"/>
  <c r="H1277" i="18"/>
  <c r="J1279" i="18"/>
  <c r="H1279" i="18"/>
  <c r="J1281" i="18"/>
  <c r="H1281" i="18"/>
  <c r="J1283" i="18"/>
  <c r="H1283" i="18"/>
  <c r="J1285" i="18"/>
  <c r="H1285" i="18"/>
  <c r="J1287" i="18"/>
  <c r="H1287" i="18"/>
  <c r="J1289" i="18"/>
  <c r="H1289" i="18"/>
  <c r="J1291" i="18"/>
  <c r="H1291" i="18"/>
  <c r="J1293" i="18"/>
  <c r="H1293" i="18"/>
  <c r="J1295" i="18"/>
  <c r="H1295" i="18"/>
  <c r="J1297" i="18"/>
  <c r="H1297" i="18"/>
  <c r="J1299" i="18"/>
  <c r="H1299" i="18"/>
  <c r="J1301" i="18"/>
  <c r="H1301" i="18"/>
  <c r="J1303" i="18"/>
  <c r="H1303" i="18"/>
  <c r="J1305" i="18"/>
  <c r="H1305" i="18"/>
  <c r="J1307" i="18"/>
  <c r="H1307" i="18"/>
  <c r="J1309" i="18"/>
  <c r="H1309" i="18"/>
  <c r="J1311" i="18"/>
  <c r="H1311" i="18"/>
  <c r="J1313" i="18"/>
  <c r="H1313" i="18"/>
  <c r="J1315" i="18"/>
  <c r="H1315" i="18"/>
  <c r="J1317" i="18"/>
  <c r="H1317" i="18"/>
  <c r="J1319" i="18"/>
  <c r="H1319" i="18"/>
  <c r="K1320" i="18"/>
  <c r="J1321" i="18"/>
  <c r="H1321" i="18"/>
  <c r="E1269" i="18"/>
  <c r="N63" i="18" s="1" a="1"/>
  <c r="N63" i="18" s="1"/>
  <c r="R13" i="18"/>
  <c r="M64" i="18"/>
  <c r="R63" i="18" a="1"/>
  <c r="R63" i="18" s="1"/>
  <c r="S63" i="18" s="1"/>
  <c r="L228" i="20"/>
  <c r="AF228" i="20" s="1"/>
  <c r="L227" i="20"/>
  <c r="AF227" i="20" s="1"/>
  <c r="B227" i="20"/>
  <c r="V227" i="20" s="1"/>
  <c r="L225" i="20"/>
  <c r="AF225" i="20" s="1"/>
  <c r="B225" i="20"/>
  <c r="V225" i="20" s="1"/>
  <c r="B228" i="20"/>
  <c r="V228" i="20" s="1"/>
  <c r="L226" i="20"/>
  <c r="AF226" i="20" s="1"/>
  <c r="B226" i="20"/>
  <c r="V226" i="20" s="1"/>
  <c r="L224" i="20"/>
  <c r="AF224" i="20" s="1"/>
  <c r="B224" i="20"/>
  <c r="V224" i="20" s="1"/>
  <c r="L223" i="20"/>
  <c r="AF223" i="20" s="1"/>
  <c r="B223" i="20"/>
  <c r="V223" i="20" s="1"/>
  <c r="L222" i="20"/>
  <c r="AF222" i="20" s="1"/>
  <c r="B222" i="20"/>
  <c r="V222" i="20" s="1"/>
  <c r="L221" i="20"/>
  <c r="AF221" i="20" s="1"/>
  <c r="B221" i="20"/>
  <c r="V221" i="20" s="1"/>
  <c r="L220" i="20"/>
  <c r="AF220" i="20" s="1"/>
  <c r="B220" i="20"/>
  <c r="V220" i="20" s="1"/>
  <c r="L219" i="20"/>
  <c r="AF219" i="20" s="1"/>
  <c r="B219" i="20"/>
  <c r="V219" i="20" s="1"/>
  <c r="L218" i="20"/>
  <c r="AF218" i="20" s="1"/>
  <c r="B218" i="20"/>
  <c r="V218" i="20" s="1"/>
  <c r="L217" i="20"/>
  <c r="AF217" i="20" s="1"/>
  <c r="B217" i="20"/>
  <c r="V217" i="20" s="1"/>
  <c r="L215" i="20"/>
  <c r="AF215" i="20" s="1"/>
  <c r="B215" i="20"/>
  <c r="V215" i="20" s="1"/>
  <c r="L216" i="20"/>
  <c r="AF216" i="20" s="1"/>
  <c r="B216" i="20"/>
  <c r="V216" i="20" s="1"/>
  <c r="L214" i="20"/>
  <c r="AF214" i="20" s="1"/>
  <c r="B214" i="20"/>
  <c r="V214" i="20" s="1"/>
  <c r="L213" i="20"/>
  <c r="AF213" i="20" s="1"/>
  <c r="B213" i="20"/>
  <c r="V213" i="20" s="1"/>
  <c r="L212" i="20"/>
  <c r="AF212" i="20" s="1"/>
  <c r="B212" i="20"/>
  <c r="V212" i="20" s="1"/>
  <c r="L211" i="20"/>
  <c r="AF211" i="20" s="1"/>
  <c r="B211" i="20"/>
  <c r="V211" i="20" s="1"/>
  <c r="L210" i="20"/>
  <c r="AF210" i="20" s="1"/>
  <c r="B210" i="20"/>
  <c r="V210" i="20" s="1"/>
  <c r="L209" i="20"/>
  <c r="AF209" i="20" s="1"/>
  <c r="B209" i="20"/>
  <c r="V209" i="20" s="1"/>
  <c r="L208" i="20"/>
  <c r="AF208" i="20" s="1"/>
  <c r="B208" i="20"/>
  <c r="V208" i="20" s="1"/>
  <c r="L206" i="20"/>
  <c r="AF206" i="20" s="1"/>
  <c r="B206" i="20"/>
  <c r="V206" i="20" s="1"/>
  <c r="L205" i="20"/>
  <c r="AF205" i="20" s="1"/>
  <c r="B205" i="20"/>
  <c r="V205" i="20" s="1"/>
  <c r="L204" i="20"/>
  <c r="AF204" i="20" s="1"/>
  <c r="B204" i="20"/>
  <c r="V204" i="20" s="1"/>
  <c r="L203" i="20"/>
  <c r="AF203" i="20" s="1"/>
  <c r="B203" i="20"/>
  <c r="V203" i="20" s="1"/>
  <c r="L202" i="20"/>
  <c r="AF202" i="20" s="1"/>
  <c r="B202" i="20"/>
  <c r="V202" i="20" s="1"/>
  <c r="L201" i="20"/>
  <c r="AF201" i="20" s="1"/>
  <c r="B201" i="20"/>
  <c r="V201" i="20" s="1"/>
  <c r="L200" i="20"/>
  <c r="AF200" i="20" s="1"/>
  <c r="B200" i="20"/>
  <c r="V200" i="20" s="1"/>
  <c r="L199" i="20"/>
  <c r="AF199" i="20" s="1"/>
  <c r="B199" i="20"/>
  <c r="V199" i="20" s="1"/>
  <c r="L198" i="20"/>
  <c r="AF198" i="20" s="1"/>
  <c r="B198" i="20"/>
  <c r="V198" i="20" s="1"/>
  <c r="L197" i="20"/>
  <c r="AF197" i="20" s="1"/>
  <c r="B197" i="20"/>
  <c r="V197" i="20" s="1"/>
  <c r="L196" i="20"/>
  <c r="AF196" i="20" s="1"/>
  <c r="B196" i="20"/>
  <c r="V196" i="20" s="1"/>
  <c r="L195" i="20"/>
  <c r="AF195" i="20" s="1"/>
  <c r="B195" i="20"/>
  <c r="V195" i="20" s="1"/>
  <c r="L194" i="20"/>
  <c r="AF194" i="20" s="1"/>
  <c r="B194" i="20"/>
  <c r="V194" i="20" s="1"/>
  <c r="L193" i="20"/>
  <c r="AF193" i="20" s="1"/>
  <c r="L207" i="20"/>
  <c r="AF207" i="20" s="1"/>
  <c r="B207" i="20"/>
  <c r="V207" i="20" s="1"/>
  <c r="L192" i="20"/>
  <c r="AF192" i="20" s="1"/>
  <c r="B192" i="20"/>
  <c r="V192" i="20" s="1"/>
  <c r="B193" i="20"/>
  <c r="V193" i="20" s="1"/>
  <c r="L191" i="20"/>
  <c r="AF191" i="20" s="1"/>
  <c r="B191" i="20"/>
  <c r="V191" i="20" s="1"/>
  <c r="L190" i="20"/>
  <c r="AF190" i="20" s="1"/>
  <c r="B190" i="20"/>
  <c r="V190" i="20" s="1"/>
  <c r="L189" i="20"/>
  <c r="AF189" i="20" s="1"/>
  <c r="B189" i="20"/>
  <c r="V189" i="20" s="1"/>
  <c r="L188" i="20"/>
  <c r="AF188" i="20" s="1"/>
  <c r="B188" i="20"/>
  <c r="V188" i="20" s="1"/>
  <c r="L187" i="20"/>
  <c r="AF187" i="20" s="1"/>
  <c r="B187" i="20"/>
  <c r="V187" i="20" s="1"/>
  <c r="L186" i="20"/>
  <c r="AF186" i="20" s="1"/>
  <c r="B186" i="20"/>
  <c r="V186" i="20" s="1"/>
  <c r="L185" i="20"/>
  <c r="AF185" i="20" s="1"/>
  <c r="B185" i="20"/>
  <c r="V185" i="20" s="1"/>
  <c r="L184" i="20"/>
  <c r="AF184" i="20" s="1"/>
  <c r="B184" i="20"/>
  <c r="V184" i="20" s="1"/>
  <c r="L183" i="20"/>
  <c r="AF183" i="20" s="1"/>
  <c r="B183" i="20"/>
  <c r="V183" i="20" s="1"/>
  <c r="L182" i="20"/>
  <c r="AF182" i="20" s="1"/>
  <c r="B182" i="20"/>
  <c r="V182" i="20" s="1"/>
  <c r="L181" i="20"/>
  <c r="AF181" i="20" s="1"/>
  <c r="B181" i="20"/>
  <c r="V181" i="20" s="1"/>
  <c r="L180" i="20"/>
  <c r="AF180" i="20" s="1"/>
  <c r="B180" i="20"/>
  <c r="V180" i="20" s="1"/>
  <c r="L179" i="20"/>
  <c r="AF179" i="20" s="1"/>
  <c r="B179" i="20"/>
  <c r="V179" i="20" s="1"/>
  <c r="L178" i="20"/>
  <c r="AF178" i="20" s="1"/>
  <c r="B178" i="20"/>
  <c r="V178" i="20" s="1"/>
  <c r="L176" i="20"/>
  <c r="AF176" i="20" s="1"/>
  <c r="B176" i="20"/>
  <c r="V176" i="20" s="1"/>
  <c r="L177" i="20"/>
  <c r="AF177" i="20" s="1"/>
  <c r="B177" i="20"/>
  <c r="V177" i="20" s="1"/>
  <c r="L175" i="20"/>
  <c r="AF175" i="20" s="1"/>
  <c r="B175" i="20"/>
  <c r="V175" i="20" s="1"/>
  <c r="L174" i="20"/>
  <c r="AF174" i="20" s="1"/>
  <c r="B174" i="20"/>
  <c r="V174" i="20" s="1"/>
  <c r="L173" i="20"/>
  <c r="AF173" i="20" s="1"/>
  <c r="B173" i="20"/>
  <c r="V173" i="20" s="1"/>
  <c r="L172" i="20"/>
  <c r="AF172" i="20" s="1"/>
  <c r="B172" i="20"/>
  <c r="V172" i="20" s="1"/>
  <c r="L171" i="20"/>
  <c r="AF171" i="20" s="1"/>
  <c r="B171" i="20"/>
  <c r="V171" i="20" s="1"/>
  <c r="L170" i="20"/>
  <c r="AF170" i="20" s="1"/>
  <c r="B170" i="20"/>
  <c r="V170" i="20" s="1"/>
  <c r="L169" i="20"/>
  <c r="AF169" i="20" s="1"/>
  <c r="B169" i="20"/>
  <c r="V169" i="20" s="1"/>
  <c r="L168" i="20"/>
  <c r="AF168" i="20" s="1"/>
  <c r="B168" i="20"/>
  <c r="V168" i="20" s="1"/>
  <c r="L167" i="20"/>
  <c r="AF167" i="20" s="1"/>
  <c r="B167" i="20"/>
  <c r="V167" i="20" s="1"/>
  <c r="L166" i="20"/>
  <c r="AF166" i="20" s="1"/>
  <c r="B166" i="20"/>
  <c r="V166" i="20" s="1"/>
  <c r="L165" i="20"/>
  <c r="AF165" i="20" s="1"/>
  <c r="B165" i="20"/>
  <c r="V165" i="20" s="1"/>
  <c r="L164" i="20"/>
  <c r="AF164" i="20" s="1"/>
  <c r="B164" i="20"/>
  <c r="V164" i="20" s="1"/>
  <c r="L163" i="20"/>
  <c r="AF163" i="20" s="1"/>
  <c r="B163" i="20"/>
  <c r="V163" i="20" s="1"/>
  <c r="L162" i="20"/>
  <c r="AF162" i="20" s="1"/>
  <c r="B162" i="20"/>
  <c r="V162" i="20" s="1"/>
  <c r="L161" i="20"/>
  <c r="AF161" i="20" s="1"/>
  <c r="B161" i="20"/>
  <c r="V161" i="20" s="1"/>
  <c r="L160" i="20"/>
  <c r="AF160" i="20" s="1"/>
  <c r="B160" i="20"/>
  <c r="V160" i="20" s="1"/>
  <c r="L159" i="20"/>
  <c r="AF159" i="20" s="1"/>
  <c r="B159" i="20"/>
  <c r="V159" i="20" s="1"/>
  <c r="L158" i="20"/>
  <c r="AF158" i="20" s="1"/>
  <c r="B158" i="20"/>
  <c r="V158" i="20" s="1"/>
  <c r="L157" i="20"/>
  <c r="AF157" i="20" s="1"/>
  <c r="B157" i="20"/>
  <c r="V157" i="20" s="1"/>
  <c r="L156" i="20"/>
  <c r="AF156" i="20" s="1"/>
  <c r="B156" i="20"/>
  <c r="V156" i="20" s="1"/>
  <c r="L155" i="20"/>
  <c r="AF155" i="20" s="1"/>
  <c r="B155" i="20"/>
  <c r="V155" i="20" s="1"/>
  <c r="L154" i="20"/>
  <c r="AF154" i="20" s="1"/>
  <c r="B154" i="20"/>
  <c r="V154" i="20" s="1"/>
  <c r="L153" i="20"/>
  <c r="AF153" i="20" s="1"/>
  <c r="B153" i="20"/>
  <c r="V153" i="20" s="1"/>
  <c r="L152" i="20"/>
  <c r="AF152" i="20" s="1"/>
  <c r="B152" i="20"/>
  <c r="V152" i="20" s="1"/>
  <c r="L151" i="20"/>
  <c r="AF151" i="20" s="1"/>
  <c r="B151" i="20"/>
  <c r="V151" i="20" s="1"/>
  <c r="L150" i="20"/>
  <c r="AF150" i="20" s="1"/>
  <c r="L149" i="20"/>
  <c r="AF149" i="20" s="1"/>
  <c r="B149" i="20"/>
  <c r="V149" i="20" s="1"/>
  <c r="L147" i="20"/>
  <c r="AF147" i="20" s="1"/>
  <c r="B147" i="20"/>
  <c r="V147" i="20" s="1"/>
  <c r="L145" i="20"/>
  <c r="AF145" i="20" s="1"/>
  <c r="B145" i="20"/>
  <c r="V145" i="20" s="1"/>
  <c r="L144" i="20"/>
  <c r="AF144" i="20" s="1"/>
  <c r="B144" i="20"/>
  <c r="V144" i="20" s="1"/>
  <c r="L143" i="20"/>
  <c r="AF143" i="20" s="1"/>
  <c r="B143" i="20"/>
  <c r="V143" i="20" s="1"/>
  <c r="L142" i="20"/>
  <c r="AF142" i="20" s="1"/>
  <c r="B142" i="20"/>
  <c r="V142" i="20" s="1"/>
  <c r="L141" i="20"/>
  <c r="AF141" i="20" s="1"/>
  <c r="B141" i="20"/>
  <c r="V141" i="20" s="1"/>
  <c r="L140" i="20"/>
  <c r="AF140" i="20" s="1"/>
  <c r="B140" i="20"/>
  <c r="V140" i="20" s="1"/>
  <c r="L139" i="20"/>
  <c r="AF139" i="20" s="1"/>
  <c r="B139" i="20"/>
  <c r="V139" i="20" s="1"/>
  <c r="L138" i="20"/>
  <c r="AF138" i="20" s="1"/>
  <c r="B138" i="20"/>
  <c r="V138" i="20" s="1"/>
  <c r="L137" i="20"/>
  <c r="AF137" i="20" s="1"/>
  <c r="B137" i="20"/>
  <c r="V137" i="20" s="1"/>
  <c r="L136" i="20"/>
  <c r="AF136" i="20" s="1"/>
  <c r="B136" i="20"/>
  <c r="V136" i="20" s="1"/>
  <c r="L135" i="20"/>
  <c r="AF135" i="20" s="1"/>
  <c r="B135" i="20"/>
  <c r="V135" i="20" s="1"/>
  <c r="L134" i="20"/>
  <c r="AF134" i="20" s="1"/>
  <c r="B134" i="20"/>
  <c r="V134" i="20" s="1"/>
  <c r="L133" i="20"/>
  <c r="AF133" i="20" s="1"/>
  <c r="B133" i="20"/>
  <c r="V133" i="20" s="1"/>
  <c r="L132" i="20"/>
  <c r="AF132" i="20" s="1"/>
  <c r="B132" i="20"/>
  <c r="V132" i="20" s="1"/>
  <c r="L131" i="20"/>
  <c r="AF131" i="20" s="1"/>
  <c r="B131" i="20"/>
  <c r="V131" i="20" s="1"/>
  <c r="L130" i="20"/>
  <c r="AF130" i="20" s="1"/>
  <c r="B130" i="20"/>
  <c r="V130" i="20" s="1"/>
  <c r="L129" i="20"/>
  <c r="AF129" i="20" s="1"/>
  <c r="B129" i="20"/>
  <c r="V129" i="20" s="1"/>
  <c r="L128" i="20"/>
  <c r="AF128" i="20" s="1"/>
  <c r="B128" i="20"/>
  <c r="V128" i="20" s="1"/>
  <c r="L127" i="20"/>
  <c r="AF127" i="20" s="1"/>
  <c r="B127" i="20"/>
  <c r="V127" i="20" s="1"/>
  <c r="L126" i="20"/>
  <c r="AF126" i="20" s="1"/>
  <c r="B126" i="20"/>
  <c r="V126" i="20" s="1"/>
  <c r="L125" i="20"/>
  <c r="AF125" i="20" s="1"/>
  <c r="B125" i="20"/>
  <c r="V125" i="20" s="1"/>
  <c r="L124" i="20"/>
  <c r="AF124" i="20" s="1"/>
  <c r="B124" i="20"/>
  <c r="V124" i="20" s="1"/>
  <c r="L123" i="20"/>
  <c r="AF123" i="20" s="1"/>
  <c r="B123" i="20"/>
  <c r="V123" i="20" s="1"/>
  <c r="L122" i="20"/>
  <c r="AF122" i="20" s="1"/>
  <c r="B150" i="20"/>
  <c r="V150" i="20" s="1"/>
  <c r="L148" i="20"/>
  <c r="AF148" i="20" s="1"/>
  <c r="B148" i="20"/>
  <c r="V148" i="20" s="1"/>
  <c r="L146" i="20"/>
  <c r="AF146" i="20" s="1"/>
  <c r="B146" i="20"/>
  <c r="V146" i="20" s="1"/>
  <c r="L121" i="20"/>
  <c r="AF121" i="20" s="1"/>
  <c r="B121" i="20"/>
  <c r="V121" i="20" s="1"/>
  <c r="L119" i="20"/>
  <c r="AF119" i="20" s="1"/>
  <c r="B119" i="20"/>
  <c r="V119" i="20" s="1"/>
  <c r="L117" i="20"/>
  <c r="AF117" i="20" s="1"/>
  <c r="B117" i="20"/>
  <c r="V117" i="20" s="1"/>
  <c r="L115" i="20"/>
  <c r="AF115" i="20" s="1"/>
  <c r="B115" i="20"/>
  <c r="V115" i="20" s="1"/>
  <c r="B122" i="20"/>
  <c r="V122" i="20" s="1"/>
  <c r="L120" i="20"/>
  <c r="AF120" i="20" s="1"/>
  <c r="B120" i="20"/>
  <c r="V120" i="20" s="1"/>
  <c r="L118" i="20"/>
  <c r="AF118" i="20" s="1"/>
  <c r="B118" i="20"/>
  <c r="V118" i="20" s="1"/>
  <c r="L116" i="20"/>
  <c r="AF116" i="20" s="1"/>
  <c r="B116" i="20"/>
  <c r="V116" i="20" s="1"/>
  <c r="L114" i="20"/>
  <c r="AF114" i="20" s="1"/>
  <c r="B114" i="20"/>
  <c r="V114" i="20" s="1"/>
  <c r="L113" i="20"/>
  <c r="AF113" i="20" s="1"/>
  <c r="B113" i="20"/>
  <c r="V113" i="20" s="1"/>
  <c r="L112" i="20"/>
  <c r="AF112" i="20" s="1"/>
  <c r="B112" i="20"/>
  <c r="V112" i="20" s="1"/>
  <c r="L111" i="20"/>
  <c r="AF111" i="20" s="1"/>
  <c r="B111" i="20"/>
  <c r="V111" i="20" s="1"/>
  <c r="L110" i="20"/>
  <c r="AF110" i="20" s="1"/>
  <c r="B110" i="20"/>
  <c r="V110" i="20" s="1"/>
  <c r="L109" i="20"/>
  <c r="AF109" i="20" s="1"/>
  <c r="B109" i="20"/>
  <c r="V109" i="20" s="1"/>
  <c r="L108" i="20"/>
  <c r="AF108" i="20" s="1"/>
  <c r="B108" i="20"/>
  <c r="V108" i="20" s="1"/>
  <c r="L107" i="20"/>
  <c r="AF107" i="20" s="1"/>
  <c r="B107" i="20"/>
  <c r="V107" i="20" s="1"/>
  <c r="L106" i="20"/>
  <c r="AF106" i="20" s="1"/>
  <c r="B106" i="20"/>
  <c r="V106" i="20" s="1"/>
  <c r="L105" i="20"/>
  <c r="AF105" i="20" s="1"/>
  <c r="B105" i="20"/>
  <c r="V105" i="20" s="1"/>
  <c r="L104" i="20"/>
  <c r="AF104" i="20" s="1"/>
  <c r="B104" i="20"/>
  <c r="V104" i="20" s="1"/>
  <c r="L103" i="20"/>
  <c r="AF103" i="20" s="1"/>
  <c r="B103" i="20"/>
  <c r="V103" i="20" s="1"/>
  <c r="L102" i="20"/>
  <c r="AF102" i="20" s="1"/>
  <c r="B102" i="20"/>
  <c r="V102" i="20" s="1"/>
  <c r="L101" i="20"/>
  <c r="AF101" i="20" s="1"/>
  <c r="B101" i="20"/>
  <c r="V101" i="20" s="1"/>
  <c r="L100" i="20"/>
  <c r="AF100" i="20" s="1"/>
  <c r="B100" i="20"/>
  <c r="V100" i="20" s="1"/>
  <c r="L99" i="20"/>
  <c r="AF99" i="20" s="1"/>
  <c r="B99" i="20"/>
  <c r="V99" i="20" s="1"/>
  <c r="L98" i="20"/>
  <c r="AF98" i="20" s="1"/>
  <c r="B98" i="20"/>
  <c r="V98" i="20" s="1"/>
  <c r="L97" i="20"/>
  <c r="AF97" i="20" s="1"/>
  <c r="B97" i="20"/>
  <c r="V97" i="20" s="1"/>
  <c r="L96" i="20"/>
  <c r="AF96" i="20" s="1"/>
  <c r="B96" i="20"/>
  <c r="V96" i="20" s="1"/>
  <c r="L95" i="20"/>
  <c r="AF95" i="20" s="1"/>
  <c r="B95" i="20"/>
  <c r="V95" i="20" s="1"/>
  <c r="L94" i="20"/>
  <c r="AF94" i="20" s="1"/>
  <c r="B94" i="20"/>
  <c r="V94" i="20" s="1"/>
  <c r="L93" i="20"/>
  <c r="AF93" i="20" s="1"/>
  <c r="B93" i="20"/>
  <c r="V93" i="20" s="1"/>
  <c r="L92" i="20"/>
  <c r="AF92" i="20" s="1"/>
  <c r="B92" i="20"/>
  <c r="V92" i="20" s="1"/>
  <c r="L91" i="20"/>
  <c r="AF91" i="20" s="1"/>
  <c r="B91" i="20"/>
  <c r="V91" i="20" s="1"/>
  <c r="L90" i="20"/>
  <c r="AF90" i="20" s="1"/>
  <c r="B90" i="20"/>
  <c r="V90" i="20" s="1"/>
  <c r="L89" i="20"/>
  <c r="AF89" i="20" s="1"/>
  <c r="B89" i="20"/>
  <c r="V89" i="20" s="1"/>
  <c r="L88" i="20"/>
  <c r="AF88" i="20" s="1"/>
  <c r="B88" i="20"/>
  <c r="V88" i="20" s="1"/>
  <c r="L87" i="20"/>
  <c r="AF87" i="20" s="1"/>
  <c r="B87" i="20"/>
  <c r="V87" i="20" s="1"/>
  <c r="L86" i="20"/>
  <c r="AF86" i="20" s="1"/>
  <c r="B86" i="20"/>
  <c r="V86" i="20" s="1"/>
  <c r="L85" i="20"/>
  <c r="AF85" i="20" s="1"/>
  <c r="B85" i="20"/>
  <c r="V85" i="20" s="1"/>
  <c r="L84" i="20"/>
  <c r="AF84" i="20" s="1"/>
  <c r="B84" i="20"/>
  <c r="V84" i="20" s="1"/>
  <c r="L83" i="20"/>
  <c r="AF83" i="20" s="1"/>
  <c r="B83" i="20"/>
  <c r="V83" i="20" s="1"/>
  <c r="L82" i="20"/>
  <c r="AF82" i="20" s="1"/>
  <c r="B82" i="20"/>
  <c r="V82" i="20" s="1"/>
  <c r="L81" i="20"/>
  <c r="AF81" i="20" s="1"/>
  <c r="B81" i="20"/>
  <c r="V81" i="20" s="1"/>
  <c r="L80" i="20"/>
  <c r="AF80" i="20" s="1"/>
  <c r="B80" i="20"/>
  <c r="V80" i="20" s="1"/>
  <c r="L79" i="20"/>
  <c r="AF79" i="20" s="1"/>
  <c r="B79" i="20"/>
  <c r="V79" i="20" s="1"/>
  <c r="L78" i="20"/>
  <c r="AF78" i="20" s="1"/>
  <c r="B78" i="20"/>
  <c r="V78" i="20" s="1"/>
  <c r="L77" i="20"/>
  <c r="AF77" i="20" s="1"/>
  <c r="B77" i="20"/>
  <c r="V77" i="20" s="1"/>
  <c r="L76" i="20"/>
  <c r="AF76" i="20" s="1"/>
  <c r="B76" i="20"/>
  <c r="V76" i="20" s="1"/>
  <c r="L75" i="20"/>
  <c r="AF75" i="20" s="1"/>
  <c r="B75" i="20"/>
  <c r="V75" i="20" s="1"/>
  <c r="L74" i="20"/>
  <c r="AF74" i="20" s="1"/>
  <c r="B74" i="20"/>
  <c r="V74" i="20" s="1"/>
  <c r="L73" i="20"/>
  <c r="AF73" i="20" s="1"/>
  <c r="B73" i="20"/>
  <c r="V73" i="20" s="1"/>
  <c r="L72" i="20"/>
  <c r="AF72" i="20" s="1"/>
  <c r="B72" i="20"/>
  <c r="V72" i="20" s="1"/>
  <c r="L71" i="20"/>
  <c r="AF71" i="20" s="1"/>
  <c r="B71" i="20"/>
  <c r="V71" i="20" s="1"/>
  <c r="L70" i="20"/>
  <c r="AF70" i="20" s="1"/>
  <c r="B70" i="20"/>
  <c r="V70" i="20" s="1"/>
  <c r="L69" i="20"/>
  <c r="AF69" i="20" s="1"/>
  <c r="B69" i="20"/>
  <c r="V69" i="20" s="1"/>
  <c r="L68" i="20"/>
  <c r="AF68" i="20" s="1"/>
  <c r="B68" i="20"/>
  <c r="V68" i="20" s="1"/>
  <c r="L67" i="20"/>
  <c r="AF67" i="20" s="1"/>
  <c r="B67" i="20"/>
  <c r="V67" i="20" s="1"/>
  <c r="L66" i="20"/>
  <c r="AF66" i="20" s="1"/>
  <c r="B66" i="20"/>
  <c r="V66" i="20" s="1"/>
  <c r="L65" i="20"/>
  <c r="AF65" i="20" s="1"/>
  <c r="B65" i="20"/>
  <c r="V65" i="20" s="1"/>
  <c r="L63" i="20"/>
  <c r="AF63" i="20" s="1"/>
  <c r="B63" i="20"/>
  <c r="V63" i="20" s="1"/>
  <c r="L61" i="20"/>
  <c r="AF61" i="20" s="1"/>
  <c r="B61" i="20"/>
  <c r="V61" i="20" s="1"/>
  <c r="L59" i="20"/>
  <c r="AF59" i="20" s="1"/>
  <c r="B59" i="20"/>
  <c r="V59" i="20" s="1"/>
  <c r="L57" i="20"/>
  <c r="AF57" i="20" s="1"/>
  <c r="B57" i="20"/>
  <c r="V57" i="20" s="1"/>
  <c r="L55" i="20"/>
  <c r="AF55" i="20" s="1"/>
  <c r="B55" i="20"/>
  <c r="V55" i="20" s="1"/>
  <c r="L64" i="20"/>
  <c r="AF64" i="20" s="1"/>
  <c r="B64" i="20"/>
  <c r="V64" i="20" s="1"/>
  <c r="L62" i="20"/>
  <c r="AF62" i="20" s="1"/>
  <c r="B62" i="20"/>
  <c r="V62" i="20" s="1"/>
  <c r="L60" i="20"/>
  <c r="AF60" i="20" s="1"/>
  <c r="B60" i="20"/>
  <c r="V60" i="20" s="1"/>
  <c r="L58" i="20"/>
  <c r="AF58" i="20" s="1"/>
  <c r="B58" i="20"/>
  <c r="V58" i="20" s="1"/>
  <c r="L56" i="20"/>
  <c r="AF56" i="20" s="1"/>
  <c r="B56" i="20"/>
  <c r="V56" i="20" s="1"/>
  <c r="L54" i="20"/>
  <c r="AF54" i="20" s="1"/>
  <c r="B54" i="20"/>
  <c r="V54" i="20" s="1"/>
  <c r="L53" i="20"/>
  <c r="AF53" i="20" s="1"/>
  <c r="B53" i="20"/>
  <c r="V53" i="20" s="1"/>
  <c r="L52" i="20"/>
  <c r="AF52" i="20" s="1"/>
  <c r="B52" i="20"/>
  <c r="V52" i="20" s="1"/>
  <c r="L51" i="20"/>
  <c r="AF51" i="20" s="1"/>
  <c r="B51" i="20"/>
  <c r="V51" i="20" s="1"/>
  <c r="L50" i="20"/>
  <c r="AF50" i="20" s="1"/>
  <c r="B50" i="20"/>
  <c r="V50" i="20" s="1"/>
  <c r="L49" i="20"/>
  <c r="AF49" i="20" s="1"/>
  <c r="B49" i="20"/>
  <c r="V49" i="20" s="1"/>
  <c r="L48" i="20"/>
  <c r="AF48" i="20" s="1"/>
  <c r="B48" i="20"/>
  <c r="V48" i="20" s="1"/>
  <c r="L47" i="20"/>
  <c r="AF47" i="20" s="1"/>
  <c r="B47" i="20"/>
  <c r="V47" i="20" s="1"/>
  <c r="L46" i="20"/>
  <c r="AF46" i="20" s="1"/>
  <c r="B46" i="20"/>
  <c r="V46" i="20" s="1"/>
  <c r="L45" i="20"/>
  <c r="AF45" i="20" s="1"/>
  <c r="B45" i="20"/>
  <c r="V45" i="20" s="1"/>
  <c r="L44" i="20"/>
  <c r="AF44" i="20" s="1"/>
  <c r="B44" i="20"/>
  <c r="V44" i="20" s="1"/>
  <c r="L43" i="20"/>
  <c r="AF43" i="20" s="1"/>
  <c r="B43" i="20"/>
  <c r="V43" i="20" s="1"/>
  <c r="L42" i="20"/>
  <c r="AF42" i="20" s="1"/>
  <c r="B42" i="20"/>
  <c r="V42" i="20" s="1"/>
  <c r="L41" i="20"/>
  <c r="AF41" i="20" s="1"/>
  <c r="B41" i="20"/>
  <c r="V41" i="20" s="1"/>
  <c r="L40" i="20"/>
  <c r="AF40" i="20" s="1"/>
  <c r="B40" i="20"/>
  <c r="V40" i="20" s="1"/>
  <c r="L39" i="20"/>
  <c r="AF39" i="20" s="1"/>
  <c r="B39" i="20"/>
  <c r="V39" i="20" s="1"/>
  <c r="L38" i="20"/>
  <c r="AF38" i="20" s="1"/>
  <c r="B38" i="20"/>
  <c r="V38" i="20" s="1"/>
  <c r="L37" i="20"/>
  <c r="AF37" i="20" s="1"/>
  <c r="B37" i="20"/>
  <c r="V37" i="20" s="1"/>
  <c r="L36" i="20"/>
  <c r="AF36" i="20" s="1"/>
  <c r="B36" i="20"/>
  <c r="V36" i="20" s="1"/>
  <c r="L35" i="20"/>
  <c r="AF35" i="20" s="1"/>
  <c r="B35" i="20"/>
  <c r="V35" i="20" s="1"/>
  <c r="L34" i="20"/>
  <c r="AF34" i="20" s="1"/>
  <c r="B34" i="20"/>
  <c r="V34" i="20" s="1"/>
  <c r="L33" i="20"/>
  <c r="AF33" i="20" s="1"/>
  <c r="B33" i="20"/>
  <c r="V33" i="20" s="1"/>
  <c r="L32" i="20"/>
  <c r="AF32" i="20" s="1"/>
  <c r="B32" i="20"/>
  <c r="V32" i="20" s="1"/>
  <c r="L31" i="20"/>
  <c r="AF31" i="20" s="1"/>
  <c r="B31" i="20"/>
  <c r="V31" i="20" s="1"/>
  <c r="L30" i="20"/>
  <c r="AF30" i="20" s="1"/>
  <c r="B30" i="20"/>
  <c r="V30" i="20" s="1"/>
  <c r="L29" i="20"/>
  <c r="AF29" i="20" s="1"/>
  <c r="B29" i="20"/>
  <c r="V29" i="20" s="1"/>
  <c r="L28" i="20"/>
  <c r="AF28" i="20" s="1"/>
  <c r="B28" i="20"/>
  <c r="V28" i="20" s="1"/>
  <c r="L27" i="20"/>
  <c r="AF27" i="20" s="1"/>
  <c r="B27" i="20"/>
  <c r="V27" i="20" s="1"/>
  <c r="L26" i="20"/>
  <c r="AF26" i="20" s="1"/>
  <c r="B26" i="20"/>
  <c r="V26" i="20" s="1"/>
  <c r="L25" i="20"/>
  <c r="AF25" i="20" s="1"/>
  <c r="B25" i="20"/>
  <c r="V25" i="20" s="1"/>
  <c r="L24" i="20"/>
  <c r="AF24" i="20" s="1"/>
  <c r="B24" i="20"/>
  <c r="V24" i="20" s="1"/>
  <c r="L23" i="20"/>
  <c r="AF23" i="20" s="1"/>
  <c r="B23" i="20"/>
  <c r="V23" i="20" s="1"/>
  <c r="L22" i="20"/>
  <c r="AF22" i="20" s="1"/>
  <c r="B22" i="20"/>
  <c r="V22" i="20" s="1"/>
  <c r="L21" i="20"/>
  <c r="AF21" i="20" s="1"/>
  <c r="B21" i="20"/>
  <c r="V21" i="20" s="1"/>
  <c r="L20" i="20"/>
  <c r="AF20" i="20" s="1"/>
  <c r="B20" i="20"/>
  <c r="V20" i="20" s="1"/>
  <c r="L19" i="20"/>
  <c r="AF19" i="20" s="1"/>
  <c r="B19" i="20"/>
  <c r="V19" i="20" s="1"/>
  <c r="L18" i="20"/>
  <c r="AF18" i="20" s="1"/>
  <c r="B18" i="20"/>
  <c r="V18" i="20" s="1"/>
  <c r="L17" i="20"/>
  <c r="AF17" i="20" s="1"/>
  <c r="B17" i="20"/>
  <c r="V17" i="20" s="1"/>
  <c r="L16" i="20"/>
  <c r="AF16" i="20" s="1"/>
  <c r="B16" i="20"/>
  <c r="V16" i="20" s="1"/>
  <c r="L15" i="20"/>
  <c r="AF15" i="20" s="1"/>
  <c r="B15" i="20"/>
  <c r="V15" i="20" s="1"/>
  <c r="L14" i="20"/>
  <c r="AF14" i="20" s="1"/>
  <c r="B14" i="20"/>
  <c r="V14" i="20" s="1"/>
  <c r="L13" i="20"/>
  <c r="AF13" i="20" s="1"/>
  <c r="B13" i="20"/>
  <c r="V13" i="20" s="1"/>
  <c r="L12" i="20"/>
  <c r="AF12" i="20" s="1"/>
  <c r="B12" i="20"/>
  <c r="V12" i="20" s="1"/>
  <c r="L11" i="20"/>
  <c r="AF11" i="20" s="1"/>
  <c r="B11" i="20"/>
  <c r="V11" i="20" s="1"/>
  <c r="L10" i="20"/>
  <c r="AF10" i="20" s="1"/>
  <c r="B10" i="20"/>
  <c r="V10" i="20" s="1"/>
  <c r="L9" i="20"/>
  <c r="AF9" i="20" s="1"/>
  <c r="B9" i="20"/>
  <c r="V9" i="20" s="1"/>
  <c r="L8" i="20"/>
  <c r="AF8" i="20" s="1"/>
  <c r="B8" i="20"/>
  <c r="V8" i="20" s="1"/>
  <c r="L7" i="20"/>
  <c r="AF7" i="20" s="1"/>
  <c r="B7" i="20"/>
  <c r="V7" i="20" s="1"/>
  <c r="L6" i="20"/>
  <c r="AF6" i="20" s="1"/>
  <c r="B6" i="20"/>
  <c r="V6" i="20" s="1"/>
  <c r="L5" i="20"/>
  <c r="AF5" i="20" s="1"/>
  <c r="B5" i="20"/>
  <c r="V5" i="20" s="1"/>
  <c r="L4" i="20"/>
  <c r="AF4" i="20" s="1"/>
  <c r="B4" i="20"/>
  <c r="V4" i="20" s="1"/>
  <c r="L3" i="20"/>
  <c r="AF3" i="20" s="1"/>
  <c r="B3" i="20"/>
  <c r="V3" i="20" s="1"/>
  <c r="L2" i="20"/>
  <c r="AF2" i="20" s="1"/>
  <c r="B2" i="20"/>
  <c r="V2" i="20" s="1"/>
  <c r="A3" i="18"/>
  <c r="K468" i="18"/>
  <c r="F468" i="18"/>
  <c r="A859" i="18"/>
  <c r="A861" i="18"/>
  <c r="A863" i="18"/>
  <c r="A865" i="18"/>
  <c r="A867" i="18"/>
  <c r="A869" i="18"/>
  <c r="A871" i="18"/>
  <c r="A873" i="18"/>
  <c r="A875" i="18"/>
  <c r="A877" i="18"/>
  <c r="A879" i="18"/>
  <c r="A881" i="18"/>
  <c r="A883" i="18"/>
  <c r="A885" i="18"/>
  <c r="A887" i="18"/>
  <c r="A889" i="18"/>
  <c r="A891" i="18"/>
  <c r="A893" i="18"/>
  <c r="A895" i="18"/>
  <c r="A897" i="18"/>
  <c r="A899" i="18"/>
  <c r="A901" i="18"/>
  <c r="A903" i="18"/>
  <c r="A905" i="18"/>
  <c r="A907" i="18"/>
  <c r="A909" i="18"/>
  <c r="A911" i="18"/>
  <c r="A913" i="18"/>
  <c r="A915" i="18"/>
  <c r="A917" i="18"/>
  <c r="A919" i="18"/>
  <c r="A921" i="18"/>
  <c r="A923" i="18"/>
  <c r="A925" i="18"/>
  <c r="A927" i="18"/>
  <c r="A929" i="18"/>
  <c r="A931" i="18"/>
  <c r="A933" i="18"/>
  <c r="A935" i="18"/>
  <c r="A937" i="18"/>
  <c r="A939" i="18"/>
  <c r="A941" i="18"/>
  <c r="A943" i="18"/>
  <c r="A945" i="18"/>
  <c r="A947" i="18"/>
  <c r="A949" i="18"/>
  <c r="A951" i="18"/>
  <c r="A953" i="18"/>
  <c r="A955" i="18"/>
  <c r="A957" i="18"/>
  <c r="A959" i="18"/>
  <c r="A961" i="18"/>
  <c r="A963" i="18"/>
  <c r="A965" i="18"/>
  <c r="A967" i="18"/>
  <c r="A969" i="18"/>
  <c r="A971" i="18"/>
  <c r="A973" i="18"/>
  <c r="A975" i="18"/>
  <c r="A977" i="18"/>
  <c r="A979" i="18"/>
  <c r="A981" i="18"/>
  <c r="A983" i="18"/>
  <c r="A985" i="18"/>
  <c r="A987" i="18"/>
  <c r="A989" i="18"/>
  <c r="A991" i="18"/>
  <c r="A993" i="18"/>
  <c r="A995" i="18"/>
  <c r="A997" i="18"/>
  <c r="A999" i="18"/>
  <c r="A1001" i="18"/>
  <c r="A1003" i="18"/>
  <c r="A1005" i="18"/>
  <c r="A1007" i="18"/>
  <c r="A1009" i="18"/>
  <c r="A1011" i="18"/>
  <c r="A1013" i="18"/>
  <c r="A1015" i="18"/>
  <c r="A1017" i="18"/>
  <c r="A1019" i="18"/>
  <c r="A1021" i="18"/>
  <c r="A1023" i="18"/>
  <c r="A1025" i="18"/>
  <c r="A1027" i="18"/>
  <c r="A1029" i="18"/>
  <c r="A1031" i="18"/>
  <c r="A1033" i="18"/>
  <c r="A1035" i="18"/>
  <c r="A1037" i="18"/>
  <c r="A1039" i="18"/>
  <c r="A1041" i="18"/>
  <c r="A1043" i="18"/>
  <c r="A1045" i="18"/>
  <c r="A1047" i="18"/>
  <c r="A1049" i="18"/>
  <c r="A1051" i="18"/>
  <c r="A1053" i="18"/>
  <c r="A1055" i="18"/>
  <c r="A1057" i="18"/>
  <c r="A1059" i="18"/>
  <c r="A1061" i="18"/>
  <c r="A1063" i="18"/>
  <c r="A1065" i="18"/>
  <c r="A1067" i="18"/>
  <c r="A1069" i="18"/>
  <c r="A1071" i="18"/>
  <c r="A1073" i="18"/>
  <c r="A1075" i="18"/>
  <c r="A1077" i="18"/>
  <c r="A1079" i="18"/>
  <c r="A1081" i="18"/>
  <c r="A1083" i="18"/>
  <c r="A1085" i="18"/>
  <c r="A1087" i="18"/>
  <c r="A1089" i="18"/>
  <c r="A1091" i="18"/>
  <c r="A1093" i="18"/>
  <c r="A1095" i="18"/>
  <c r="A1097" i="18"/>
  <c r="A1099" i="18"/>
  <c r="A1101" i="18"/>
  <c r="A1103" i="18"/>
  <c r="A1105" i="18"/>
  <c r="A1107" i="18"/>
  <c r="A1109" i="18"/>
  <c r="A1111" i="18"/>
  <c r="A1113" i="18"/>
  <c r="A1115" i="18"/>
  <c r="A1117" i="18"/>
  <c r="A1119" i="18"/>
  <c r="A1121" i="18"/>
  <c r="A1123" i="18"/>
  <c r="A1125" i="18"/>
  <c r="A1127" i="18"/>
  <c r="A1129" i="18"/>
  <c r="A1131" i="18"/>
  <c r="A1133" i="18"/>
  <c r="A1135" i="18"/>
  <c r="A1137" i="18"/>
  <c r="A1139" i="18"/>
  <c r="A1141" i="18"/>
  <c r="A1143" i="18"/>
  <c r="A1145" i="18"/>
  <c r="A1147" i="18"/>
  <c r="A1149" i="18"/>
  <c r="A1151" i="18"/>
  <c r="A1153" i="18"/>
  <c r="A1155" i="18"/>
  <c r="A1157" i="18"/>
  <c r="A1159" i="18"/>
  <c r="A1161" i="18"/>
  <c r="A1163" i="18"/>
  <c r="A1165" i="18"/>
  <c r="A1167" i="18"/>
  <c r="A1169" i="18"/>
  <c r="A1171" i="18"/>
  <c r="A1173" i="18"/>
  <c r="A1175" i="18"/>
  <c r="A1177" i="18"/>
  <c r="A1179" i="18"/>
  <c r="A1180" i="18"/>
  <c r="A1181" i="18"/>
  <c r="A1182" i="18"/>
  <c r="A1183" i="18"/>
  <c r="A1184" i="18"/>
  <c r="A1185" i="18"/>
  <c r="A1186" i="18"/>
  <c r="A1187" i="18"/>
  <c r="A1188" i="18"/>
  <c r="A1189" i="18"/>
  <c r="A1190" i="18"/>
  <c r="A1191" i="18"/>
  <c r="A1192" i="18"/>
  <c r="A1193" i="18"/>
  <c r="A1194" i="18"/>
  <c r="A1195" i="18"/>
  <c r="A1196" i="18"/>
  <c r="A1197" i="18"/>
  <c r="A1198" i="18"/>
  <c r="A1199" i="18"/>
  <c r="A1200" i="18"/>
  <c r="A1201" i="18"/>
  <c r="A1202" i="18"/>
  <c r="A1203" i="18"/>
  <c r="A1204" i="18"/>
  <c r="A1205" i="18"/>
  <c r="A1206" i="18"/>
  <c r="A1207" i="18"/>
  <c r="A1208" i="18"/>
  <c r="A1209" i="18"/>
  <c r="A1210" i="18"/>
  <c r="A1211" i="18"/>
  <c r="A1212" i="18"/>
  <c r="A1213" i="18"/>
  <c r="A1214" i="18"/>
  <c r="A1215" i="18"/>
  <c r="A1216" i="18"/>
  <c r="A1217" i="18"/>
  <c r="A1218" i="18"/>
  <c r="A1219" i="18"/>
  <c r="A1220" i="18"/>
  <c r="A1221" i="18"/>
  <c r="A1222" i="18"/>
  <c r="A1223" i="18"/>
  <c r="A1224" i="18"/>
  <c r="A1225" i="18"/>
  <c r="A1226" i="18"/>
  <c r="A1227" i="18"/>
  <c r="A1228" i="18"/>
  <c r="A1229" i="18"/>
  <c r="A1230" i="18"/>
  <c r="A1231" i="18"/>
  <c r="A1232" i="18"/>
  <c r="A1233" i="18"/>
  <c r="A1234" i="18"/>
  <c r="A1235" i="18"/>
  <c r="A1236" i="18"/>
  <c r="A1237" i="18"/>
  <c r="A1238" i="18"/>
  <c r="A1239" i="18"/>
  <c r="A1240" i="18"/>
  <c r="A1241" i="18"/>
  <c r="A1242" i="18"/>
  <c r="A1243" i="18"/>
  <c r="A1244" i="18"/>
  <c r="A1245" i="18"/>
  <c r="A1246" i="18"/>
  <c r="A1247" i="18"/>
  <c r="A1248" i="18"/>
  <c r="A1249" i="18"/>
  <c r="A1250" i="18"/>
  <c r="A1251" i="18"/>
  <c r="A1252" i="18"/>
  <c r="A1253" i="18"/>
  <c r="A1254" i="18"/>
  <c r="A1255" i="18"/>
  <c r="A1256" i="18"/>
  <c r="A1257" i="18"/>
  <c r="A1258" i="18"/>
  <c r="A1259" i="18"/>
  <c r="A1260" i="18"/>
  <c r="A1261" i="18"/>
  <c r="A1262" i="18"/>
  <c r="A1263" i="18"/>
  <c r="A1264" i="18"/>
  <c r="A1265" i="18"/>
  <c r="A1266" i="18"/>
  <c r="A1267" i="18"/>
  <c r="A1268" i="18"/>
  <c r="A1269" i="18"/>
  <c r="A1270" i="18"/>
  <c r="A1271" i="18"/>
  <c r="A1272" i="18"/>
  <c r="A1273" i="18"/>
  <c r="A1274" i="18"/>
  <c r="A1275" i="18"/>
  <c r="A1276" i="18"/>
  <c r="A1277" i="18"/>
  <c r="A1278" i="18"/>
  <c r="A1279" i="18"/>
  <c r="A1280" i="18"/>
  <c r="A1281" i="18"/>
  <c r="A1282" i="18"/>
  <c r="A1283" i="18"/>
  <c r="A1284" i="18"/>
  <c r="A1285" i="18"/>
  <c r="A1286" i="18"/>
  <c r="A1287" i="18"/>
  <c r="A1288" i="18"/>
  <c r="A1289" i="18"/>
  <c r="A1290" i="18"/>
  <c r="A1291" i="18"/>
  <c r="A1292" i="18"/>
  <c r="A1293" i="18"/>
  <c r="A1294" i="18"/>
  <c r="A1295" i="18"/>
  <c r="A1296" i="18"/>
  <c r="A1297" i="18"/>
  <c r="A1298" i="18"/>
  <c r="A1299" i="18"/>
  <c r="A1300" i="18"/>
  <c r="A1301" i="18"/>
  <c r="A1302" i="18"/>
  <c r="A1303" i="18"/>
  <c r="A1304" i="18"/>
  <c r="A1305" i="18"/>
  <c r="A1306" i="18"/>
  <c r="A1307" i="18"/>
  <c r="A1308" i="18"/>
  <c r="A1309" i="18"/>
  <c r="A1310" i="18"/>
  <c r="A1311" i="18"/>
  <c r="A1312" i="18"/>
  <c r="A1313" i="18"/>
  <c r="A1314" i="18"/>
  <c r="A1315" i="18"/>
  <c r="A1316" i="18"/>
  <c r="A1317" i="18"/>
  <c r="A1318" i="18"/>
  <c r="A1319" i="18"/>
  <c r="A1320" i="18"/>
  <c r="A1321" i="18"/>
  <c r="N13" i="18"/>
  <c r="V13" i="18"/>
  <c r="F3" i="18"/>
  <c r="H3" i="18"/>
  <c r="F4" i="18"/>
  <c r="H4" i="18"/>
  <c r="F5" i="18"/>
  <c r="H5" i="18"/>
  <c r="F7" i="18"/>
  <c r="H7" i="18"/>
  <c r="X7" i="18"/>
  <c r="F8" i="18"/>
  <c r="H8" i="18"/>
  <c r="F12" i="18"/>
  <c r="H12" i="18"/>
  <c r="F14" i="18"/>
  <c r="H14" i="18"/>
  <c r="F16" i="18"/>
  <c r="H16" i="18"/>
  <c r="F18" i="18"/>
  <c r="H18" i="18"/>
  <c r="F20" i="18"/>
  <c r="H20" i="18"/>
  <c r="F22" i="18"/>
  <c r="H22" i="18"/>
  <c r="F24" i="18"/>
  <c r="H24" i="18"/>
  <c r="F26" i="18"/>
  <c r="H26" i="18"/>
  <c r="F28" i="18"/>
  <c r="H28" i="18"/>
  <c r="F29" i="18"/>
  <c r="H29" i="18"/>
  <c r="R29" i="18"/>
  <c r="O30" i="18"/>
  <c r="Q30" i="18"/>
  <c r="T30" i="18"/>
  <c r="F31" i="18"/>
  <c r="H31" i="18"/>
  <c r="N31" i="18"/>
  <c r="F32" i="18"/>
  <c r="H32" i="18"/>
  <c r="F33" i="18"/>
  <c r="H33" i="18"/>
  <c r="F34" i="18"/>
  <c r="H34" i="18"/>
  <c r="F35" i="18"/>
  <c r="H35" i="18"/>
  <c r="F36" i="18"/>
  <c r="H36" i="18"/>
  <c r="F37" i="18"/>
  <c r="H37" i="18"/>
  <c r="F38" i="18"/>
  <c r="H38" i="18"/>
  <c r="F39" i="18"/>
  <c r="H39" i="18"/>
  <c r="F41" i="18"/>
  <c r="H41" i="18"/>
  <c r="F43" i="18"/>
  <c r="H43" i="18"/>
  <c r="F45" i="18"/>
  <c r="H45" i="18"/>
  <c r="F47" i="18"/>
  <c r="H47" i="18"/>
  <c r="F49" i="18"/>
  <c r="H49" i="18"/>
  <c r="F51" i="18"/>
  <c r="H51" i="18"/>
  <c r="F53" i="18"/>
  <c r="H53" i="18"/>
  <c r="F55" i="18"/>
  <c r="H55" i="18"/>
  <c r="F57" i="18"/>
  <c r="H57" i="18"/>
  <c r="F59" i="18"/>
  <c r="H59" i="18"/>
  <c r="F61" i="18"/>
  <c r="H61" i="18"/>
  <c r="K76" i="18"/>
  <c r="F77" i="18"/>
  <c r="H77" i="18"/>
  <c r="K78" i="18"/>
  <c r="F79" i="18"/>
  <c r="H79" i="18"/>
  <c r="K80" i="18"/>
  <c r="F81" i="18"/>
  <c r="H81" i="18"/>
  <c r="K82" i="18"/>
  <c r="F83" i="18"/>
  <c r="H83" i="18"/>
  <c r="K84" i="18"/>
  <c r="F85" i="18"/>
  <c r="H85" i="18"/>
  <c r="K86" i="18"/>
  <c r="F87" i="18"/>
  <c r="H87" i="18"/>
  <c r="I88" i="18"/>
  <c r="K88" i="18"/>
  <c r="F89" i="18"/>
  <c r="H89" i="18"/>
  <c r="I90" i="18"/>
  <c r="K90" i="18"/>
  <c r="F91" i="18"/>
  <c r="H91" i="18"/>
  <c r="I92" i="18"/>
  <c r="K92" i="18"/>
  <c r="F93" i="18"/>
  <c r="H93" i="18"/>
  <c r="I94" i="18"/>
  <c r="K94" i="18"/>
  <c r="F95" i="18"/>
  <c r="H95" i="18"/>
  <c r="I96" i="18"/>
  <c r="K96" i="18"/>
  <c r="F97" i="18"/>
  <c r="H97" i="18"/>
  <c r="I98" i="18"/>
  <c r="K98" i="18"/>
  <c r="F99" i="18"/>
  <c r="H99" i="18"/>
  <c r="K100" i="18"/>
  <c r="F101" i="18"/>
  <c r="H101" i="18"/>
  <c r="K102" i="18"/>
  <c r="F103" i="18"/>
  <c r="H103" i="18"/>
  <c r="K104" i="18"/>
  <c r="F105" i="18"/>
  <c r="H105" i="18"/>
  <c r="I106" i="18"/>
  <c r="K106" i="18"/>
  <c r="F107" i="18"/>
  <c r="H107" i="18"/>
  <c r="I108" i="18"/>
  <c r="K108" i="18"/>
  <c r="F109" i="18"/>
  <c r="H109" i="18"/>
  <c r="I110" i="18"/>
  <c r="K110" i="18"/>
  <c r="F111" i="18"/>
  <c r="H111" i="18"/>
  <c r="I112" i="18"/>
  <c r="K112" i="18"/>
  <c r="F113" i="18"/>
  <c r="H113" i="18"/>
  <c r="K114" i="18"/>
  <c r="F115" i="18"/>
  <c r="H115" i="18"/>
  <c r="K116" i="18"/>
  <c r="F117" i="18"/>
  <c r="H117" i="18"/>
  <c r="K118" i="18"/>
  <c r="F119" i="18"/>
  <c r="H119" i="18"/>
  <c r="K120" i="18"/>
  <c r="F121" i="18"/>
  <c r="H121" i="18"/>
  <c r="K122" i="18"/>
  <c r="F123" i="18"/>
  <c r="H123" i="18"/>
  <c r="K124" i="18"/>
  <c r="F125" i="18"/>
  <c r="H125" i="18"/>
  <c r="K126" i="18"/>
  <c r="F127" i="18"/>
  <c r="H127" i="18"/>
  <c r="F129" i="18"/>
  <c r="H129" i="18"/>
  <c r="F131" i="18"/>
  <c r="H131" i="18"/>
  <c r="F133" i="18"/>
  <c r="H133" i="18"/>
  <c r="F135" i="18"/>
  <c r="H135" i="18"/>
  <c r="K136" i="18"/>
  <c r="F137" i="18"/>
  <c r="H137" i="18"/>
  <c r="I138" i="18"/>
  <c r="K138" i="18"/>
  <c r="F139" i="18"/>
  <c r="H139" i="18"/>
  <c r="I140" i="18"/>
  <c r="K140" i="18"/>
  <c r="F141" i="18"/>
  <c r="H141" i="18"/>
  <c r="I142" i="18"/>
  <c r="K142" i="18"/>
  <c r="F143" i="18"/>
  <c r="H143" i="18"/>
  <c r="I144" i="18"/>
  <c r="K144" i="18"/>
  <c r="F145" i="18"/>
  <c r="H145" i="18"/>
  <c r="I146" i="18"/>
  <c r="K146" i="18"/>
  <c r="F147" i="18"/>
  <c r="H147" i="18"/>
  <c r="I148" i="18"/>
  <c r="K148" i="18"/>
  <c r="F149" i="18"/>
  <c r="H149" i="18"/>
  <c r="I150" i="18"/>
  <c r="K150" i="18"/>
  <c r="F151" i="18"/>
  <c r="H151" i="18"/>
  <c r="I152" i="18"/>
  <c r="K152" i="18"/>
  <c r="F153" i="18"/>
  <c r="H153" i="18"/>
  <c r="I154" i="18"/>
  <c r="K154" i="18"/>
  <c r="F155" i="18"/>
  <c r="H155" i="18"/>
  <c r="I156" i="18"/>
  <c r="K156" i="18"/>
  <c r="F157" i="18"/>
  <c r="H157" i="18"/>
  <c r="I158" i="18"/>
  <c r="K158" i="18"/>
  <c r="F159" i="18"/>
  <c r="H159" i="18"/>
  <c r="I160" i="18"/>
  <c r="K160" i="18"/>
  <c r="F161" i="18"/>
  <c r="H161" i="18"/>
  <c r="I162" i="18"/>
  <c r="K162" i="18"/>
  <c r="F163" i="18"/>
  <c r="H163" i="18"/>
  <c r="I164" i="18"/>
  <c r="K164" i="18"/>
  <c r="F165" i="18"/>
  <c r="H165" i="18"/>
  <c r="I166" i="18"/>
  <c r="K166" i="18"/>
  <c r="F167" i="18"/>
  <c r="H167" i="18"/>
  <c r="I168" i="18"/>
  <c r="K168" i="18"/>
  <c r="F169" i="18"/>
  <c r="H169" i="18"/>
  <c r="I170" i="18"/>
  <c r="K170" i="18"/>
  <c r="F171" i="18"/>
  <c r="H171" i="18"/>
  <c r="I172" i="18"/>
  <c r="K172" i="18"/>
  <c r="F173" i="18"/>
  <c r="H173" i="18"/>
  <c r="I174" i="18"/>
  <c r="K174" i="18"/>
  <c r="F175" i="18"/>
  <c r="H175" i="18"/>
  <c r="I176" i="18"/>
  <c r="K176" i="18"/>
  <c r="F177" i="18"/>
  <c r="H177" i="18"/>
  <c r="I178" i="18"/>
  <c r="K178" i="18"/>
  <c r="F179" i="18"/>
  <c r="H179" i="18"/>
  <c r="I180" i="18"/>
  <c r="K180" i="18"/>
  <c r="F181" i="18"/>
  <c r="H181" i="18"/>
  <c r="I182" i="18"/>
  <c r="K182" i="18"/>
  <c r="F183" i="18"/>
  <c r="H183" i="18"/>
  <c r="I184" i="18"/>
  <c r="K184" i="18"/>
  <c r="F185" i="18"/>
  <c r="H185" i="18"/>
  <c r="I186" i="18"/>
  <c r="K186" i="18"/>
  <c r="F187" i="18"/>
  <c r="H187" i="18"/>
  <c r="I188" i="18"/>
  <c r="K188" i="18"/>
  <c r="F189" i="18"/>
  <c r="H189" i="18"/>
  <c r="I190" i="18"/>
  <c r="K190" i="18"/>
  <c r="F191" i="18"/>
  <c r="H191" i="18"/>
  <c r="I192" i="18"/>
  <c r="K192" i="18"/>
  <c r="F193" i="18"/>
  <c r="H193" i="18"/>
  <c r="I194" i="18"/>
  <c r="K194" i="18"/>
  <c r="F195" i="18"/>
  <c r="H195" i="18"/>
  <c r="I196" i="18"/>
  <c r="K196" i="18"/>
  <c r="F197" i="18"/>
  <c r="H197" i="18"/>
  <c r="I198" i="18"/>
  <c r="K198" i="18"/>
  <c r="F199" i="18"/>
  <c r="H199" i="18"/>
  <c r="I200" i="18"/>
  <c r="K200" i="18"/>
  <c r="F201" i="18"/>
  <c r="H201" i="18"/>
  <c r="I202" i="18"/>
  <c r="K202" i="18"/>
  <c r="F203" i="18"/>
  <c r="H203" i="18"/>
  <c r="I204" i="18"/>
  <c r="K204" i="18"/>
  <c r="F205" i="18"/>
  <c r="H205" i="18"/>
  <c r="I206" i="18"/>
  <c r="K206" i="18"/>
  <c r="F207" i="18"/>
  <c r="H207" i="18"/>
  <c r="I208" i="18"/>
  <c r="K208" i="18"/>
  <c r="F209" i="18"/>
  <c r="H209" i="18"/>
  <c r="I210" i="18"/>
  <c r="K210" i="18"/>
  <c r="F211" i="18"/>
  <c r="H211" i="18"/>
  <c r="I212" i="18"/>
  <c r="K212" i="18"/>
  <c r="F213" i="18"/>
  <c r="H213" i="18"/>
  <c r="I214" i="18"/>
  <c r="K214" i="18"/>
  <c r="F215" i="18"/>
  <c r="H215" i="18"/>
  <c r="I216" i="18"/>
  <c r="K216" i="18"/>
  <c r="F217" i="18"/>
  <c r="H217" i="18"/>
  <c r="I218" i="18"/>
  <c r="K218" i="18"/>
  <c r="F219" i="18"/>
  <c r="H219" i="18"/>
  <c r="I220" i="18"/>
  <c r="K220" i="18"/>
  <c r="F221" i="18"/>
  <c r="H221" i="18"/>
  <c r="I222" i="18"/>
  <c r="K222" i="18"/>
  <c r="F223" i="18"/>
  <c r="H223" i="18"/>
  <c r="I224" i="18"/>
  <c r="K224" i="18"/>
  <c r="F225" i="18"/>
  <c r="H225" i="18"/>
  <c r="I226" i="18"/>
  <c r="K226" i="18"/>
  <c r="F227" i="18"/>
  <c r="H227" i="18"/>
  <c r="I228" i="18"/>
  <c r="K228" i="18"/>
  <c r="F229" i="18"/>
  <c r="H229" i="18"/>
  <c r="I230" i="18"/>
  <c r="K230" i="18"/>
  <c r="F231" i="18"/>
  <c r="H231" i="18"/>
  <c r="I232" i="18"/>
  <c r="K232" i="18"/>
  <c r="F233" i="18"/>
  <c r="H233" i="18"/>
  <c r="I234" i="18"/>
  <c r="K234" i="18"/>
  <c r="F235" i="18"/>
  <c r="H235" i="18"/>
  <c r="I236" i="18"/>
  <c r="K236" i="18"/>
  <c r="F237" i="18"/>
  <c r="H237" i="18"/>
  <c r="I238" i="18"/>
  <c r="K238" i="18"/>
  <c r="F239" i="18"/>
  <c r="H239" i="18"/>
  <c r="I240" i="18"/>
  <c r="K240" i="18"/>
  <c r="F241" i="18"/>
  <c r="H241" i="18"/>
  <c r="I242" i="18"/>
  <c r="K242" i="18"/>
  <c r="F243" i="18"/>
  <c r="H243" i="18"/>
  <c r="I244" i="18"/>
  <c r="K244" i="18"/>
  <c r="F245" i="18"/>
  <c r="H245" i="18"/>
  <c r="I246" i="18"/>
  <c r="K246" i="18"/>
  <c r="F247" i="18"/>
  <c r="H247" i="18"/>
  <c r="I248" i="18"/>
  <c r="K248" i="18"/>
  <c r="F249" i="18"/>
  <c r="H249" i="18"/>
  <c r="I250" i="18"/>
  <c r="K250" i="18"/>
  <c r="F251" i="18"/>
  <c r="H251" i="18"/>
  <c r="I252" i="18"/>
  <c r="K252" i="18"/>
  <c r="F253" i="18"/>
  <c r="H253" i="18"/>
  <c r="I254" i="18"/>
  <c r="K254" i="18"/>
  <c r="F255" i="18"/>
  <c r="H255" i="18"/>
  <c r="I256" i="18"/>
  <c r="K256" i="18"/>
  <c r="F257" i="18"/>
  <c r="H257" i="18"/>
  <c r="I258" i="18"/>
  <c r="K258" i="18"/>
  <c r="F259" i="18"/>
  <c r="H259" i="18"/>
  <c r="I260" i="18"/>
  <c r="K260" i="18"/>
  <c r="F261" i="18"/>
  <c r="H261" i="18"/>
  <c r="I262" i="18"/>
  <c r="K262" i="18"/>
  <c r="F263" i="18"/>
  <c r="H263" i="18"/>
  <c r="I264" i="18"/>
  <c r="K264" i="18"/>
  <c r="F265" i="18"/>
  <c r="H265" i="18"/>
  <c r="I266" i="18"/>
  <c r="K266" i="18"/>
  <c r="F267" i="18"/>
  <c r="H267" i="18"/>
  <c r="I268" i="18"/>
  <c r="K268" i="18"/>
  <c r="F269" i="18"/>
  <c r="H269" i="18"/>
  <c r="I270" i="18"/>
  <c r="K270" i="18"/>
  <c r="F271" i="18"/>
  <c r="H271" i="18"/>
  <c r="I272" i="18"/>
  <c r="K272" i="18"/>
  <c r="F273" i="18"/>
  <c r="H273" i="18"/>
  <c r="I274" i="18"/>
  <c r="K274" i="18"/>
  <c r="F275" i="18"/>
  <c r="H275" i="18"/>
  <c r="I276" i="18"/>
  <c r="K276" i="18"/>
  <c r="F277" i="18"/>
  <c r="H277" i="18"/>
  <c r="I278" i="18"/>
  <c r="K278" i="18"/>
  <c r="F279" i="18"/>
  <c r="H279" i="18"/>
  <c r="I280" i="18"/>
  <c r="K280" i="18"/>
  <c r="F281" i="18"/>
  <c r="H281" i="18"/>
  <c r="I282" i="18"/>
  <c r="K282" i="18"/>
  <c r="F283" i="18"/>
  <c r="H283" i="18"/>
  <c r="I284" i="18"/>
  <c r="K284" i="18"/>
  <c r="F285" i="18"/>
  <c r="H285" i="18"/>
  <c r="I286" i="18"/>
  <c r="K286" i="18"/>
  <c r="F287" i="18"/>
  <c r="H287" i="18"/>
  <c r="I288" i="18"/>
  <c r="K288" i="18"/>
  <c r="F289" i="18"/>
  <c r="H289" i="18"/>
  <c r="I290" i="18"/>
  <c r="K290" i="18"/>
  <c r="F291" i="18"/>
  <c r="H291" i="18"/>
  <c r="I292" i="18"/>
  <c r="K292" i="18"/>
  <c r="F293" i="18"/>
  <c r="H293" i="18"/>
  <c r="I294" i="18"/>
  <c r="K294" i="18"/>
  <c r="F295" i="18"/>
  <c r="H295" i="18"/>
  <c r="I296" i="18"/>
  <c r="K296" i="18"/>
  <c r="F297" i="18"/>
  <c r="H297" i="18"/>
  <c r="I298" i="18"/>
  <c r="K298" i="18"/>
  <c r="F299" i="18"/>
  <c r="H299" i="18"/>
  <c r="I300" i="18"/>
  <c r="K300" i="18"/>
  <c r="F301" i="18"/>
  <c r="H301" i="18"/>
  <c r="I302" i="18"/>
  <c r="K302" i="18"/>
  <c r="F303" i="18"/>
  <c r="H303" i="18"/>
  <c r="I304" i="18"/>
  <c r="K304" i="18"/>
  <c r="F305" i="18"/>
  <c r="H305" i="18"/>
  <c r="I306" i="18"/>
  <c r="K306" i="18"/>
  <c r="F307" i="18"/>
  <c r="H307" i="18"/>
  <c r="I308" i="18"/>
  <c r="K308" i="18"/>
  <c r="F309" i="18"/>
  <c r="H309" i="18"/>
  <c r="I310" i="18"/>
  <c r="K310" i="18"/>
  <c r="F311" i="18"/>
  <c r="H311" i="18"/>
  <c r="I312" i="18"/>
  <c r="K312" i="18"/>
  <c r="F313" i="18"/>
  <c r="H313" i="18"/>
  <c r="I314" i="18"/>
  <c r="K314" i="18"/>
  <c r="F315" i="18"/>
  <c r="H315" i="18"/>
  <c r="I316" i="18"/>
  <c r="K316" i="18"/>
  <c r="F317" i="18"/>
  <c r="H317" i="18"/>
  <c r="I318" i="18"/>
  <c r="K318" i="18"/>
  <c r="F319" i="18"/>
  <c r="H319" i="18"/>
  <c r="I320" i="18"/>
  <c r="K320" i="18"/>
  <c r="F321" i="18"/>
  <c r="H321" i="18"/>
  <c r="I322" i="18"/>
  <c r="K322" i="18"/>
  <c r="F323" i="18"/>
  <c r="H323" i="18"/>
  <c r="I324" i="18"/>
  <c r="K324" i="18"/>
  <c r="F325" i="18"/>
  <c r="H325" i="18"/>
  <c r="I326" i="18"/>
  <c r="K326" i="18"/>
  <c r="F327" i="18"/>
  <c r="H327" i="18"/>
  <c r="I328" i="18"/>
  <c r="K328" i="18"/>
  <c r="F329" i="18"/>
  <c r="H329" i="18"/>
  <c r="I330" i="18"/>
  <c r="K330" i="18"/>
  <c r="F331" i="18"/>
  <c r="H331" i="18"/>
  <c r="I332" i="18"/>
  <c r="K332" i="18"/>
  <c r="F333" i="18"/>
  <c r="H333" i="18"/>
  <c r="I334" i="18"/>
  <c r="K334" i="18"/>
  <c r="F335" i="18"/>
  <c r="H335" i="18"/>
  <c r="I336" i="18"/>
  <c r="K336" i="18"/>
  <c r="F337" i="18"/>
  <c r="H337" i="18"/>
  <c r="I338" i="18"/>
  <c r="K338" i="18"/>
  <c r="F339" i="18"/>
  <c r="H339" i="18"/>
  <c r="I340" i="18"/>
  <c r="K340" i="18"/>
  <c r="F341" i="18"/>
  <c r="H341" i="18"/>
  <c r="I342" i="18"/>
  <c r="K342" i="18"/>
  <c r="F343" i="18"/>
  <c r="H343" i="18"/>
  <c r="I344" i="18"/>
  <c r="K344" i="18"/>
  <c r="F345" i="18"/>
  <c r="H345" i="18"/>
  <c r="I346" i="18"/>
  <c r="K346" i="18"/>
  <c r="F347" i="18"/>
  <c r="H347" i="18"/>
  <c r="I348" i="18"/>
  <c r="K348" i="18"/>
  <c r="F349" i="18"/>
  <c r="H349" i="18"/>
  <c r="I350" i="18"/>
  <c r="K350" i="18"/>
  <c r="F351" i="18"/>
  <c r="H351" i="18"/>
  <c r="I352" i="18"/>
  <c r="K352" i="18"/>
  <c r="F353" i="18"/>
  <c r="H353" i="18"/>
  <c r="I354" i="18"/>
  <c r="K354" i="18"/>
  <c r="F355" i="18"/>
  <c r="H355" i="18"/>
  <c r="I356" i="18"/>
  <c r="K356" i="18"/>
  <c r="F357" i="18"/>
  <c r="H357" i="18"/>
  <c r="I358" i="18"/>
  <c r="K358" i="18"/>
  <c r="F359" i="18"/>
  <c r="H359" i="18"/>
  <c r="I360" i="18"/>
  <c r="K360" i="18"/>
  <c r="F361" i="18"/>
  <c r="H361" i="18"/>
  <c r="I362" i="18"/>
  <c r="H362" i="18"/>
  <c r="F6" i="18"/>
  <c r="H6" i="18"/>
  <c r="F9" i="18"/>
  <c r="H9" i="18"/>
  <c r="F10" i="18"/>
  <c r="H10" i="18"/>
  <c r="F11" i="18"/>
  <c r="H11" i="18"/>
  <c r="F13" i="18"/>
  <c r="H13" i="18"/>
  <c r="F15" i="18"/>
  <c r="H15" i="18"/>
  <c r="F17" i="18"/>
  <c r="H17" i="18"/>
  <c r="F19" i="18"/>
  <c r="H19" i="18"/>
  <c r="F21" i="18"/>
  <c r="H21" i="18"/>
  <c r="F23" i="18"/>
  <c r="H23" i="18"/>
  <c r="F25" i="18"/>
  <c r="H25" i="18"/>
  <c r="F27" i="18"/>
  <c r="H27" i="18"/>
  <c r="R28" i="18"/>
  <c r="F30" i="18"/>
  <c r="H30" i="18"/>
  <c r="F40" i="18"/>
  <c r="H40" i="18"/>
  <c r="F42" i="18"/>
  <c r="H42" i="18"/>
  <c r="F44" i="18"/>
  <c r="H44" i="18"/>
  <c r="F46" i="18"/>
  <c r="H46" i="18"/>
  <c r="F48" i="18"/>
  <c r="H48" i="18"/>
  <c r="F50" i="18"/>
  <c r="H50" i="18"/>
  <c r="F52" i="18"/>
  <c r="H52" i="18"/>
  <c r="F54" i="18"/>
  <c r="H54" i="18"/>
  <c r="F56" i="18"/>
  <c r="H56" i="18"/>
  <c r="F58" i="18"/>
  <c r="H58" i="18"/>
  <c r="F60" i="18"/>
  <c r="H60" i="18"/>
  <c r="R61" i="18" a="1"/>
  <c r="R61" i="18" s="1"/>
  <c r="S61" i="18" s="1"/>
  <c r="F62" i="18"/>
  <c r="H62" i="18"/>
  <c r="R62" i="18" a="1"/>
  <c r="R62" i="18" s="1"/>
  <c r="S62" i="18" s="1"/>
  <c r="F63" i="18"/>
  <c r="H63" i="18"/>
  <c r="F64" i="18"/>
  <c r="H64" i="18"/>
  <c r="F65" i="18"/>
  <c r="H65" i="18"/>
  <c r="F66" i="18"/>
  <c r="H66" i="18"/>
  <c r="F67" i="18"/>
  <c r="H67" i="18"/>
  <c r="F68" i="18"/>
  <c r="H68" i="18"/>
  <c r="F69" i="18"/>
  <c r="H69" i="18"/>
  <c r="F70" i="18"/>
  <c r="H70" i="18"/>
  <c r="F71" i="18"/>
  <c r="H71" i="18"/>
  <c r="F72" i="18"/>
  <c r="H72" i="18"/>
  <c r="F73" i="18"/>
  <c r="H73" i="18"/>
  <c r="F74" i="18"/>
  <c r="H74" i="18"/>
  <c r="F75" i="18"/>
  <c r="H75" i="18"/>
  <c r="H76" i="18"/>
  <c r="H78" i="18"/>
  <c r="H80" i="18"/>
  <c r="H82" i="18"/>
  <c r="H84" i="18"/>
  <c r="H86" i="18"/>
  <c r="H100" i="18"/>
  <c r="H102" i="18"/>
  <c r="H104" i="18"/>
  <c r="H114" i="18"/>
  <c r="H116" i="18"/>
  <c r="H118" i="18"/>
  <c r="H120" i="18"/>
  <c r="H122" i="18"/>
  <c r="H124" i="18"/>
  <c r="H126" i="18"/>
  <c r="F128" i="18"/>
  <c r="H128" i="18"/>
  <c r="F130" i="18"/>
  <c r="H130" i="18"/>
  <c r="F132" i="18"/>
  <c r="H132" i="18"/>
  <c r="F134" i="18"/>
  <c r="H134" i="18"/>
  <c r="H136" i="18"/>
  <c r="J362" i="18"/>
  <c r="F362" i="18"/>
  <c r="K363" i="18"/>
  <c r="F364" i="18"/>
  <c r="H364" i="18"/>
  <c r="K365" i="18"/>
  <c r="F366" i="18"/>
  <c r="H366" i="18"/>
  <c r="F368" i="18"/>
  <c r="H368" i="18"/>
  <c r="K369" i="18"/>
  <c r="F370" i="18"/>
  <c r="H370" i="18"/>
  <c r="K371" i="18"/>
  <c r="F372" i="18"/>
  <c r="H372" i="18"/>
  <c r="K373" i="18"/>
  <c r="F374" i="18"/>
  <c r="H374" i="18"/>
  <c r="K375" i="18"/>
  <c r="F376" i="18"/>
  <c r="H376" i="18"/>
  <c r="K377" i="18"/>
  <c r="F378" i="18"/>
  <c r="H378" i="18"/>
  <c r="K379" i="18"/>
  <c r="F380" i="18"/>
  <c r="H380" i="18"/>
  <c r="K381" i="18"/>
  <c r="F382" i="18"/>
  <c r="H382" i="18"/>
  <c r="K383" i="18"/>
  <c r="F384" i="18"/>
  <c r="H384" i="18"/>
  <c r="F386" i="18"/>
  <c r="H386" i="18"/>
  <c r="K387" i="18"/>
  <c r="F388" i="18"/>
  <c r="H388" i="18"/>
  <c r="K389" i="18"/>
  <c r="F390" i="18"/>
  <c r="H390" i="18"/>
  <c r="K391" i="18"/>
  <c r="F392" i="18"/>
  <c r="H392" i="18"/>
  <c r="F394" i="18"/>
  <c r="H394" i="18"/>
  <c r="K395" i="18"/>
  <c r="F396" i="18"/>
  <c r="H396" i="18"/>
  <c r="K397" i="18"/>
  <c r="F398" i="18"/>
  <c r="H398" i="18"/>
  <c r="K399" i="18"/>
  <c r="F400" i="18"/>
  <c r="H400" i="18"/>
  <c r="K401" i="18"/>
  <c r="F402" i="18"/>
  <c r="H402" i="18"/>
  <c r="K403" i="18"/>
  <c r="F404" i="18"/>
  <c r="H404" i="18"/>
  <c r="K405" i="18"/>
  <c r="F406" i="18"/>
  <c r="H406" i="18"/>
  <c r="K407" i="18"/>
  <c r="F408" i="18"/>
  <c r="H408" i="18"/>
  <c r="K409" i="18"/>
  <c r="F410" i="18"/>
  <c r="H410" i="18"/>
  <c r="K411" i="18"/>
  <c r="F412" i="18"/>
  <c r="H412" i="18"/>
  <c r="F414" i="18"/>
  <c r="H414" i="18"/>
  <c r="F416" i="18"/>
  <c r="H416" i="18"/>
  <c r="F418" i="18"/>
  <c r="H418" i="18"/>
  <c r="K419" i="18"/>
  <c r="F420" i="18"/>
  <c r="H420" i="18"/>
  <c r="K421" i="18"/>
  <c r="F422" i="18"/>
  <c r="H422" i="18"/>
  <c r="K423" i="18"/>
  <c r="F424" i="18"/>
  <c r="H424" i="18"/>
  <c r="K425" i="18"/>
  <c r="F426" i="18"/>
  <c r="H426" i="18"/>
  <c r="F428" i="18"/>
  <c r="H428" i="18"/>
  <c r="F430" i="18"/>
  <c r="H430" i="18"/>
  <c r="K431" i="18"/>
  <c r="F432" i="18"/>
  <c r="H432" i="18"/>
  <c r="F434" i="18"/>
  <c r="H434" i="18"/>
  <c r="F436" i="18"/>
  <c r="H436" i="18"/>
  <c r="F438" i="18"/>
  <c r="H438" i="18"/>
  <c r="F440" i="18"/>
  <c r="H440" i="18"/>
  <c r="F442" i="18"/>
  <c r="H442" i="18"/>
  <c r="F444" i="18"/>
  <c r="H444" i="18"/>
  <c r="F446" i="18"/>
  <c r="H446" i="18"/>
  <c r="F448" i="18"/>
  <c r="H448" i="18"/>
  <c r="F450" i="18"/>
  <c r="H450" i="18"/>
  <c r="I451" i="18"/>
  <c r="K451" i="18"/>
  <c r="F452" i="18"/>
  <c r="H452" i="18"/>
  <c r="I453" i="18"/>
  <c r="K453" i="18"/>
  <c r="F454" i="18"/>
  <c r="H454" i="18"/>
  <c r="I455" i="18"/>
  <c r="K455" i="18"/>
  <c r="F456" i="18"/>
  <c r="H456" i="18"/>
  <c r="I457" i="18"/>
  <c r="K457" i="18"/>
  <c r="F458" i="18"/>
  <c r="H458" i="18"/>
  <c r="I459" i="18"/>
  <c r="K459" i="18"/>
  <c r="F460" i="18"/>
  <c r="H460" i="18"/>
  <c r="I461" i="18"/>
  <c r="K461" i="18"/>
  <c r="F462" i="18"/>
  <c r="H462" i="18"/>
  <c r="I463" i="18"/>
  <c r="K463" i="18"/>
  <c r="F464" i="18"/>
  <c r="H464" i="18"/>
  <c r="I465" i="18"/>
  <c r="K465" i="18"/>
  <c r="F466" i="18"/>
  <c r="H466" i="18"/>
  <c r="I467" i="18"/>
  <c r="K467" i="18"/>
  <c r="H468" i="18"/>
  <c r="F470" i="18"/>
  <c r="H470" i="18"/>
  <c r="F472" i="18"/>
  <c r="H472" i="18"/>
  <c r="F474" i="18"/>
  <c r="H474" i="18"/>
  <c r="F476" i="18"/>
  <c r="H476" i="18"/>
  <c r="K477" i="18"/>
  <c r="F478" i="18"/>
  <c r="H478" i="18"/>
  <c r="K479" i="18"/>
  <c r="F480" i="18"/>
  <c r="H480" i="18"/>
  <c r="K481" i="18"/>
  <c r="F482" i="18"/>
  <c r="H482" i="18"/>
  <c r="I483" i="18"/>
  <c r="K483" i="18"/>
  <c r="F484" i="18"/>
  <c r="H484" i="18"/>
  <c r="I485" i="18"/>
  <c r="K485" i="18"/>
  <c r="F486" i="18"/>
  <c r="H486" i="18"/>
  <c r="I487" i="18"/>
  <c r="K487" i="18"/>
  <c r="F488" i="18"/>
  <c r="H488" i="18"/>
  <c r="K489" i="18"/>
  <c r="F490" i="18"/>
  <c r="H490" i="18"/>
  <c r="F492" i="18"/>
  <c r="H492" i="18"/>
  <c r="I493" i="18"/>
  <c r="K493" i="18"/>
  <c r="F494" i="18"/>
  <c r="H494" i="18"/>
  <c r="K495" i="18"/>
  <c r="F496" i="18"/>
  <c r="H496" i="18"/>
  <c r="I497" i="18"/>
  <c r="K497" i="18"/>
  <c r="F498" i="18"/>
  <c r="H498" i="18"/>
  <c r="I499" i="18"/>
  <c r="K499" i="18"/>
  <c r="F500" i="18"/>
  <c r="H500" i="18"/>
  <c r="I501" i="18"/>
  <c r="K501" i="18"/>
  <c r="F502" i="18"/>
  <c r="H502" i="18"/>
  <c r="K503" i="18"/>
  <c r="F504" i="18"/>
  <c r="H504" i="18"/>
  <c r="K505" i="18"/>
  <c r="F506" i="18"/>
  <c r="H506" i="18"/>
  <c r="F508" i="18"/>
  <c r="H508" i="18"/>
  <c r="F510" i="18"/>
  <c r="H510" i="18"/>
  <c r="F512" i="18"/>
  <c r="H512" i="18"/>
  <c r="F514" i="18"/>
  <c r="H514" i="18"/>
  <c r="F516" i="18"/>
  <c r="H516" i="18"/>
  <c r="F518" i="18"/>
  <c r="H518" i="18"/>
  <c r="F520" i="18"/>
  <c r="H520" i="18"/>
  <c r="F522" i="18"/>
  <c r="H522" i="18"/>
  <c r="F524" i="18"/>
  <c r="H524" i="18"/>
  <c r="F526" i="18"/>
  <c r="H526" i="18"/>
  <c r="K527" i="18"/>
  <c r="F528" i="18"/>
  <c r="H528" i="18"/>
  <c r="F530" i="18"/>
  <c r="H530" i="18"/>
  <c r="F532" i="18"/>
  <c r="H532" i="18"/>
  <c r="I533" i="18"/>
  <c r="K533" i="18"/>
  <c r="F534" i="18"/>
  <c r="H534" i="18"/>
  <c r="F536" i="18"/>
  <c r="H536" i="18"/>
  <c r="F538" i="18"/>
  <c r="H538" i="18"/>
  <c r="F540" i="18"/>
  <c r="H540" i="18"/>
  <c r="F542" i="18"/>
  <c r="H542" i="18"/>
  <c r="F544" i="18"/>
  <c r="H544" i="18"/>
  <c r="F546" i="18"/>
  <c r="H546" i="18"/>
  <c r="F548" i="18"/>
  <c r="H548" i="18"/>
  <c r="F550" i="18"/>
  <c r="H550" i="18"/>
  <c r="F552" i="18"/>
  <c r="H552" i="18"/>
  <c r="F554" i="18"/>
  <c r="H554" i="18"/>
  <c r="F556" i="18"/>
  <c r="H556" i="18"/>
  <c r="F558" i="18"/>
  <c r="H558" i="18"/>
  <c r="K559" i="18"/>
  <c r="F560" i="18"/>
  <c r="H560" i="18"/>
  <c r="F562" i="18"/>
  <c r="H562" i="18"/>
  <c r="F564" i="18"/>
  <c r="H564" i="18"/>
  <c r="F566" i="18"/>
  <c r="H566" i="18"/>
  <c r="F568" i="18"/>
  <c r="H568" i="18"/>
  <c r="F570" i="18"/>
  <c r="H570" i="18"/>
  <c r="K571" i="18"/>
  <c r="F572" i="18"/>
  <c r="H572" i="18"/>
  <c r="F574" i="18"/>
  <c r="H574" i="18"/>
  <c r="I575" i="18"/>
  <c r="K575" i="18"/>
  <c r="F576" i="18"/>
  <c r="H576" i="18"/>
  <c r="I577" i="18"/>
  <c r="K577" i="18"/>
  <c r="F578" i="18"/>
  <c r="H578" i="18"/>
  <c r="I579" i="18"/>
  <c r="K579" i="18"/>
  <c r="F580" i="18"/>
  <c r="H580" i="18"/>
  <c r="I581" i="18"/>
  <c r="K581" i="18"/>
  <c r="F582" i="18"/>
  <c r="H582" i="18"/>
  <c r="F584" i="18"/>
  <c r="H584" i="18"/>
  <c r="F586" i="18"/>
  <c r="H586" i="18"/>
  <c r="F588" i="18"/>
  <c r="H588" i="18"/>
  <c r="F590" i="18"/>
  <c r="H590" i="18"/>
  <c r="F592" i="18"/>
  <c r="H592" i="18"/>
  <c r="K593" i="18"/>
  <c r="F594" i="18"/>
  <c r="H594" i="18"/>
  <c r="K595" i="18"/>
  <c r="F596" i="18"/>
  <c r="H596" i="18"/>
  <c r="I597" i="18"/>
  <c r="K597" i="18"/>
  <c r="F598" i="18"/>
  <c r="H598" i="18"/>
  <c r="I599" i="18"/>
  <c r="K599" i="18"/>
  <c r="F600" i="18"/>
  <c r="H600" i="18"/>
  <c r="I601" i="18"/>
  <c r="K601" i="18"/>
  <c r="F602" i="18"/>
  <c r="H602" i="18"/>
  <c r="K603" i="18"/>
  <c r="F604" i="18"/>
  <c r="H604" i="18"/>
  <c r="F606" i="18"/>
  <c r="H606" i="18"/>
  <c r="F608" i="18"/>
  <c r="H608" i="18"/>
  <c r="F610" i="18"/>
  <c r="H610" i="18"/>
  <c r="F612" i="18"/>
  <c r="H612" i="18"/>
  <c r="F614" i="18"/>
  <c r="H614" i="18"/>
  <c r="K615" i="18"/>
  <c r="F616" i="18"/>
  <c r="H616" i="18"/>
  <c r="F618" i="18"/>
  <c r="H618" i="18"/>
  <c r="F620" i="18"/>
  <c r="H620" i="18"/>
  <c r="F622" i="18"/>
  <c r="H622" i="18"/>
  <c r="F624" i="18"/>
  <c r="H624" i="18"/>
  <c r="F626" i="18"/>
  <c r="H626" i="18"/>
  <c r="F628" i="18"/>
  <c r="H628" i="18"/>
  <c r="K629" i="18"/>
  <c r="F630" i="18"/>
  <c r="H630" i="18"/>
  <c r="F632" i="18"/>
  <c r="H632" i="18"/>
  <c r="F634" i="18"/>
  <c r="H634" i="18"/>
  <c r="F636" i="18"/>
  <c r="H636" i="18"/>
  <c r="F638" i="18"/>
  <c r="H638" i="18"/>
  <c r="F640" i="18"/>
  <c r="H640" i="18"/>
  <c r="F642" i="18"/>
  <c r="H642" i="18"/>
  <c r="F644" i="18"/>
  <c r="H644" i="18"/>
  <c r="F646" i="18"/>
  <c r="H646" i="18"/>
  <c r="F648" i="18"/>
  <c r="H648" i="18"/>
  <c r="F650" i="18"/>
  <c r="H650" i="18"/>
  <c r="F652" i="18"/>
  <c r="H652" i="18"/>
  <c r="F654" i="18"/>
  <c r="H654" i="18"/>
  <c r="F656" i="18"/>
  <c r="H656" i="18"/>
  <c r="I657" i="18"/>
  <c r="K657" i="18"/>
  <c r="F658" i="18"/>
  <c r="H658" i="18"/>
  <c r="K659" i="18"/>
  <c r="F660" i="18"/>
  <c r="H660" i="18"/>
  <c r="K661" i="18"/>
  <c r="F662" i="18"/>
  <c r="H662" i="18"/>
  <c r="K663" i="18"/>
  <c r="F664" i="18"/>
  <c r="H664" i="18"/>
  <c r="I665" i="18"/>
  <c r="K665" i="18"/>
  <c r="F666" i="18"/>
  <c r="H666" i="18"/>
  <c r="I667" i="18"/>
  <c r="K667" i="18"/>
  <c r="F668" i="18"/>
  <c r="H668" i="18"/>
  <c r="I669" i="18"/>
  <c r="K669" i="18"/>
  <c r="F670" i="18"/>
  <c r="H670" i="18"/>
  <c r="I671" i="18"/>
  <c r="K671" i="18"/>
  <c r="F672" i="18"/>
  <c r="H672" i="18"/>
  <c r="I673" i="18"/>
  <c r="K673" i="18"/>
  <c r="F674" i="18"/>
  <c r="H674" i="18"/>
  <c r="I675" i="18"/>
  <c r="K675" i="18"/>
  <c r="F676" i="18"/>
  <c r="H676" i="18"/>
  <c r="I677" i="18"/>
  <c r="K677" i="18"/>
  <c r="F678" i="18"/>
  <c r="H678" i="18"/>
  <c r="I679" i="18"/>
  <c r="K679" i="18"/>
  <c r="F680" i="18"/>
  <c r="H680" i="18"/>
  <c r="I681" i="18"/>
  <c r="K681" i="18"/>
  <c r="F682" i="18"/>
  <c r="H682" i="18"/>
  <c r="I683" i="18"/>
  <c r="K683" i="18"/>
  <c r="F684" i="18"/>
  <c r="H684" i="18"/>
  <c r="I685" i="18"/>
  <c r="K685" i="18"/>
  <c r="F686" i="18"/>
  <c r="H686" i="18"/>
  <c r="I687" i="18"/>
  <c r="K687" i="18"/>
  <c r="F688" i="18"/>
  <c r="H688" i="18"/>
  <c r="I689" i="18"/>
  <c r="K689" i="18"/>
  <c r="F690" i="18"/>
  <c r="H690" i="18"/>
  <c r="I691" i="18"/>
  <c r="K691" i="18"/>
  <c r="F692" i="18"/>
  <c r="H692" i="18"/>
  <c r="I693" i="18"/>
  <c r="K693" i="18"/>
  <c r="F694" i="18"/>
  <c r="H694" i="18"/>
  <c r="I695" i="18"/>
  <c r="K695" i="18"/>
  <c r="F696" i="18"/>
  <c r="H696" i="18"/>
  <c r="K697" i="18"/>
  <c r="F698" i="18"/>
  <c r="H698" i="18"/>
  <c r="F700" i="18"/>
  <c r="H700" i="18"/>
  <c r="F702" i="18"/>
  <c r="H702" i="18"/>
  <c r="F704" i="18"/>
  <c r="H704" i="18"/>
  <c r="F706" i="18"/>
  <c r="H706" i="18"/>
  <c r="F708" i="18"/>
  <c r="H708" i="18"/>
  <c r="F710" i="18"/>
  <c r="H710" i="18"/>
  <c r="F712" i="18"/>
  <c r="H712" i="18"/>
  <c r="K713" i="18"/>
  <c r="F714" i="18"/>
  <c r="H714" i="18"/>
  <c r="F716" i="18"/>
  <c r="H716" i="18"/>
  <c r="F718" i="18"/>
  <c r="H718" i="18"/>
  <c r="F720" i="18"/>
  <c r="H720" i="18"/>
  <c r="F722" i="18"/>
  <c r="H722" i="18"/>
  <c r="F724" i="18"/>
  <c r="H724" i="18"/>
  <c r="K725" i="18"/>
  <c r="F726" i="18"/>
  <c r="H726" i="18"/>
  <c r="F728" i="18"/>
  <c r="H728" i="18"/>
  <c r="F730" i="18"/>
  <c r="H730" i="18"/>
  <c r="K731" i="18"/>
  <c r="F732" i="18"/>
  <c r="H732" i="18"/>
  <c r="F734" i="18"/>
  <c r="H734" i="18"/>
  <c r="F736" i="18"/>
  <c r="H736" i="18"/>
  <c r="F738" i="18"/>
  <c r="H738" i="18"/>
  <c r="F740" i="18"/>
  <c r="H740" i="18"/>
  <c r="F742" i="18"/>
  <c r="H742" i="18"/>
  <c r="F744" i="18"/>
  <c r="H744" i="18"/>
  <c r="K745" i="18"/>
  <c r="F746" i="18"/>
  <c r="H746" i="18"/>
  <c r="K747" i="18"/>
  <c r="F748" i="18"/>
  <c r="H748" i="18"/>
  <c r="F750" i="18"/>
  <c r="H750" i="18"/>
  <c r="F752" i="18"/>
  <c r="H752" i="18"/>
  <c r="F754" i="18"/>
  <c r="H754" i="18"/>
  <c r="K755" i="18"/>
  <c r="F756" i="18"/>
  <c r="H756" i="18"/>
  <c r="F758" i="18"/>
  <c r="H758" i="18"/>
  <c r="F760" i="18"/>
  <c r="H760" i="18"/>
  <c r="K761" i="18"/>
  <c r="F762" i="18"/>
  <c r="H762" i="18"/>
  <c r="F764" i="18"/>
  <c r="H764" i="18"/>
  <c r="K765" i="18"/>
  <c r="F766" i="18"/>
  <c r="H766" i="18"/>
  <c r="F768" i="18"/>
  <c r="H768" i="18"/>
  <c r="F770" i="18"/>
  <c r="H770" i="18"/>
  <c r="F772" i="18"/>
  <c r="H772" i="18"/>
  <c r="F774" i="18"/>
  <c r="H774" i="18"/>
  <c r="F776" i="18"/>
  <c r="H776" i="18"/>
  <c r="F778" i="18"/>
  <c r="H778" i="18"/>
  <c r="F780" i="18"/>
  <c r="H780" i="18"/>
  <c r="F782" i="18"/>
  <c r="H782" i="18"/>
  <c r="F784" i="18"/>
  <c r="H784" i="18"/>
  <c r="F786" i="18"/>
  <c r="H786" i="18"/>
  <c r="F788" i="18"/>
  <c r="H788" i="18"/>
  <c r="K789" i="18"/>
  <c r="F790" i="18"/>
  <c r="H790" i="18"/>
  <c r="F792" i="18"/>
  <c r="H792" i="18"/>
  <c r="I793" i="18"/>
  <c r="K793" i="18"/>
  <c r="F794" i="18"/>
  <c r="H794" i="18"/>
  <c r="K795" i="18"/>
  <c r="F796" i="18"/>
  <c r="H796" i="18"/>
  <c r="I797" i="18"/>
  <c r="K797" i="18"/>
  <c r="F798" i="18"/>
  <c r="H798" i="18"/>
  <c r="I799" i="18"/>
  <c r="K799" i="18"/>
  <c r="F800" i="18"/>
  <c r="H800" i="18"/>
  <c r="I801" i="18"/>
  <c r="K801" i="18"/>
  <c r="F802" i="18"/>
  <c r="H802" i="18"/>
  <c r="I803" i="18"/>
  <c r="K803" i="18"/>
  <c r="F804" i="18"/>
  <c r="H804" i="18"/>
  <c r="I805" i="18"/>
  <c r="K805" i="18"/>
  <c r="F806" i="18"/>
  <c r="H806" i="18"/>
  <c r="I807" i="18"/>
  <c r="K807" i="18"/>
  <c r="F808" i="18"/>
  <c r="H808" i="18"/>
  <c r="I809" i="18"/>
  <c r="K809" i="18"/>
  <c r="F810" i="18"/>
  <c r="H810" i="18"/>
  <c r="F812" i="18"/>
  <c r="H812" i="18"/>
  <c r="F814" i="18"/>
  <c r="H814" i="18"/>
  <c r="F816" i="18"/>
  <c r="H816" i="18"/>
  <c r="K817" i="18"/>
  <c r="F818" i="18"/>
  <c r="H818" i="18"/>
  <c r="I819" i="18"/>
  <c r="K819" i="18"/>
  <c r="F820" i="18"/>
  <c r="H820" i="18"/>
  <c r="I821" i="18"/>
  <c r="K821" i="18"/>
  <c r="F822" i="18"/>
  <c r="H822" i="18"/>
  <c r="I823" i="18"/>
  <c r="K823" i="18"/>
  <c r="F824" i="18"/>
  <c r="H824" i="18"/>
  <c r="I825" i="18"/>
  <c r="K825" i="18"/>
  <c r="F826" i="18"/>
  <c r="H826" i="18"/>
  <c r="I827" i="18"/>
  <c r="K827" i="18"/>
  <c r="F828" i="18"/>
  <c r="H828" i="18"/>
  <c r="I829" i="18"/>
  <c r="K829" i="18"/>
  <c r="F830" i="18"/>
  <c r="H830" i="18"/>
  <c r="I831" i="18"/>
  <c r="K831" i="18"/>
  <c r="F832" i="18"/>
  <c r="H832" i="18"/>
  <c r="I833" i="18"/>
  <c r="K833" i="18"/>
  <c r="F834" i="18"/>
  <c r="H834" i="18"/>
  <c r="I835" i="18"/>
  <c r="K835" i="18"/>
  <c r="F836" i="18"/>
  <c r="H836" i="18"/>
  <c r="I837" i="18"/>
  <c r="K837" i="18"/>
  <c r="F838" i="18"/>
  <c r="H838" i="18"/>
  <c r="I839" i="18"/>
  <c r="K839" i="18"/>
  <c r="F840" i="18"/>
  <c r="H840" i="18"/>
  <c r="I841" i="18"/>
  <c r="K841" i="18"/>
  <c r="F842" i="18"/>
  <c r="H842" i="18"/>
  <c r="I843" i="18"/>
  <c r="K843" i="18"/>
  <c r="F844" i="18"/>
  <c r="H844" i="18"/>
  <c r="I845" i="18"/>
  <c r="K845" i="18"/>
  <c r="F846" i="18"/>
  <c r="H846" i="18"/>
  <c r="I847" i="18"/>
  <c r="K847" i="18"/>
  <c r="F848" i="18"/>
  <c r="H848" i="18"/>
  <c r="I849" i="18"/>
  <c r="K849" i="18"/>
  <c r="F850" i="18"/>
  <c r="H850" i="18"/>
  <c r="I851" i="18"/>
  <c r="K851" i="18"/>
  <c r="F852" i="18"/>
  <c r="H852" i="18"/>
  <c r="I853" i="18"/>
  <c r="K853" i="18"/>
  <c r="F854" i="18"/>
  <c r="H854" i="18"/>
  <c r="I855" i="18"/>
  <c r="K855" i="18"/>
  <c r="F856" i="18"/>
  <c r="H856" i="18"/>
  <c r="I857" i="18"/>
  <c r="K857" i="18"/>
  <c r="F858" i="18"/>
  <c r="H858" i="18"/>
  <c r="I859" i="18"/>
  <c r="K859" i="18"/>
  <c r="F860" i="18"/>
  <c r="H860" i="18"/>
  <c r="I861" i="18"/>
  <c r="K861" i="18"/>
  <c r="F862" i="18"/>
  <c r="H862" i="18"/>
  <c r="I863" i="18"/>
  <c r="K863" i="18"/>
  <c r="F864" i="18"/>
  <c r="H864" i="18"/>
  <c r="I865" i="18"/>
  <c r="K865" i="18"/>
  <c r="F866" i="18"/>
  <c r="H866" i="18"/>
  <c r="I867" i="18"/>
  <c r="K867" i="18"/>
  <c r="F868" i="18"/>
  <c r="H868" i="18"/>
  <c r="I869" i="18"/>
  <c r="K869" i="18"/>
  <c r="F870" i="18"/>
  <c r="H870" i="18"/>
  <c r="I871" i="18"/>
  <c r="K871" i="18"/>
  <c r="F872" i="18"/>
  <c r="H872" i="18"/>
  <c r="I873" i="18"/>
  <c r="K873" i="18"/>
  <c r="F874" i="18"/>
  <c r="H874" i="18"/>
  <c r="F876" i="18"/>
  <c r="H876" i="18"/>
  <c r="F878" i="18"/>
  <c r="H878" i="18"/>
  <c r="F880" i="18"/>
  <c r="H880" i="18"/>
  <c r="K881" i="18"/>
  <c r="F882" i="18"/>
  <c r="H882" i="18"/>
  <c r="K883" i="18"/>
  <c r="F884" i="18"/>
  <c r="H884" i="18"/>
  <c r="I885" i="18"/>
  <c r="K885" i="18"/>
  <c r="F886" i="18"/>
  <c r="H886" i="18"/>
  <c r="K887" i="18"/>
  <c r="F888" i="18"/>
  <c r="H888" i="18"/>
  <c r="I889" i="18"/>
  <c r="K889" i="18"/>
  <c r="F890" i="18"/>
  <c r="H890" i="18"/>
  <c r="F892" i="18"/>
  <c r="H892" i="18"/>
  <c r="F894" i="18"/>
  <c r="H894" i="18"/>
  <c r="F896" i="18"/>
  <c r="H896" i="18"/>
  <c r="K897" i="18"/>
  <c r="F898" i="18"/>
  <c r="H898" i="18"/>
  <c r="F900" i="18"/>
  <c r="H900" i="18"/>
  <c r="I901" i="18"/>
  <c r="K901" i="18"/>
  <c r="F902" i="18"/>
  <c r="H902" i="18"/>
  <c r="I903" i="18"/>
  <c r="K903" i="18"/>
  <c r="F904" i="18"/>
  <c r="H904" i="18"/>
  <c r="I905" i="18"/>
  <c r="K905" i="18"/>
  <c r="F906" i="18"/>
  <c r="H906" i="18"/>
  <c r="I907" i="18"/>
  <c r="K907" i="18"/>
  <c r="F908" i="18"/>
  <c r="H908" i="18"/>
  <c r="I909" i="18"/>
  <c r="K909" i="18"/>
  <c r="F910" i="18"/>
  <c r="H910" i="18"/>
  <c r="I911" i="18"/>
  <c r="K911" i="18"/>
  <c r="F912" i="18"/>
  <c r="H912" i="18"/>
  <c r="I913" i="18"/>
  <c r="K913" i="18"/>
  <c r="F914" i="18"/>
  <c r="H914" i="18"/>
  <c r="I915" i="18"/>
  <c r="K915" i="18"/>
  <c r="F916" i="18"/>
  <c r="H916" i="18"/>
  <c r="I917" i="18"/>
  <c r="K917" i="18"/>
  <c r="F918" i="18"/>
  <c r="H918" i="18"/>
  <c r="I919" i="18"/>
  <c r="K919" i="18"/>
  <c r="F920" i="18"/>
  <c r="H920" i="18"/>
  <c r="I921" i="18"/>
  <c r="K921" i="18"/>
  <c r="F922" i="18"/>
  <c r="H922" i="18"/>
  <c r="F924" i="18"/>
  <c r="H924" i="18"/>
  <c r="F926" i="18"/>
  <c r="H926" i="18"/>
  <c r="F928" i="18"/>
  <c r="H928" i="18"/>
  <c r="F930" i="18"/>
  <c r="H930" i="18"/>
  <c r="F932" i="18"/>
  <c r="H932" i="18"/>
  <c r="F934" i="18"/>
  <c r="H934" i="18"/>
  <c r="F936" i="18"/>
  <c r="H936" i="18"/>
  <c r="F938" i="18"/>
  <c r="H938" i="18"/>
  <c r="F940" i="18"/>
  <c r="H940" i="18"/>
  <c r="K941" i="18"/>
  <c r="F942" i="18"/>
  <c r="H942" i="18"/>
  <c r="F944" i="18"/>
  <c r="H944" i="18"/>
  <c r="K945" i="18"/>
  <c r="F946" i="18"/>
  <c r="H946" i="18"/>
  <c r="F948" i="18"/>
  <c r="H948" i="18"/>
  <c r="F950" i="18"/>
  <c r="H950" i="18"/>
  <c r="F952" i="18"/>
  <c r="H952" i="18"/>
  <c r="F954" i="18"/>
  <c r="H954" i="18"/>
  <c r="K955" i="18"/>
  <c r="F956" i="18"/>
  <c r="H956" i="18"/>
  <c r="F958" i="18"/>
  <c r="H958" i="18"/>
  <c r="F960" i="18"/>
  <c r="H960" i="18"/>
  <c r="F962" i="18"/>
  <c r="H962" i="18"/>
  <c r="F964" i="18"/>
  <c r="H964" i="18"/>
  <c r="K965" i="18"/>
  <c r="F966" i="18"/>
  <c r="H966" i="18"/>
  <c r="I967" i="18"/>
  <c r="K967" i="18"/>
  <c r="F968" i="18"/>
  <c r="H968" i="18"/>
  <c r="K969" i="18"/>
  <c r="F970" i="18"/>
  <c r="H970" i="18"/>
  <c r="K971" i="18"/>
  <c r="F972" i="18"/>
  <c r="H972" i="18"/>
  <c r="F974" i="18"/>
  <c r="H974" i="18"/>
  <c r="F976" i="18"/>
  <c r="H976" i="18"/>
  <c r="F978" i="18"/>
  <c r="H978" i="18"/>
  <c r="K979" i="18"/>
  <c r="F980" i="18"/>
  <c r="H980" i="18"/>
  <c r="I981" i="18"/>
  <c r="K981" i="18"/>
  <c r="F982" i="18"/>
  <c r="H982" i="18"/>
  <c r="I983" i="18"/>
  <c r="K983" i="18"/>
  <c r="F984" i="18"/>
  <c r="H984" i="18"/>
  <c r="I985" i="18"/>
  <c r="K985" i="18"/>
  <c r="F986" i="18"/>
  <c r="H986" i="18"/>
  <c r="I987" i="18"/>
  <c r="K987" i="18"/>
  <c r="F988" i="18"/>
  <c r="H988" i="18"/>
  <c r="I989" i="18"/>
  <c r="K989" i="18"/>
  <c r="F990" i="18"/>
  <c r="H990" i="18"/>
  <c r="I991" i="18"/>
  <c r="K991" i="18"/>
  <c r="F992" i="18"/>
  <c r="H992" i="18"/>
  <c r="I993" i="18"/>
  <c r="K993" i="18"/>
  <c r="F994" i="18"/>
  <c r="H994" i="18"/>
  <c r="I995" i="18"/>
  <c r="K995" i="18"/>
  <c r="F996" i="18"/>
  <c r="H996" i="18"/>
  <c r="I997" i="18"/>
  <c r="K997" i="18"/>
  <c r="F998" i="18"/>
  <c r="H998" i="18"/>
  <c r="I999" i="18"/>
  <c r="K999" i="18"/>
  <c r="F1000" i="18"/>
  <c r="H1000" i="18"/>
  <c r="I1001" i="18"/>
  <c r="K1001" i="18"/>
  <c r="F1002" i="18"/>
  <c r="H1002" i="18"/>
  <c r="I1003" i="18"/>
  <c r="K1003" i="18"/>
  <c r="F1004" i="18"/>
  <c r="H1004" i="18"/>
  <c r="I1005" i="18"/>
  <c r="K1005" i="18"/>
  <c r="F1006" i="18"/>
  <c r="H1006" i="18"/>
  <c r="I1007" i="18"/>
  <c r="K1007" i="18"/>
  <c r="F1008" i="18"/>
  <c r="H1008" i="18"/>
  <c r="I1009" i="18"/>
  <c r="K1009" i="18"/>
  <c r="F1010" i="18"/>
  <c r="H1010" i="18"/>
  <c r="I1011" i="18"/>
  <c r="K1011" i="18"/>
  <c r="F1012" i="18"/>
  <c r="H1012" i="18"/>
  <c r="I1013" i="18"/>
  <c r="K1013" i="18"/>
  <c r="F1014" i="18"/>
  <c r="H1014" i="18"/>
  <c r="I1015" i="18"/>
  <c r="K1015" i="18"/>
  <c r="F1016" i="18"/>
  <c r="H1016" i="18"/>
  <c r="I1017" i="18"/>
  <c r="K1017" i="18"/>
  <c r="F1018" i="18"/>
  <c r="H1018" i="18"/>
  <c r="I1019" i="18"/>
  <c r="K1019" i="18"/>
  <c r="F1020" i="18"/>
  <c r="H1020" i="18"/>
  <c r="I1021" i="18"/>
  <c r="K1021" i="18"/>
  <c r="F1022" i="18"/>
  <c r="H1022" i="18"/>
  <c r="I1023" i="18"/>
  <c r="K1023" i="18"/>
  <c r="F1024" i="18"/>
  <c r="H1024" i="18"/>
  <c r="I1025" i="18"/>
  <c r="K1025" i="18"/>
  <c r="F1026" i="18"/>
  <c r="H1026" i="18"/>
  <c r="I1027" i="18"/>
  <c r="K1027" i="18"/>
  <c r="F1028" i="18"/>
  <c r="H1028" i="18"/>
  <c r="I1029" i="18"/>
  <c r="K1029" i="18"/>
  <c r="F1030" i="18"/>
  <c r="H1030" i="18"/>
  <c r="I1031" i="18"/>
  <c r="K1031" i="18"/>
  <c r="F1032" i="18"/>
  <c r="H1032" i="18"/>
  <c r="I1033" i="18"/>
  <c r="K1033" i="18"/>
  <c r="F1034" i="18"/>
  <c r="H1034" i="18"/>
  <c r="I1035" i="18"/>
  <c r="K1035" i="18"/>
  <c r="F1036" i="18"/>
  <c r="H1036" i="18"/>
  <c r="I1037" i="18"/>
  <c r="K1037" i="18"/>
  <c r="F1038" i="18"/>
  <c r="H1038" i="18"/>
  <c r="K1039" i="18"/>
  <c r="F1040" i="18"/>
  <c r="H1040" i="18"/>
  <c r="K1041" i="18"/>
  <c r="F1042" i="18"/>
  <c r="H1042" i="18"/>
  <c r="F1044" i="18"/>
  <c r="H1044" i="18"/>
  <c r="K1045" i="18"/>
  <c r="F1046" i="18"/>
  <c r="H1046" i="18"/>
  <c r="F1048" i="18"/>
  <c r="H1048" i="18"/>
  <c r="F1050" i="18"/>
  <c r="H1050" i="18"/>
  <c r="K1051" i="18"/>
  <c r="F1052" i="18"/>
  <c r="H1052" i="18"/>
  <c r="F1054" i="18"/>
  <c r="H1054" i="18"/>
  <c r="F1056" i="18"/>
  <c r="H1056" i="18"/>
  <c r="F1058" i="18"/>
  <c r="H1058" i="18"/>
  <c r="F1060" i="18"/>
  <c r="H1060" i="18"/>
  <c r="K1061" i="18"/>
  <c r="F1062" i="18"/>
  <c r="H1062" i="18"/>
  <c r="K1063" i="18"/>
  <c r="F1064" i="18"/>
  <c r="H1064" i="18"/>
  <c r="I1065" i="18"/>
  <c r="K1065" i="18"/>
  <c r="F1066" i="18"/>
  <c r="H1066" i="18"/>
  <c r="K1067" i="18"/>
  <c r="F1068" i="18"/>
  <c r="H1068" i="18"/>
  <c r="K1069" i="18"/>
  <c r="F1070" i="18"/>
  <c r="H1070" i="18"/>
  <c r="K1071" i="18"/>
  <c r="F1072" i="18"/>
  <c r="H1072" i="18"/>
  <c r="I1073" i="18"/>
  <c r="K1073" i="18"/>
  <c r="F1074" i="18"/>
  <c r="H1074" i="18"/>
  <c r="I1075" i="18"/>
  <c r="K1075" i="18"/>
  <c r="F1076" i="18"/>
  <c r="H1076" i="18"/>
  <c r="I1077" i="18"/>
  <c r="K1077" i="18"/>
  <c r="F1078" i="18"/>
  <c r="H1078" i="18"/>
  <c r="I1079" i="18"/>
  <c r="K1079" i="18"/>
  <c r="F1080" i="18"/>
  <c r="H1080" i="18"/>
  <c r="I1081" i="18"/>
  <c r="K1081" i="18"/>
  <c r="F1082" i="18"/>
  <c r="H1082" i="18"/>
  <c r="I1083" i="18"/>
  <c r="K1083" i="18"/>
  <c r="F1084" i="18"/>
  <c r="H1084" i="18"/>
  <c r="I1085" i="18"/>
  <c r="K1085" i="18"/>
  <c r="F1086" i="18"/>
  <c r="H1086" i="18"/>
  <c r="I1087" i="18"/>
  <c r="K1087" i="18"/>
  <c r="F1088" i="18"/>
  <c r="H1088" i="18"/>
  <c r="I1089" i="18"/>
  <c r="K1089" i="18"/>
  <c r="F1090" i="18"/>
  <c r="H1090" i="18"/>
  <c r="I1091" i="18"/>
  <c r="K1091" i="18"/>
  <c r="F1092" i="18"/>
  <c r="H1092" i="18"/>
  <c r="I1093" i="18"/>
  <c r="K1093" i="18"/>
  <c r="F1094" i="18"/>
  <c r="H1094" i="18"/>
  <c r="I1095" i="18"/>
  <c r="K1095" i="18"/>
  <c r="F1096" i="18"/>
  <c r="H1096" i="18"/>
  <c r="I1097" i="18"/>
  <c r="K1097" i="18"/>
  <c r="F1098" i="18"/>
  <c r="H1098" i="18"/>
  <c r="I1099" i="18"/>
  <c r="K1099" i="18"/>
  <c r="F1100" i="18"/>
  <c r="H1100" i="18"/>
  <c r="I1101" i="18"/>
  <c r="K1101" i="18"/>
  <c r="F1102" i="18"/>
  <c r="H1102" i="18"/>
  <c r="I1103" i="18"/>
  <c r="K1103" i="18"/>
  <c r="F1104" i="18"/>
  <c r="H1104" i="18"/>
  <c r="I1105" i="18"/>
  <c r="K1105" i="18"/>
  <c r="F1106" i="18"/>
  <c r="H1106" i="18"/>
  <c r="I1107" i="18"/>
  <c r="K1107" i="18"/>
  <c r="F1108" i="18"/>
  <c r="H1108" i="18"/>
  <c r="I1109" i="18"/>
  <c r="K1109" i="18"/>
  <c r="F1110" i="18"/>
  <c r="H1110" i="18"/>
  <c r="I1111" i="18"/>
  <c r="K1111" i="18"/>
  <c r="F1112" i="18"/>
  <c r="H1112" i="18"/>
  <c r="I1113" i="18"/>
  <c r="K1113" i="18"/>
  <c r="F1114" i="18"/>
  <c r="H1114" i="18"/>
  <c r="I1115" i="18"/>
  <c r="K1115" i="18"/>
  <c r="F1116" i="18"/>
  <c r="H1116" i="18"/>
  <c r="I1117" i="18"/>
  <c r="K1117" i="18"/>
  <c r="F1118" i="18"/>
  <c r="H1118" i="18"/>
  <c r="I1119" i="18"/>
  <c r="K1119" i="18"/>
  <c r="F1120" i="18"/>
  <c r="H1120" i="18"/>
  <c r="I1121" i="18"/>
  <c r="K1121" i="18"/>
  <c r="F1122" i="18"/>
  <c r="H1122" i="18"/>
  <c r="I1123" i="18"/>
  <c r="K1123" i="18"/>
  <c r="F1124" i="18"/>
  <c r="H1124" i="18"/>
  <c r="I1125" i="18"/>
  <c r="K1125" i="18"/>
  <c r="F1126" i="18"/>
  <c r="H1126" i="18"/>
  <c r="I1127" i="18"/>
  <c r="K1127" i="18"/>
  <c r="F1128" i="18"/>
  <c r="H1128" i="18"/>
  <c r="I1129" i="18"/>
  <c r="K1129" i="18"/>
  <c r="F1130" i="18"/>
  <c r="H1130" i="18"/>
  <c r="I1131" i="18"/>
  <c r="K1131" i="18"/>
  <c r="F1132" i="18"/>
  <c r="H1132" i="18"/>
  <c r="I1133" i="18"/>
  <c r="K1133" i="18"/>
  <c r="F1134" i="18"/>
  <c r="H1134" i="18"/>
  <c r="I1135" i="18"/>
  <c r="K1135" i="18"/>
  <c r="F1136" i="18"/>
  <c r="H1136" i="18"/>
  <c r="I1137" i="18"/>
  <c r="K1137" i="18"/>
  <c r="F1138" i="18"/>
  <c r="H1138" i="18"/>
  <c r="I1139" i="18"/>
  <c r="K1139" i="18"/>
  <c r="F1140" i="18"/>
  <c r="H1140" i="18"/>
  <c r="I1141" i="18"/>
  <c r="K1141" i="18"/>
  <c r="F1142" i="18"/>
  <c r="H1142" i="18"/>
  <c r="I1143" i="18"/>
  <c r="K1143" i="18"/>
  <c r="F1144" i="18"/>
  <c r="H1144" i="18"/>
  <c r="I1145" i="18"/>
  <c r="K1145" i="18"/>
  <c r="F1146" i="18"/>
  <c r="H1146" i="18"/>
  <c r="I1147" i="18"/>
  <c r="K1147" i="18"/>
  <c r="F1148" i="18"/>
  <c r="H1148" i="18"/>
  <c r="I1149" i="18"/>
  <c r="K1149" i="18"/>
  <c r="F1150" i="18"/>
  <c r="H1150" i="18"/>
  <c r="I1151" i="18"/>
  <c r="K1151" i="18"/>
  <c r="F1152" i="18"/>
  <c r="H1152" i="18"/>
  <c r="I1153" i="18"/>
  <c r="K1153" i="18"/>
  <c r="F1154" i="18"/>
  <c r="H1154" i="18"/>
  <c r="I1155" i="18"/>
  <c r="K1155" i="18"/>
  <c r="F1156" i="18"/>
  <c r="H1156" i="18"/>
  <c r="I1157" i="18"/>
  <c r="K1157" i="18"/>
  <c r="F1158" i="18"/>
  <c r="H1158" i="18"/>
  <c r="I1159" i="18"/>
  <c r="K1159" i="18"/>
  <c r="F1160" i="18"/>
  <c r="H1160" i="18"/>
  <c r="I1161" i="18"/>
  <c r="K1161" i="18"/>
  <c r="F1162" i="18"/>
  <c r="H1162" i="18"/>
  <c r="I1163" i="18"/>
  <c r="K1163" i="18"/>
  <c r="F1164" i="18"/>
  <c r="H1164" i="18"/>
  <c r="I1165" i="18"/>
  <c r="K1165" i="18"/>
  <c r="F1166" i="18"/>
  <c r="H1166" i="18"/>
  <c r="I1167" i="18"/>
  <c r="K1167" i="18"/>
  <c r="F1168" i="18"/>
  <c r="H1168" i="18"/>
  <c r="I1169" i="18"/>
  <c r="K1169" i="18"/>
  <c r="F1170" i="18"/>
  <c r="H1170" i="18"/>
  <c r="I1171" i="18"/>
  <c r="K1171" i="18"/>
  <c r="F1172" i="18"/>
  <c r="H1172" i="18"/>
  <c r="I1173" i="18"/>
  <c r="K1173" i="18"/>
  <c r="F1174" i="18"/>
  <c r="H1174" i="18"/>
  <c r="I1175" i="18"/>
  <c r="K1175" i="18"/>
  <c r="F1176" i="18"/>
  <c r="H1176" i="18"/>
  <c r="I1177" i="18"/>
  <c r="K1177" i="18"/>
  <c r="F1178" i="18"/>
  <c r="H1178" i="18"/>
  <c r="I1179" i="18"/>
  <c r="K1179" i="18"/>
  <c r="F1180" i="18"/>
  <c r="H1180" i="18"/>
  <c r="I1181" i="18"/>
  <c r="K1181" i="18"/>
  <c r="F1182" i="18"/>
  <c r="H1182" i="18"/>
  <c r="I1183" i="18"/>
  <c r="K1183" i="18"/>
  <c r="F1184" i="18"/>
  <c r="H1184" i="18"/>
  <c r="I1185" i="18"/>
  <c r="K1185" i="18"/>
  <c r="F1186" i="18"/>
  <c r="H1186" i="18"/>
  <c r="I1187" i="18"/>
  <c r="K1187" i="18"/>
  <c r="F1188" i="18"/>
  <c r="H1188" i="18"/>
  <c r="I1189" i="18"/>
  <c r="K1189" i="18"/>
  <c r="F1190" i="18"/>
  <c r="H1190" i="18"/>
  <c r="I1191" i="18"/>
  <c r="K1191" i="18"/>
  <c r="F1192" i="18"/>
  <c r="H1192" i="18"/>
  <c r="I1193" i="18"/>
  <c r="K1193" i="18"/>
  <c r="F1194" i="18"/>
  <c r="H1194" i="18"/>
  <c r="I1195" i="18"/>
  <c r="K1195" i="18"/>
  <c r="F1196" i="18"/>
  <c r="H1196" i="18"/>
  <c r="I1197" i="18"/>
  <c r="K1197" i="18"/>
  <c r="F1198" i="18"/>
  <c r="H1198" i="18"/>
  <c r="I1199" i="18"/>
  <c r="K1199" i="18"/>
  <c r="F1200" i="18"/>
  <c r="H1200" i="18"/>
  <c r="I1201" i="18"/>
  <c r="K1201" i="18"/>
  <c r="F1202" i="18"/>
  <c r="H1202" i="18"/>
  <c r="I1203" i="18"/>
  <c r="K1203" i="18"/>
  <c r="F1204" i="18"/>
  <c r="H1204" i="18"/>
  <c r="I1205" i="18"/>
  <c r="K1205" i="18"/>
  <c r="F1206" i="18"/>
  <c r="H1206" i="18"/>
  <c r="I1207" i="18"/>
  <c r="K1207" i="18"/>
  <c r="F1208" i="18"/>
  <c r="H1208" i="18"/>
  <c r="I1209" i="18"/>
  <c r="K1209" i="18"/>
  <c r="F1210" i="18"/>
  <c r="H1210" i="18"/>
  <c r="I1211" i="18"/>
  <c r="K1211" i="18"/>
  <c r="F1212" i="18"/>
  <c r="H1212" i="18"/>
  <c r="I1213" i="18"/>
  <c r="K1213" i="18"/>
  <c r="F1214" i="18"/>
  <c r="H1214" i="18"/>
  <c r="I1215" i="18"/>
  <c r="K1215" i="18"/>
  <c r="F1216" i="18"/>
  <c r="H1216" i="18"/>
  <c r="I1217" i="18"/>
  <c r="K1217" i="18"/>
  <c r="F1218" i="18"/>
  <c r="H1218" i="18"/>
  <c r="I1219" i="18"/>
  <c r="K1219" i="18"/>
  <c r="F1220" i="18"/>
  <c r="H1220" i="18"/>
  <c r="I1221" i="18"/>
  <c r="K1221" i="18"/>
  <c r="F1222" i="18"/>
  <c r="H1222" i="18"/>
  <c r="I1223" i="18"/>
  <c r="K1223" i="18"/>
  <c r="F1224" i="18"/>
  <c r="H1224" i="18"/>
  <c r="I1225" i="18"/>
  <c r="K1225" i="18"/>
  <c r="F1226" i="18"/>
  <c r="H1226" i="18"/>
  <c r="I1227" i="18"/>
  <c r="K1227" i="18"/>
  <c r="F1228" i="18"/>
  <c r="H1228" i="18"/>
  <c r="I1229" i="18"/>
  <c r="K1229" i="18"/>
  <c r="F1230" i="18"/>
  <c r="H1230" i="18"/>
  <c r="I1231" i="18"/>
  <c r="K1231" i="18"/>
  <c r="F1232" i="18"/>
  <c r="H1232" i="18"/>
  <c r="I1233" i="18"/>
  <c r="K1233" i="18"/>
  <c r="F1234" i="18"/>
  <c r="H1234" i="18"/>
  <c r="I1235" i="18"/>
  <c r="K1235" i="18"/>
  <c r="F1236" i="18"/>
  <c r="H1236" i="18"/>
  <c r="I1237" i="18"/>
  <c r="K1237" i="18"/>
  <c r="F1238" i="18"/>
  <c r="H1238" i="18"/>
  <c r="I1239" i="18"/>
  <c r="K1239" i="18"/>
  <c r="F1240" i="18"/>
  <c r="H1240" i="18"/>
  <c r="I1241" i="18"/>
  <c r="K1241" i="18"/>
  <c r="F1242" i="18"/>
  <c r="H1242" i="18"/>
  <c r="I1243" i="18"/>
  <c r="K1243" i="18"/>
  <c r="F1244" i="18"/>
  <c r="H1244" i="18"/>
  <c r="I1245" i="18"/>
  <c r="K1245" i="18"/>
  <c r="F1246" i="18"/>
  <c r="H1246" i="18"/>
  <c r="I1247" i="18"/>
  <c r="K1247" i="18"/>
  <c r="F1248" i="18"/>
  <c r="H1248" i="18"/>
  <c r="I1249" i="18"/>
  <c r="K1249" i="18"/>
  <c r="F1250" i="18"/>
  <c r="H1250" i="18"/>
  <c r="I1251" i="18"/>
  <c r="K1251" i="18"/>
  <c r="F1252" i="18"/>
  <c r="H1252" i="18"/>
  <c r="I1253" i="18"/>
  <c r="K1253" i="18"/>
  <c r="F1254" i="18"/>
  <c r="H1254" i="18"/>
  <c r="I1255" i="18"/>
  <c r="K1255" i="18"/>
  <c r="F1256" i="18"/>
  <c r="H1256" i="18"/>
  <c r="I1257" i="18"/>
  <c r="K1257" i="18"/>
  <c r="F1258" i="18"/>
  <c r="H1258" i="18"/>
  <c r="I1259" i="18"/>
  <c r="K1259" i="18"/>
  <c r="F1260" i="18"/>
  <c r="H1260" i="18"/>
  <c r="I1261" i="18"/>
  <c r="K1261" i="18"/>
  <c r="F1262" i="18"/>
  <c r="H1262" i="18"/>
  <c r="I1263" i="18"/>
  <c r="K1263" i="18"/>
  <c r="J1274" i="18"/>
  <c r="H363" i="18"/>
  <c r="H365" i="18"/>
  <c r="F367" i="18"/>
  <c r="H367" i="18"/>
  <c r="H369" i="18"/>
  <c r="H371" i="18"/>
  <c r="H373" i="18"/>
  <c r="H375" i="18"/>
  <c r="H377" i="18"/>
  <c r="H379" i="18"/>
  <c r="H381" i="18"/>
  <c r="H383" i="18"/>
  <c r="F385" i="18"/>
  <c r="H385" i="18"/>
  <c r="H387" i="18"/>
  <c r="H389" i="18"/>
  <c r="H391" i="18"/>
  <c r="F393" i="18"/>
  <c r="H393" i="18"/>
  <c r="H395" i="18"/>
  <c r="H397" i="18"/>
  <c r="H399" i="18"/>
  <c r="H401" i="18"/>
  <c r="H403" i="18"/>
  <c r="H405" i="18"/>
  <c r="H407" i="18"/>
  <c r="H409" i="18"/>
  <c r="H411" i="18"/>
  <c r="F413" i="18"/>
  <c r="H413" i="18"/>
  <c r="F415" i="18"/>
  <c r="H415" i="18"/>
  <c r="F417" i="18"/>
  <c r="H417" i="18"/>
  <c r="H419" i="18"/>
  <c r="H421" i="18"/>
  <c r="H423" i="18"/>
  <c r="H425" i="18"/>
  <c r="F427" i="18"/>
  <c r="H427" i="18"/>
  <c r="F429" i="18"/>
  <c r="H429" i="18"/>
  <c r="H431" i="18"/>
  <c r="F433" i="18"/>
  <c r="H433" i="18"/>
  <c r="F435" i="18"/>
  <c r="H435" i="18"/>
  <c r="F437" i="18"/>
  <c r="H437" i="18"/>
  <c r="F439" i="18"/>
  <c r="H439" i="18"/>
  <c r="F441" i="18"/>
  <c r="H441" i="18"/>
  <c r="F443" i="18"/>
  <c r="H443" i="18"/>
  <c r="F445" i="18"/>
  <c r="H445" i="18"/>
  <c r="F447" i="18"/>
  <c r="H447" i="18"/>
  <c r="F449" i="18"/>
  <c r="H449" i="18"/>
  <c r="F469" i="18"/>
  <c r="H469" i="18"/>
  <c r="F471" i="18"/>
  <c r="H471" i="18"/>
  <c r="F473" i="18"/>
  <c r="H473" i="18"/>
  <c r="F475" i="18"/>
  <c r="H475" i="18"/>
  <c r="H477" i="18"/>
  <c r="H479" i="18"/>
  <c r="H481" i="18"/>
  <c r="H489" i="18"/>
  <c r="F491" i="18"/>
  <c r="H491" i="18"/>
  <c r="H495" i="18"/>
  <c r="H503" i="18"/>
  <c r="H505" i="18"/>
  <c r="F507" i="18"/>
  <c r="H507" i="18"/>
  <c r="F509" i="18"/>
  <c r="H509" i="18"/>
  <c r="F511" i="18"/>
  <c r="H511" i="18"/>
  <c r="F513" i="18"/>
  <c r="H513" i="18"/>
  <c r="F515" i="18"/>
  <c r="H515" i="18"/>
  <c r="F517" i="18"/>
  <c r="H517" i="18"/>
  <c r="F519" i="18"/>
  <c r="H519" i="18"/>
  <c r="F521" i="18"/>
  <c r="H521" i="18"/>
  <c r="F523" i="18"/>
  <c r="H523" i="18"/>
  <c r="F525" i="18"/>
  <c r="H525" i="18"/>
  <c r="H527" i="18"/>
  <c r="F529" i="18"/>
  <c r="H529" i="18"/>
  <c r="F531" i="18"/>
  <c r="H531" i="18"/>
  <c r="F535" i="18"/>
  <c r="H535" i="18"/>
  <c r="F537" i="18"/>
  <c r="H537" i="18"/>
  <c r="F539" i="18"/>
  <c r="H539" i="18"/>
  <c r="F541" i="18"/>
  <c r="H541" i="18"/>
  <c r="F543" i="18"/>
  <c r="H543" i="18"/>
  <c r="F545" i="18"/>
  <c r="H545" i="18"/>
  <c r="F547" i="18"/>
  <c r="H547" i="18"/>
  <c r="F549" i="18"/>
  <c r="H549" i="18"/>
  <c r="F551" i="18"/>
  <c r="H551" i="18"/>
  <c r="F553" i="18"/>
  <c r="H553" i="18"/>
  <c r="F555" i="18"/>
  <c r="H555" i="18"/>
  <c r="F557" i="18"/>
  <c r="H557" i="18"/>
  <c r="H559" i="18"/>
  <c r="F561" i="18"/>
  <c r="H561" i="18"/>
  <c r="F563" i="18"/>
  <c r="H563" i="18"/>
  <c r="F565" i="18"/>
  <c r="H565" i="18"/>
  <c r="F567" i="18"/>
  <c r="H567" i="18"/>
  <c r="F569" i="18"/>
  <c r="H569" i="18"/>
  <c r="H571" i="18"/>
  <c r="F573" i="18"/>
  <c r="H573" i="18"/>
  <c r="F583" i="18"/>
  <c r="H583" i="18"/>
  <c r="F585" i="18"/>
  <c r="H585" i="18"/>
  <c r="F587" i="18"/>
  <c r="H587" i="18"/>
  <c r="F589" i="18"/>
  <c r="H589" i="18"/>
  <c r="F591" i="18"/>
  <c r="H591" i="18"/>
  <c r="H593" i="18"/>
  <c r="H595" i="18"/>
  <c r="H603" i="18"/>
  <c r="F605" i="18"/>
  <c r="H605" i="18"/>
  <c r="F607" i="18"/>
  <c r="H607" i="18"/>
  <c r="F609" i="18"/>
  <c r="H609" i="18"/>
  <c r="F611" i="18"/>
  <c r="H611" i="18"/>
  <c r="F613" i="18"/>
  <c r="H613" i="18"/>
  <c r="H615" i="18"/>
  <c r="F617" i="18"/>
  <c r="H617" i="18"/>
  <c r="F619" i="18"/>
  <c r="H619" i="18"/>
  <c r="F621" i="18"/>
  <c r="H621" i="18"/>
  <c r="F623" i="18"/>
  <c r="H623" i="18"/>
  <c r="F625" i="18"/>
  <c r="H625" i="18"/>
  <c r="F627" i="18"/>
  <c r="H627" i="18"/>
  <c r="H629" i="18"/>
  <c r="F631" i="18"/>
  <c r="H631" i="18"/>
  <c r="F633" i="18"/>
  <c r="H633" i="18"/>
  <c r="F635" i="18"/>
  <c r="H635" i="18"/>
  <c r="F637" i="18"/>
  <c r="H637" i="18"/>
  <c r="F639" i="18"/>
  <c r="H639" i="18"/>
  <c r="F641" i="18"/>
  <c r="H641" i="18"/>
  <c r="F643" i="18"/>
  <c r="H643" i="18"/>
  <c r="F645" i="18"/>
  <c r="H645" i="18"/>
  <c r="F647" i="18"/>
  <c r="H647" i="18"/>
  <c r="F649" i="18"/>
  <c r="H649" i="18"/>
  <c r="F651" i="18"/>
  <c r="H651" i="18"/>
  <c r="F653" i="18"/>
  <c r="H653" i="18"/>
  <c r="F655" i="18"/>
  <c r="H655" i="18"/>
  <c r="H659" i="18"/>
  <c r="H661" i="18"/>
  <c r="H663" i="18"/>
  <c r="H697" i="18"/>
  <c r="F699" i="18"/>
  <c r="H699" i="18"/>
  <c r="F701" i="18"/>
  <c r="H701" i="18"/>
  <c r="F703" i="18"/>
  <c r="H703" i="18"/>
  <c r="F705" i="18"/>
  <c r="H705" i="18"/>
  <c r="F707" i="18"/>
  <c r="H707" i="18"/>
  <c r="F709" i="18"/>
  <c r="H709" i="18"/>
  <c r="F711" i="18"/>
  <c r="H711" i="18"/>
  <c r="H713" i="18"/>
  <c r="F715" i="18"/>
  <c r="H715" i="18"/>
  <c r="F717" i="18"/>
  <c r="H717" i="18"/>
  <c r="F719" i="18"/>
  <c r="H719" i="18"/>
  <c r="F721" i="18"/>
  <c r="H721" i="18"/>
  <c r="F723" i="18"/>
  <c r="H723" i="18"/>
  <c r="H725" i="18"/>
  <c r="F727" i="18"/>
  <c r="H727" i="18"/>
  <c r="F729" i="18"/>
  <c r="H729" i="18"/>
  <c r="H731" i="18"/>
  <c r="F733" i="18"/>
  <c r="H733" i="18"/>
  <c r="F735" i="18"/>
  <c r="H735" i="18"/>
  <c r="F737" i="18"/>
  <c r="H737" i="18"/>
  <c r="F739" i="18"/>
  <c r="H739" i="18"/>
  <c r="F741" i="18"/>
  <c r="H741" i="18"/>
  <c r="F743" i="18"/>
  <c r="H743" i="18"/>
  <c r="H745" i="18"/>
  <c r="H747" i="18"/>
  <c r="F749" i="18"/>
  <c r="H749" i="18"/>
  <c r="F751" i="18"/>
  <c r="H751" i="18"/>
  <c r="F753" i="18"/>
  <c r="H753" i="18"/>
  <c r="H755" i="18"/>
  <c r="F757" i="18"/>
  <c r="H757" i="18"/>
  <c r="F759" i="18"/>
  <c r="H759" i="18"/>
  <c r="H761" i="18"/>
  <c r="F763" i="18"/>
  <c r="H763" i="18"/>
  <c r="H765" i="18"/>
  <c r="F767" i="18"/>
  <c r="H767" i="18"/>
  <c r="F769" i="18"/>
  <c r="H769" i="18"/>
  <c r="F771" i="18"/>
  <c r="H771" i="18"/>
  <c r="F773" i="18"/>
  <c r="H773" i="18"/>
  <c r="F775" i="18"/>
  <c r="H775" i="18"/>
  <c r="F777" i="18"/>
  <c r="H777" i="18"/>
  <c r="F779" i="18"/>
  <c r="H779" i="18"/>
  <c r="F781" i="18"/>
  <c r="H781" i="18"/>
  <c r="F783" i="18"/>
  <c r="H783" i="18"/>
  <c r="F785" i="18"/>
  <c r="H785" i="18"/>
  <c r="F787" i="18"/>
  <c r="H787" i="18"/>
  <c r="H789" i="18"/>
  <c r="F791" i="18"/>
  <c r="H791" i="18"/>
  <c r="H795" i="18"/>
  <c r="F811" i="18"/>
  <c r="H811" i="18"/>
  <c r="F813" i="18"/>
  <c r="H813" i="18"/>
  <c r="F815" i="18"/>
  <c r="H815" i="18"/>
  <c r="H817" i="18"/>
  <c r="F875" i="18"/>
  <c r="H875" i="18"/>
  <c r="F877" i="18"/>
  <c r="H877" i="18"/>
  <c r="F879" i="18"/>
  <c r="H879" i="18"/>
  <c r="H881" i="18"/>
  <c r="H883" i="18"/>
  <c r="H887" i="18"/>
  <c r="F891" i="18"/>
  <c r="H891" i="18"/>
  <c r="F893" i="18"/>
  <c r="H893" i="18"/>
  <c r="F895" i="18"/>
  <c r="H895" i="18"/>
  <c r="H897" i="18"/>
  <c r="F899" i="18"/>
  <c r="H899" i="18"/>
  <c r="F923" i="18"/>
  <c r="H923" i="18"/>
  <c r="F925" i="18"/>
  <c r="H925" i="18"/>
  <c r="F927" i="18"/>
  <c r="H927" i="18"/>
  <c r="F929" i="18"/>
  <c r="H929" i="18"/>
  <c r="F931" i="18"/>
  <c r="H931" i="18"/>
  <c r="F933" i="18"/>
  <c r="H933" i="18"/>
  <c r="F935" i="18"/>
  <c r="H935" i="18"/>
  <c r="F937" i="18"/>
  <c r="H937" i="18"/>
  <c r="F939" i="18"/>
  <c r="H939" i="18"/>
  <c r="H941" i="18"/>
  <c r="F943" i="18"/>
  <c r="H943" i="18"/>
  <c r="H945" i="18"/>
  <c r="F947" i="18"/>
  <c r="H947" i="18"/>
  <c r="F949" i="18"/>
  <c r="H949" i="18"/>
  <c r="F951" i="18"/>
  <c r="H951" i="18"/>
  <c r="F953" i="18"/>
  <c r="H953" i="18"/>
  <c r="H955" i="18"/>
  <c r="F957" i="18"/>
  <c r="H957" i="18"/>
  <c r="F959" i="18"/>
  <c r="H959" i="18"/>
  <c r="F961" i="18"/>
  <c r="H961" i="18"/>
  <c r="F963" i="18"/>
  <c r="H963" i="18"/>
  <c r="H965" i="18"/>
  <c r="H969" i="18"/>
  <c r="H971" i="18"/>
  <c r="F973" i="18"/>
  <c r="H973" i="18"/>
  <c r="F975" i="18"/>
  <c r="H975" i="18"/>
  <c r="F977" i="18"/>
  <c r="H977" i="18"/>
  <c r="H979" i="18"/>
  <c r="H1039" i="18"/>
  <c r="H1041" i="18"/>
  <c r="F1043" i="18"/>
  <c r="H1043" i="18"/>
  <c r="H1045" i="18"/>
  <c r="F1047" i="18"/>
  <c r="H1047" i="18"/>
  <c r="F1049" i="18"/>
  <c r="H1049" i="18"/>
  <c r="H1051" i="18"/>
  <c r="F1053" i="18"/>
  <c r="H1053" i="18"/>
  <c r="F1055" i="18"/>
  <c r="H1055" i="18"/>
  <c r="F1057" i="18"/>
  <c r="H1057" i="18"/>
  <c r="F1059" i="18"/>
  <c r="H1059" i="18"/>
  <c r="H1061" i="18"/>
  <c r="H1063" i="18"/>
  <c r="H1067" i="18"/>
  <c r="H1069" i="18"/>
  <c r="H1071" i="18"/>
  <c r="F1264" i="18"/>
  <c r="I1265" i="18"/>
  <c r="F1266" i="18"/>
  <c r="I1267" i="18"/>
  <c r="F1268" i="18"/>
  <c r="I1269" i="18"/>
  <c r="F1270" i="18"/>
  <c r="I1271" i="18"/>
  <c r="F1272" i="18"/>
  <c r="I1273" i="18"/>
  <c r="F1274" i="18"/>
  <c r="F1275" i="18"/>
  <c r="K1275" i="18"/>
  <c r="F1276" i="18"/>
  <c r="H1276" i="18"/>
  <c r="I1277" i="18"/>
  <c r="K1277" i="18"/>
  <c r="F1278" i="18"/>
  <c r="H1278" i="18"/>
  <c r="I1279" i="18"/>
  <c r="K1279" i="18"/>
  <c r="F1280" i="18"/>
  <c r="H1280" i="18"/>
  <c r="I1281" i="18"/>
  <c r="K1281" i="18"/>
  <c r="F1282" i="18"/>
  <c r="H1282" i="18"/>
  <c r="I1283" i="18"/>
  <c r="K1283" i="18"/>
  <c r="F1284" i="18"/>
  <c r="H1284" i="18"/>
  <c r="I1285" i="18"/>
  <c r="K1285" i="18"/>
  <c r="F1286" i="18"/>
  <c r="H1286" i="18"/>
  <c r="I1287" i="18"/>
  <c r="K1287" i="18"/>
  <c r="F1288" i="18"/>
  <c r="H1288" i="18"/>
  <c r="I1289" i="18"/>
  <c r="K1289" i="18"/>
  <c r="F1290" i="18"/>
  <c r="H1290" i="18"/>
  <c r="I1291" i="18"/>
  <c r="K1291" i="18"/>
  <c r="F1292" i="18"/>
  <c r="H1292" i="18"/>
  <c r="I1293" i="18"/>
  <c r="K1293" i="18"/>
  <c r="F1294" i="18"/>
  <c r="H1294" i="18"/>
  <c r="I1295" i="18"/>
  <c r="K1295" i="18"/>
  <c r="F1296" i="18"/>
  <c r="H1296" i="18"/>
  <c r="I1297" i="18"/>
  <c r="K1297" i="18"/>
  <c r="F1298" i="18"/>
  <c r="H1298" i="18"/>
  <c r="I1299" i="18"/>
  <c r="K1299" i="18"/>
  <c r="F1300" i="18"/>
  <c r="H1300" i="18"/>
  <c r="I1301" i="18"/>
  <c r="K1301" i="18"/>
  <c r="F1302" i="18"/>
  <c r="H1302" i="18"/>
  <c r="I1303" i="18"/>
  <c r="K1303" i="18"/>
  <c r="F1304" i="18"/>
  <c r="H1304" i="18"/>
  <c r="I1305" i="18"/>
  <c r="K1305" i="18"/>
  <c r="F1306" i="18"/>
  <c r="H1306" i="18"/>
  <c r="I1307" i="18"/>
  <c r="K1307" i="18"/>
  <c r="F1308" i="18"/>
  <c r="H1308" i="18"/>
  <c r="I1309" i="18"/>
  <c r="K1309" i="18"/>
  <c r="F1310" i="18"/>
  <c r="H1310" i="18"/>
  <c r="I1311" i="18"/>
  <c r="K1311" i="18"/>
  <c r="F1312" i="18"/>
  <c r="H1312" i="18"/>
  <c r="I1313" i="18"/>
  <c r="K1313" i="18"/>
  <c r="F1314" i="18"/>
  <c r="H1314" i="18"/>
  <c r="I1315" i="18"/>
  <c r="K1315" i="18"/>
  <c r="F1316" i="18"/>
  <c r="H1316" i="18"/>
  <c r="I1317" i="18"/>
  <c r="K1317" i="18"/>
  <c r="F1318" i="18"/>
  <c r="H1318" i="18"/>
  <c r="I1319" i="18"/>
  <c r="K1319" i="18"/>
  <c r="F1320" i="18"/>
  <c r="H1320" i="18"/>
  <c r="I1321" i="18"/>
  <c r="K1321" i="18"/>
  <c r="D228" i="20"/>
  <c r="X228" i="20" s="1"/>
  <c r="D226" i="20"/>
  <c r="X226" i="20" s="1"/>
  <c r="D227" i="20"/>
  <c r="X227" i="20" s="1"/>
  <c r="D225" i="20"/>
  <c r="X225" i="20" s="1"/>
  <c r="D224" i="20"/>
  <c r="X224" i="20" s="1"/>
  <c r="D223" i="20"/>
  <c r="X223" i="20" s="1"/>
  <c r="D222" i="20"/>
  <c r="X222" i="20" s="1"/>
  <c r="D221" i="20"/>
  <c r="X221" i="20" s="1"/>
  <c r="D220" i="20"/>
  <c r="X220" i="20" s="1"/>
  <c r="D219" i="20"/>
  <c r="X219" i="20" s="1"/>
  <c r="D218" i="20"/>
  <c r="X218" i="20" s="1"/>
  <c r="D217" i="20"/>
  <c r="X217" i="20" s="1"/>
  <c r="D216" i="20"/>
  <c r="X216" i="20" s="1"/>
  <c r="D215" i="20"/>
  <c r="X215" i="20" s="1"/>
  <c r="D214" i="20"/>
  <c r="X214" i="20" s="1"/>
  <c r="D213" i="20"/>
  <c r="X213" i="20" s="1"/>
  <c r="D212" i="20"/>
  <c r="X212" i="20" s="1"/>
  <c r="D211" i="20"/>
  <c r="X211" i="20" s="1"/>
  <c r="D210" i="20"/>
  <c r="X210" i="20" s="1"/>
  <c r="D209" i="20"/>
  <c r="X209" i="20" s="1"/>
  <c r="D208" i="20"/>
  <c r="X208" i="20" s="1"/>
  <c r="D207" i="20"/>
  <c r="X207" i="20" s="1"/>
  <c r="D205" i="20"/>
  <c r="X205" i="20" s="1"/>
  <c r="D204" i="20"/>
  <c r="X204" i="20" s="1"/>
  <c r="D203" i="20"/>
  <c r="X203" i="20" s="1"/>
  <c r="D202" i="20"/>
  <c r="X202" i="20" s="1"/>
  <c r="D201" i="20"/>
  <c r="X201" i="20" s="1"/>
  <c r="D200" i="20"/>
  <c r="X200" i="20" s="1"/>
  <c r="D199" i="20"/>
  <c r="X199" i="20" s="1"/>
  <c r="D198" i="20"/>
  <c r="X198" i="20" s="1"/>
  <c r="D197" i="20"/>
  <c r="X197" i="20" s="1"/>
  <c r="D196" i="20"/>
  <c r="X196" i="20" s="1"/>
  <c r="D195" i="20"/>
  <c r="X195" i="20" s="1"/>
  <c r="D194" i="20"/>
  <c r="X194" i="20" s="1"/>
  <c r="D206" i="20"/>
  <c r="X206" i="20" s="1"/>
  <c r="D193" i="20"/>
  <c r="X193" i="20" s="1"/>
  <c r="D191" i="20"/>
  <c r="X191" i="20" s="1"/>
  <c r="D192" i="20"/>
  <c r="X192" i="20" s="1"/>
  <c r="D190" i="20"/>
  <c r="X190" i="20" s="1"/>
  <c r="D189" i="20"/>
  <c r="X189" i="20" s="1"/>
  <c r="D188" i="20"/>
  <c r="X188" i="20" s="1"/>
  <c r="D187" i="20"/>
  <c r="X187" i="20" s="1"/>
  <c r="D186" i="20"/>
  <c r="X186" i="20" s="1"/>
  <c r="D185" i="20"/>
  <c r="X185" i="20" s="1"/>
  <c r="D184" i="20"/>
  <c r="X184" i="20" s="1"/>
  <c r="D183" i="20"/>
  <c r="X183" i="20" s="1"/>
  <c r="D182" i="20"/>
  <c r="X182" i="20" s="1"/>
  <c r="D181" i="20"/>
  <c r="X181" i="20" s="1"/>
  <c r="D180" i="20"/>
  <c r="X180" i="20" s="1"/>
  <c r="D179" i="20"/>
  <c r="X179" i="20" s="1"/>
  <c r="D177" i="20"/>
  <c r="X177" i="20" s="1"/>
  <c r="D178" i="20"/>
  <c r="X178" i="20" s="1"/>
  <c r="D176" i="20"/>
  <c r="X176" i="20" s="1"/>
  <c r="D175" i="20"/>
  <c r="X175" i="20" s="1"/>
  <c r="D174" i="20"/>
  <c r="X174" i="20" s="1"/>
  <c r="D173" i="20"/>
  <c r="X173" i="20" s="1"/>
  <c r="D172" i="20"/>
  <c r="X172" i="20" s="1"/>
  <c r="D171" i="20"/>
  <c r="X171" i="20" s="1"/>
  <c r="D170" i="20"/>
  <c r="X170" i="20" s="1"/>
  <c r="D169" i="20"/>
  <c r="X169" i="20" s="1"/>
  <c r="D168" i="20"/>
  <c r="X168" i="20" s="1"/>
  <c r="D167" i="20"/>
  <c r="X167" i="20" s="1"/>
  <c r="D166" i="20"/>
  <c r="X166" i="20" s="1"/>
  <c r="D165" i="20"/>
  <c r="X165" i="20" s="1"/>
  <c r="D164" i="20"/>
  <c r="X164" i="20" s="1"/>
  <c r="D163" i="20"/>
  <c r="X163" i="20" s="1"/>
  <c r="D162" i="20"/>
  <c r="X162" i="20" s="1"/>
  <c r="D161" i="20"/>
  <c r="X161" i="20" s="1"/>
  <c r="D160" i="20"/>
  <c r="X160" i="20" s="1"/>
  <c r="D159" i="20"/>
  <c r="X159" i="20" s="1"/>
  <c r="D158" i="20"/>
  <c r="X158" i="20" s="1"/>
  <c r="D157" i="20"/>
  <c r="X157" i="20" s="1"/>
  <c r="D156" i="20"/>
  <c r="X156" i="20" s="1"/>
  <c r="D155" i="20"/>
  <c r="X155" i="20" s="1"/>
  <c r="D154" i="20"/>
  <c r="X154" i="20" s="1"/>
  <c r="D153" i="20"/>
  <c r="X153" i="20" s="1"/>
  <c r="D152" i="20"/>
  <c r="X152" i="20" s="1"/>
  <c r="D151" i="20"/>
  <c r="X151" i="20" s="1"/>
  <c r="D150" i="20"/>
  <c r="X150" i="20" s="1"/>
  <c r="D148" i="20"/>
  <c r="X148" i="20" s="1"/>
  <c r="D146" i="20"/>
  <c r="X146" i="20" s="1"/>
  <c r="D144" i="20"/>
  <c r="X144" i="20" s="1"/>
  <c r="D143" i="20"/>
  <c r="X143" i="20" s="1"/>
  <c r="D142" i="20"/>
  <c r="X142" i="20" s="1"/>
  <c r="D141" i="20"/>
  <c r="X141" i="20" s="1"/>
  <c r="D140" i="20"/>
  <c r="X140" i="20" s="1"/>
  <c r="D139" i="20"/>
  <c r="X139" i="20" s="1"/>
  <c r="D138" i="20"/>
  <c r="X138" i="20" s="1"/>
  <c r="D137" i="20"/>
  <c r="X137" i="20" s="1"/>
  <c r="D136" i="20"/>
  <c r="X136" i="20" s="1"/>
  <c r="D135" i="20"/>
  <c r="X135" i="20" s="1"/>
  <c r="D134" i="20"/>
  <c r="X134" i="20" s="1"/>
  <c r="D133" i="20"/>
  <c r="X133" i="20" s="1"/>
  <c r="D132" i="20"/>
  <c r="X132" i="20" s="1"/>
  <c r="D131" i="20"/>
  <c r="X131" i="20" s="1"/>
  <c r="D130" i="20"/>
  <c r="X130" i="20" s="1"/>
  <c r="D129" i="20"/>
  <c r="X129" i="20" s="1"/>
  <c r="D128" i="20"/>
  <c r="X128" i="20" s="1"/>
  <c r="D127" i="20"/>
  <c r="X127" i="20" s="1"/>
  <c r="D126" i="20"/>
  <c r="X126" i="20" s="1"/>
  <c r="D125" i="20"/>
  <c r="X125" i="20" s="1"/>
  <c r="D124" i="20"/>
  <c r="X124" i="20" s="1"/>
  <c r="D123" i="20"/>
  <c r="X123" i="20" s="1"/>
  <c r="D149" i="20"/>
  <c r="X149" i="20" s="1"/>
  <c r="D147" i="20"/>
  <c r="X147" i="20" s="1"/>
  <c r="D145" i="20"/>
  <c r="X145" i="20" s="1"/>
  <c r="D122" i="20"/>
  <c r="X122" i="20" s="1"/>
  <c r="D120" i="20"/>
  <c r="X120" i="20" s="1"/>
  <c r="D118" i="20"/>
  <c r="X118" i="20" s="1"/>
  <c r="D116" i="20"/>
  <c r="X116" i="20" s="1"/>
  <c r="D121" i="20"/>
  <c r="X121" i="20" s="1"/>
  <c r="D119" i="20"/>
  <c r="X119" i="20" s="1"/>
  <c r="D117" i="20"/>
  <c r="X117" i="20" s="1"/>
  <c r="D115" i="20"/>
  <c r="X115" i="20" s="1"/>
  <c r="D114" i="20"/>
  <c r="X114" i="20" s="1"/>
  <c r="D113" i="20"/>
  <c r="X113" i="20" s="1"/>
  <c r="D112" i="20"/>
  <c r="X112" i="20" s="1"/>
  <c r="D111" i="20"/>
  <c r="X111" i="20" s="1"/>
  <c r="D110" i="20"/>
  <c r="X110" i="20" s="1"/>
  <c r="D109" i="20"/>
  <c r="X109" i="20" s="1"/>
  <c r="D108" i="20"/>
  <c r="X108" i="20" s="1"/>
  <c r="D107" i="20"/>
  <c r="X107" i="20" s="1"/>
  <c r="D106" i="20"/>
  <c r="X106" i="20" s="1"/>
  <c r="D105" i="20"/>
  <c r="X105" i="20" s="1"/>
  <c r="D104" i="20"/>
  <c r="X104" i="20" s="1"/>
  <c r="D103" i="20"/>
  <c r="X103" i="20" s="1"/>
  <c r="D102" i="20"/>
  <c r="X102" i="20" s="1"/>
  <c r="D101" i="20"/>
  <c r="X101" i="20" s="1"/>
  <c r="D100" i="20"/>
  <c r="X100" i="20" s="1"/>
  <c r="D99" i="20"/>
  <c r="X99" i="20" s="1"/>
  <c r="D98" i="20"/>
  <c r="X98" i="20" s="1"/>
  <c r="D97" i="20"/>
  <c r="X97" i="20" s="1"/>
  <c r="D96" i="20"/>
  <c r="X96" i="20" s="1"/>
  <c r="D95" i="20"/>
  <c r="X95" i="20" s="1"/>
  <c r="D94" i="20"/>
  <c r="X94" i="20" s="1"/>
  <c r="D93" i="20"/>
  <c r="X93" i="20" s="1"/>
  <c r="D92" i="20"/>
  <c r="X92" i="20" s="1"/>
  <c r="D91" i="20"/>
  <c r="X91" i="20" s="1"/>
  <c r="D90" i="20"/>
  <c r="X90" i="20" s="1"/>
  <c r="D89" i="20"/>
  <c r="X89" i="20" s="1"/>
  <c r="D88" i="20"/>
  <c r="X88" i="20" s="1"/>
  <c r="D87" i="20"/>
  <c r="X87" i="20" s="1"/>
  <c r="D86" i="20"/>
  <c r="X86" i="20" s="1"/>
  <c r="D85" i="20"/>
  <c r="X85" i="20" s="1"/>
  <c r="D84" i="20"/>
  <c r="X84" i="20" s="1"/>
  <c r="D83" i="20"/>
  <c r="X83" i="20" s="1"/>
  <c r="D82" i="20"/>
  <c r="X82" i="20" s="1"/>
  <c r="D81" i="20"/>
  <c r="X81" i="20" s="1"/>
  <c r="D80" i="20"/>
  <c r="X80" i="20" s="1"/>
  <c r="D79" i="20"/>
  <c r="X79" i="20" s="1"/>
  <c r="D78" i="20"/>
  <c r="X78" i="20" s="1"/>
  <c r="D77" i="20"/>
  <c r="X77" i="20" s="1"/>
  <c r="D76" i="20"/>
  <c r="X76" i="20" s="1"/>
  <c r="D75" i="20"/>
  <c r="X75" i="20" s="1"/>
  <c r="D74" i="20"/>
  <c r="X74" i="20" s="1"/>
  <c r="D73" i="20"/>
  <c r="X73" i="20" s="1"/>
  <c r="D72" i="20"/>
  <c r="X72" i="20" s="1"/>
  <c r="D71" i="20"/>
  <c r="X71" i="20" s="1"/>
  <c r="D70" i="20"/>
  <c r="X70" i="20" s="1"/>
  <c r="D69" i="20"/>
  <c r="X69" i="20" s="1"/>
  <c r="D68" i="20"/>
  <c r="X68" i="20" s="1"/>
  <c r="D67" i="20"/>
  <c r="X67" i="20" s="1"/>
  <c r="D66" i="20"/>
  <c r="X66" i="20" s="1"/>
  <c r="M228" i="20"/>
  <c r="AG228" i="20" s="1"/>
  <c r="M227" i="20"/>
  <c r="AG227" i="20" s="1"/>
  <c r="M226" i="20"/>
  <c r="AG226" i="20" s="1"/>
  <c r="M225" i="20"/>
  <c r="AG225" i="20" s="1"/>
  <c r="M224" i="20"/>
  <c r="AG224" i="20" s="1"/>
  <c r="M223" i="20"/>
  <c r="AG223" i="20" s="1"/>
  <c r="M222" i="20"/>
  <c r="AG222" i="20" s="1"/>
  <c r="M221" i="20"/>
  <c r="AG221" i="20" s="1"/>
  <c r="M220" i="20"/>
  <c r="AG220" i="20" s="1"/>
  <c r="M219" i="20"/>
  <c r="AG219" i="20" s="1"/>
  <c r="M218" i="20"/>
  <c r="AG218" i="20" s="1"/>
  <c r="M217" i="20"/>
  <c r="AG217" i="20" s="1"/>
  <c r="M216" i="20"/>
  <c r="AG216" i="20" s="1"/>
  <c r="M215" i="20"/>
  <c r="AG215" i="20" s="1"/>
  <c r="M214" i="20"/>
  <c r="AG214" i="20" s="1"/>
  <c r="M213" i="20"/>
  <c r="AG213" i="20" s="1"/>
  <c r="M212" i="20"/>
  <c r="AG212" i="20" s="1"/>
  <c r="M211" i="20"/>
  <c r="AG211" i="20" s="1"/>
  <c r="M210" i="20"/>
  <c r="AG210" i="20" s="1"/>
  <c r="M209" i="20"/>
  <c r="AG209" i="20" s="1"/>
  <c r="M208" i="20"/>
  <c r="AG208" i="20" s="1"/>
  <c r="M207" i="20"/>
  <c r="AG207" i="20" s="1"/>
  <c r="M206" i="20"/>
  <c r="AG206" i="20" s="1"/>
  <c r="M205" i="20"/>
  <c r="AG205" i="20" s="1"/>
  <c r="M204" i="20"/>
  <c r="AG204" i="20" s="1"/>
  <c r="M203" i="20"/>
  <c r="AG203" i="20" s="1"/>
  <c r="M202" i="20"/>
  <c r="AG202" i="20" s="1"/>
  <c r="M201" i="20"/>
  <c r="AG201" i="20" s="1"/>
  <c r="M200" i="20"/>
  <c r="AG200" i="20" s="1"/>
  <c r="M199" i="20"/>
  <c r="AG199" i="20" s="1"/>
  <c r="M198" i="20"/>
  <c r="AG198" i="20" s="1"/>
  <c r="M197" i="20"/>
  <c r="AG197" i="20" s="1"/>
  <c r="M196" i="20"/>
  <c r="AG196" i="20" s="1"/>
  <c r="M195" i="20"/>
  <c r="AG195" i="20" s="1"/>
  <c r="M194" i="20"/>
  <c r="AG194" i="20" s="1"/>
  <c r="M193" i="20"/>
  <c r="AG193" i="20" s="1"/>
  <c r="M192" i="20"/>
  <c r="AG192" i="20" s="1"/>
  <c r="M191" i="20"/>
  <c r="AG191" i="20" s="1"/>
  <c r="M190" i="20"/>
  <c r="AG190" i="20" s="1"/>
  <c r="M189" i="20"/>
  <c r="AG189" i="20" s="1"/>
  <c r="M188" i="20"/>
  <c r="AG188" i="20" s="1"/>
  <c r="M187" i="20"/>
  <c r="AG187" i="20" s="1"/>
  <c r="M186" i="20"/>
  <c r="AG186" i="20" s="1"/>
  <c r="M185" i="20"/>
  <c r="AG185" i="20" s="1"/>
  <c r="M184" i="20"/>
  <c r="AG184" i="20" s="1"/>
  <c r="M183" i="20"/>
  <c r="AG183" i="20" s="1"/>
  <c r="M182" i="20"/>
  <c r="AG182" i="20" s="1"/>
  <c r="M181" i="20"/>
  <c r="AG181" i="20" s="1"/>
  <c r="M180" i="20"/>
  <c r="AG180" i="20" s="1"/>
  <c r="M179" i="20"/>
  <c r="AG179" i="20" s="1"/>
  <c r="M178" i="20"/>
  <c r="AG178" i="20" s="1"/>
  <c r="M177" i="20"/>
  <c r="AG177" i="20" s="1"/>
  <c r="M176" i="20"/>
  <c r="AG176" i="20" s="1"/>
  <c r="M175" i="20"/>
  <c r="AG175" i="20" s="1"/>
  <c r="M174" i="20"/>
  <c r="AG174" i="20" s="1"/>
  <c r="M173" i="20"/>
  <c r="AG173" i="20" s="1"/>
  <c r="M172" i="20"/>
  <c r="AG172" i="20" s="1"/>
  <c r="M171" i="20"/>
  <c r="AG171" i="20" s="1"/>
  <c r="M170" i="20"/>
  <c r="AG170" i="20" s="1"/>
  <c r="M169" i="20"/>
  <c r="AG169" i="20" s="1"/>
  <c r="M168" i="20"/>
  <c r="AG168" i="20" s="1"/>
  <c r="M167" i="20"/>
  <c r="AG167" i="20" s="1"/>
  <c r="M166" i="20"/>
  <c r="AG166" i="20" s="1"/>
  <c r="M165" i="20"/>
  <c r="AG165" i="20" s="1"/>
  <c r="M164" i="20"/>
  <c r="AG164" i="20" s="1"/>
  <c r="M163" i="20"/>
  <c r="AG163" i="20" s="1"/>
  <c r="M162" i="20"/>
  <c r="AG162" i="20" s="1"/>
  <c r="M161" i="20"/>
  <c r="AG161" i="20" s="1"/>
  <c r="M160" i="20"/>
  <c r="AG160" i="20" s="1"/>
  <c r="M159" i="20"/>
  <c r="AG159" i="20" s="1"/>
  <c r="M158" i="20"/>
  <c r="AG158" i="20" s="1"/>
  <c r="M157" i="20"/>
  <c r="AG157" i="20" s="1"/>
  <c r="M156" i="20"/>
  <c r="AG156" i="20" s="1"/>
  <c r="M155" i="20"/>
  <c r="AG155" i="20" s="1"/>
  <c r="M154" i="20"/>
  <c r="AG154" i="20" s="1"/>
  <c r="M153" i="20"/>
  <c r="AG153" i="20" s="1"/>
  <c r="M152" i="20"/>
  <c r="AG152" i="20" s="1"/>
  <c r="M151" i="20"/>
  <c r="AG151" i="20" s="1"/>
  <c r="M150" i="20"/>
  <c r="AG150" i="20" s="1"/>
  <c r="M149" i="20"/>
  <c r="AG149" i="20" s="1"/>
  <c r="M148" i="20"/>
  <c r="AG148" i="20" s="1"/>
  <c r="M147" i="20"/>
  <c r="AG147" i="20" s="1"/>
  <c r="M146" i="20"/>
  <c r="AG146" i="20" s="1"/>
  <c r="M145" i="20"/>
  <c r="AG145" i="20" s="1"/>
  <c r="M144" i="20"/>
  <c r="AG144" i="20" s="1"/>
  <c r="M143" i="20"/>
  <c r="AG143" i="20" s="1"/>
  <c r="M142" i="20"/>
  <c r="AG142" i="20" s="1"/>
  <c r="M141" i="20"/>
  <c r="AG141" i="20" s="1"/>
  <c r="M140" i="20"/>
  <c r="AG140" i="20" s="1"/>
  <c r="M139" i="20"/>
  <c r="AG139" i="20" s="1"/>
  <c r="M138" i="20"/>
  <c r="AG138" i="20" s="1"/>
  <c r="M137" i="20"/>
  <c r="AG137" i="20" s="1"/>
  <c r="M136" i="20"/>
  <c r="AG136" i="20" s="1"/>
  <c r="M135" i="20"/>
  <c r="AG135" i="20" s="1"/>
  <c r="M134" i="20"/>
  <c r="AG134" i="20" s="1"/>
  <c r="M133" i="20"/>
  <c r="AG133" i="20" s="1"/>
  <c r="M132" i="20"/>
  <c r="AG132" i="20" s="1"/>
  <c r="M131" i="20"/>
  <c r="AG131" i="20" s="1"/>
  <c r="M130" i="20"/>
  <c r="AG130" i="20" s="1"/>
  <c r="M129" i="20"/>
  <c r="AG129" i="20" s="1"/>
  <c r="M128" i="20"/>
  <c r="AG128" i="20" s="1"/>
  <c r="M127" i="20"/>
  <c r="AG127" i="20" s="1"/>
  <c r="M126" i="20"/>
  <c r="AG126" i="20" s="1"/>
  <c r="M125" i="20"/>
  <c r="AG125" i="20" s="1"/>
  <c r="M124" i="20"/>
  <c r="AG124" i="20" s="1"/>
  <c r="M123" i="20"/>
  <c r="AG123" i="20" s="1"/>
  <c r="M122" i="20"/>
  <c r="AG122" i="20" s="1"/>
  <c r="M121" i="20"/>
  <c r="AG121" i="20" s="1"/>
  <c r="M120" i="20"/>
  <c r="AG120" i="20" s="1"/>
  <c r="M119" i="20"/>
  <c r="AG119" i="20" s="1"/>
  <c r="M118" i="20"/>
  <c r="AG118" i="20" s="1"/>
  <c r="M117" i="20"/>
  <c r="AG117" i="20" s="1"/>
  <c r="M116" i="20"/>
  <c r="AG116" i="20" s="1"/>
  <c r="M115" i="20"/>
  <c r="AG115" i="20" s="1"/>
  <c r="M114" i="20"/>
  <c r="AG114" i="20" s="1"/>
  <c r="M113" i="20"/>
  <c r="AG113" i="20" s="1"/>
  <c r="M112" i="20"/>
  <c r="AG112" i="20" s="1"/>
  <c r="M111" i="20"/>
  <c r="AG111" i="20" s="1"/>
  <c r="M110" i="20"/>
  <c r="AG110" i="20" s="1"/>
  <c r="M109" i="20"/>
  <c r="AG109" i="20" s="1"/>
  <c r="M108" i="20"/>
  <c r="AG108" i="20" s="1"/>
  <c r="M107" i="20"/>
  <c r="AG107" i="20" s="1"/>
  <c r="M106" i="20"/>
  <c r="AG106" i="20" s="1"/>
  <c r="M105" i="20"/>
  <c r="AG105" i="20" s="1"/>
  <c r="M104" i="20"/>
  <c r="AG104" i="20" s="1"/>
  <c r="M103" i="20"/>
  <c r="AG103" i="20" s="1"/>
  <c r="M102" i="20"/>
  <c r="AG102" i="20" s="1"/>
  <c r="M101" i="20"/>
  <c r="AG101" i="20" s="1"/>
  <c r="M100" i="20"/>
  <c r="AG100" i="20" s="1"/>
  <c r="M99" i="20"/>
  <c r="AG99" i="20" s="1"/>
  <c r="M98" i="20"/>
  <c r="AG98" i="20" s="1"/>
  <c r="M97" i="20"/>
  <c r="AG97" i="20" s="1"/>
  <c r="M96" i="20"/>
  <c r="AG96" i="20" s="1"/>
  <c r="M95" i="20"/>
  <c r="AG95" i="20" s="1"/>
  <c r="M94" i="20"/>
  <c r="AG94" i="20" s="1"/>
  <c r="M93" i="20"/>
  <c r="AG93" i="20" s="1"/>
  <c r="M92" i="20"/>
  <c r="AG92" i="20" s="1"/>
  <c r="M91" i="20"/>
  <c r="AG91" i="20" s="1"/>
  <c r="M90" i="20"/>
  <c r="AG90" i="20" s="1"/>
  <c r="M89" i="20"/>
  <c r="AG89" i="20" s="1"/>
  <c r="M88" i="20"/>
  <c r="AG88" i="20" s="1"/>
  <c r="M87" i="20"/>
  <c r="AG87" i="20" s="1"/>
  <c r="M86" i="20"/>
  <c r="AG86" i="20" s="1"/>
  <c r="M85" i="20"/>
  <c r="AG85" i="20" s="1"/>
  <c r="M84" i="20"/>
  <c r="AG84" i="20" s="1"/>
  <c r="M83" i="20"/>
  <c r="AG83" i="20" s="1"/>
  <c r="M82" i="20"/>
  <c r="AG82" i="20" s="1"/>
  <c r="M81" i="20"/>
  <c r="AG81" i="20" s="1"/>
  <c r="M80" i="20"/>
  <c r="AG80" i="20" s="1"/>
  <c r="M79" i="20"/>
  <c r="AG79" i="20" s="1"/>
  <c r="M78" i="20"/>
  <c r="AG78" i="20" s="1"/>
  <c r="M77" i="20"/>
  <c r="AG77" i="20" s="1"/>
  <c r="M76" i="20"/>
  <c r="AG76" i="20" s="1"/>
  <c r="M75" i="20"/>
  <c r="AG75" i="20" s="1"/>
  <c r="M74" i="20"/>
  <c r="AG74" i="20" s="1"/>
  <c r="M73" i="20"/>
  <c r="AG73" i="20" s="1"/>
  <c r="M72" i="20"/>
  <c r="AG72" i="20" s="1"/>
  <c r="M71" i="20"/>
  <c r="AG71" i="20" s="1"/>
  <c r="M70" i="20"/>
  <c r="AG70" i="20" s="1"/>
  <c r="M69" i="20"/>
  <c r="AG69" i="20" s="1"/>
  <c r="M68" i="20"/>
  <c r="AG68" i="20" s="1"/>
  <c r="M67" i="20"/>
  <c r="AG67" i="20" s="1"/>
  <c r="M66" i="20"/>
  <c r="AG66" i="20" s="1"/>
  <c r="M65" i="20"/>
  <c r="AG65" i="20" s="1"/>
  <c r="M64" i="20"/>
  <c r="AG64" i="20" s="1"/>
  <c r="M63" i="20"/>
  <c r="AG63" i="20" s="1"/>
  <c r="M62" i="20"/>
  <c r="AG62" i="20" s="1"/>
  <c r="M61" i="20"/>
  <c r="AG61" i="20" s="1"/>
  <c r="M60" i="20"/>
  <c r="AG60" i="20" s="1"/>
  <c r="M59" i="20"/>
  <c r="AG59" i="20" s="1"/>
  <c r="M58" i="20"/>
  <c r="AG58" i="20" s="1"/>
  <c r="M57" i="20"/>
  <c r="AG57" i="20" s="1"/>
  <c r="M56" i="20"/>
  <c r="AG56" i="20" s="1"/>
  <c r="M55" i="20"/>
  <c r="AG55" i="20" s="1"/>
  <c r="M54" i="20"/>
  <c r="AG54" i="20" s="1"/>
  <c r="D2" i="20"/>
  <c r="X2" i="20" s="1"/>
  <c r="D3" i="20"/>
  <c r="X3" i="20" s="1"/>
  <c r="D4" i="20"/>
  <c r="X4" i="20" s="1"/>
  <c r="D5" i="20"/>
  <c r="X5" i="20" s="1"/>
  <c r="D6" i="20"/>
  <c r="X6" i="20" s="1"/>
  <c r="D7" i="20"/>
  <c r="X7" i="20" s="1"/>
  <c r="D8" i="20"/>
  <c r="X8" i="20" s="1"/>
  <c r="D9" i="20"/>
  <c r="X9" i="20" s="1"/>
  <c r="D10" i="20"/>
  <c r="X10" i="20" s="1"/>
  <c r="D11" i="20"/>
  <c r="X11" i="20" s="1"/>
  <c r="D12" i="20"/>
  <c r="X12" i="20" s="1"/>
  <c r="D13" i="20"/>
  <c r="X13" i="20" s="1"/>
  <c r="D14" i="20"/>
  <c r="X14" i="20" s="1"/>
  <c r="D15" i="20"/>
  <c r="X15" i="20" s="1"/>
  <c r="D16" i="20"/>
  <c r="X16" i="20" s="1"/>
  <c r="D17" i="20"/>
  <c r="X17" i="20" s="1"/>
  <c r="D18" i="20"/>
  <c r="X18" i="20" s="1"/>
  <c r="D19" i="20"/>
  <c r="X19" i="20" s="1"/>
  <c r="D20" i="20"/>
  <c r="X20" i="20" s="1"/>
  <c r="D21" i="20"/>
  <c r="X21" i="20" s="1"/>
  <c r="D22" i="20"/>
  <c r="X22" i="20" s="1"/>
  <c r="D23" i="20"/>
  <c r="X23" i="20" s="1"/>
  <c r="D24" i="20"/>
  <c r="X24" i="20" s="1"/>
  <c r="D25" i="20"/>
  <c r="X25" i="20" s="1"/>
  <c r="D26" i="20"/>
  <c r="X26" i="20" s="1"/>
  <c r="D27" i="20"/>
  <c r="X27" i="20" s="1"/>
  <c r="D28" i="20"/>
  <c r="X28" i="20" s="1"/>
  <c r="D29" i="20"/>
  <c r="X29" i="20" s="1"/>
  <c r="D30" i="20"/>
  <c r="X30" i="20" s="1"/>
  <c r="D31" i="20"/>
  <c r="X31" i="20" s="1"/>
  <c r="D32" i="20"/>
  <c r="X32" i="20" s="1"/>
  <c r="D33" i="20"/>
  <c r="X33" i="20" s="1"/>
  <c r="D34" i="20"/>
  <c r="X34" i="20" s="1"/>
  <c r="D35" i="20"/>
  <c r="X35" i="20" s="1"/>
  <c r="D36" i="20"/>
  <c r="X36" i="20" s="1"/>
  <c r="D37" i="20"/>
  <c r="X37" i="20" s="1"/>
  <c r="D38" i="20"/>
  <c r="X38" i="20" s="1"/>
  <c r="D39" i="20"/>
  <c r="X39" i="20" s="1"/>
  <c r="D40" i="20"/>
  <c r="X40" i="20" s="1"/>
  <c r="D41" i="20"/>
  <c r="X41" i="20" s="1"/>
  <c r="D42" i="20"/>
  <c r="X42" i="20" s="1"/>
  <c r="D43" i="20"/>
  <c r="X43" i="20" s="1"/>
  <c r="D44" i="20"/>
  <c r="X44" i="20" s="1"/>
  <c r="D45" i="20"/>
  <c r="X45" i="20" s="1"/>
  <c r="D46" i="20"/>
  <c r="X46" i="20" s="1"/>
  <c r="D47" i="20"/>
  <c r="X47" i="20" s="1"/>
  <c r="D48" i="20"/>
  <c r="X48" i="20" s="1"/>
  <c r="D49" i="20"/>
  <c r="X49" i="20" s="1"/>
  <c r="D50" i="20"/>
  <c r="X50" i="20" s="1"/>
  <c r="D51" i="20"/>
  <c r="X51" i="20" s="1"/>
  <c r="D52" i="20"/>
  <c r="X52" i="20" s="1"/>
  <c r="D53" i="20"/>
  <c r="X53" i="20" s="1"/>
  <c r="D55" i="20"/>
  <c r="X55" i="20" s="1"/>
  <c r="D57" i="20"/>
  <c r="X57" i="20" s="1"/>
  <c r="D59" i="20"/>
  <c r="X59" i="20" s="1"/>
  <c r="D61" i="20"/>
  <c r="X61" i="20" s="1"/>
  <c r="D63" i="20"/>
  <c r="X63" i="20" s="1"/>
  <c r="D65" i="20"/>
  <c r="X65" i="20" s="1"/>
  <c r="C228" i="20"/>
  <c r="W228" i="20" s="1"/>
  <c r="C227" i="20"/>
  <c r="W227" i="20" s="1"/>
  <c r="C226" i="20"/>
  <c r="W226" i="20" s="1"/>
  <c r="C225" i="20"/>
  <c r="W225" i="20" s="1"/>
  <c r="C224" i="20"/>
  <c r="W224" i="20" s="1"/>
  <c r="C223" i="20"/>
  <c r="W223" i="20" s="1"/>
  <c r="C222" i="20"/>
  <c r="W222" i="20" s="1"/>
  <c r="C221" i="20"/>
  <c r="W221" i="20" s="1"/>
  <c r="C220" i="20"/>
  <c r="W220" i="20" s="1"/>
  <c r="C219" i="20"/>
  <c r="W219" i="20" s="1"/>
  <c r="C218" i="20"/>
  <c r="W218" i="20" s="1"/>
  <c r="C217" i="20"/>
  <c r="W217" i="20" s="1"/>
  <c r="C216" i="20"/>
  <c r="W216" i="20" s="1"/>
  <c r="C215" i="20"/>
  <c r="W215" i="20" s="1"/>
  <c r="C214" i="20"/>
  <c r="W214" i="20" s="1"/>
  <c r="C213" i="20"/>
  <c r="W213" i="20" s="1"/>
  <c r="C212" i="20"/>
  <c r="W212" i="20" s="1"/>
  <c r="C211" i="20"/>
  <c r="W211" i="20" s="1"/>
  <c r="C210" i="20"/>
  <c r="W210" i="20" s="1"/>
  <c r="C209" i="20"/>
  <c r="W209" i="20" s="1"/>
  <c r="C208" i="20"/>
  <c r="W208" i="20" s="1"/>
  <c r="C207" i="20"/>
  <c r="W207" i="20" s="1"/>
  <c r="C206" i="20"/>
  <c r="W206" i="20" s="1"/>
  <c r="C205" i="20"/>
  <c r="W205" i="20" s="1"/>
  <c r="C204" i="20"/>
  <c r="W204" i="20" s="1"/>
  <c r="C203" i="20"/>
  <c r="W203" i="20" s="1"/>
  <c r="C202" i="20"/>
  <c r="W202" i="20" s="1"/>
  <c r="C201" i="20"/>
  <c r="W201" i="20" s="1"/>
  <c r="C200" i="20"/>
  <c r="W200" i="20" s="1"/>
  <c r="C199" i="20"/>
  <c r="W199" i="20" s="1"/>
  <c r="C198" i="20"/>
  <c r="W198" i="20" s="1"/>
  <c r="C197" i="20"/>
  <c r="W197" i="20" s="1"/>
  <c r="C196" i="20"/>
  <c r="W196" i="20" s="1"/>
  <c r="C195" i="20"/>
  <c r="W195" i="20" s="1"/>
  <c r="C194" i="20"/>
  <c r="W194" i="20" s="1"/>
  <c r="C193" i="20"/>
  <c r="W193" i="20" s="1"/>
  <c r="C192" i="20"/>
  <c r="W192" i="20" s="1"/>
  <c r="C191" i="20"/>
  <c r="W191" i="20" s="1"/>
  <c r="C190" i="20"/>
  <c r="W190" i="20" s="1"/>
  <c r="C189" i="20"/>
  <c r="W189" i="20" s="1"/>
  <c r="C188" i="20"/>
  <c r="W188" i="20" s="1"/>
  <c r="C187" i="20"/>
  <c r="W187" i="20" s="1"/>
  <c r="C186" i="20"/>
  <c r="W186" i="20" s="1"/>
  <c r="C185" i="20"/>
  <c r="W185" i="20" s="1"/>
  <c r="C184" i="20"/>
  <c r="W184" i="20" s="1"/>
  <c r="C183" i="20"/>
  <c r="W183" i="20" s="1"/>
  <c r="C182" i="20"/>
  <c r="W182" i="20" s="1"/>
  <c r="C181" i="20"/>
  <c r="W181" i="20" s="1"/>
  <c r="C180" i="20"/>
  <c r="W180" i="20" s="1"/>
  <c r="C179" i="20"/>
  <c r="W179" i="20" s="1"/>
  <c r="C178" i="20"/>
  <c r="W178" i="20" s="1"/>
  <c r="C177" i="20"/>
  <c r="W177" i="20" s="1"/>
  <c r="C176" i="20"/>
  <c r="W176" i="20" s="1"/>
  <c r="C175" i="20"/>
  <c r="W175" i="20" s="1"/>
  <c r="C174" i="20"/>
  <c r="W174" i="20" s="1"/>
  <c r="C173" i="20"/>
  <c r="W173" i="20" s="1"/>
  <c r="C172" i="20"/>
  <c r="W172" i="20" s="1"/>
  <c r="C171" i="20"/>
  <c r="W171" i="20" s="1"/>
  <c r="C170" i="20"/>
  <c r="W170" i="20" s="1"/>
  <c r="C169" i="20"/>
  <c r="W169" i="20" s="1"/>
  <c r="C168" i="20"/>
  <c r="W168" i="20" s="1"/>
  <c r="C167" i="20"/>
  <c r="W167" i="20" s="1"/>
  <c r="C166" i="20"/>
  <c r="W166" i="20" s="1"/>
  <c r="C165" i="20"/>
  <c r="W165" i="20" s="1"/>
  <c r="C164" i="20"/>
  <c r="W164" i="20" s="1"/>
  <c r="C163" i="20"/>
  <c r="W163" i="20" s="1"/>
  <c r="C162" i="20"/>
  <c r="W162" i="20" s="1"/>
  <c r="C161" i="20"/>
  <c r="W161" i="20" s="1"/>
  <c r="C160" i="20"/>
  <c r="W160" i="20" s="1"/>
  <c r="C159" i="20"/>
  <c r="W159" i="20" s="1"/>
  <c r="C158" i="20"/>
  <c r="W158" i="20" s="1"/>
  <c r="C157" i="20"/>
  <c r="W157" i="20" s="1"/>
  <c r="C156" i="20"/>
  <c r="W156" i="20" s="1"/>
  <c r="C155" i="20"/>
  <c r="W155" i="20" s="1"/>
  <c r="C154" i="20"/>
  <c r="W154" i="20" s="1"/>
  <c r="C153" i="20"/>
  <c r="W153" i="20" s="1"/>
  <c r="C152" i="20"/>
  <c r="W152" i="20" s="1"/>
  <c r="C151" i="20"/>
  <c r="W151" i="20" s="1"/>
  <c r="C150" i="20"/>
  <c r="W150" i="20" s="1"/>
  <c r="C149" i="20"/>
  <c r="W149" i="20" s="1"/>
  <c r="C148" i="20"/>
  <c r="W148" i="20" s="1"/>
  <c r="C147" i="20"/>
  <c r="W147" i="20" s="1"/>
  <c r="C146" i="20"/>
  <c r="W146" i="20" s="1"/>
  <c r="C145" i="20"/>
  <c r="W145" i="20" s="1"/>
  <c r="C144" i="20"/>
  <c r="W144" i="20" s="1"/>
  <c r="C143" i="20"/>
  <c r="W143" i="20" s="1"/>
  <c r="C142" i="20"/>
  <c r="W142" i="20" s="1"/>
  <c r="C141" i="20"/>
  <c r="W141" i="20" s="1"/>
  <c r="C140" i="20"/>
  <c r="W140" i="20" s="1"/>
  <c r="C139" i="20"/>
  <c r="W139" i="20" s="1"/>
  <c r="C138" i="20"/>
  <c r="W138" i="20" s="1"/>
  <c r="C137" i="20"/>
  <c r="W137" i="20" s="1"/>
  <c r="C136" i="20"/>
  <c r="W136" i="20" s="1"/>
  <c r="C135" i="20"/>
  <c r="W135" i="20" s="1"/>
  <c r="C134" i="20"/>
  <c r="W134" i="20" s="1"/>
  <c r="C133" i="20"/>
  <c r="W133" i="20" s="1"/>
  <c r="C132" i="20"/>
  <c r="W132" i="20" s="1"/>
  <c r="C131" i="20"/>
  <c r="W131" i="20" s="1"/>
  <c r="C130" i="20"/>
  <c r="W130" i="20" s="1"/>
  <c r="C129" i="20"/>
  <c r="W129" i="20" s="1"/>
  <c r="C128" i="20"/>
  <c r="W128" i="20" s="1"/>
  <c r="C127" i="20"/>
  <c r="W127" i="20" s="1"/>
  <c r="C126" i="20"/>
  <c r="W126" i="20" s="1"/>
  <c r="C125" i="20"/>
  <c r="W125" i="20" s="1"/>
  <c r="C124" i="20"/>
  <c r="W124" i="20" s="1"/>
  <c r="C123" i="20"/>
  <c r="W123" i="20" s="1"/>
  <c r="C122" i="20"/>
  <c r="W122" i="20" s="1"/>
  <c r="C121" i="20"/>
  <c r="W121" i="20" s="1"/>
  <c r="C120" i="20"/>
  <c r="W120" i="20" s="1"/>
  <c r="C119" i="20"/>
  <c r="W119" i="20" s="1"/>
  <c r="C118" i="20"/>
  <c r="W118" i="20" s="1"/>
  <c r="C117" i="20"/>
  <c r="W117" i="20" s="1"/>
  <c r="C116" i="20"/>
  <c r="W116" i="20" s="1"/>
  <c r="C115" i="20"/>
  <c r="W115" i="20" s="1"/>
  <c r="C114" i="20"/>
  <c r="W114" i="20" s="1"/>
  <c r="C113" i="20"/>
  <c r="W113" i="20" s="1"/>
  <c r="C112" i="20"/>
  <c r="W112" i="20" s="1"/>
  <c r="C111" i="20"/>
  <c r="W111" i="20" s="1"/>
  <c r="C110" i="20"/>
  <c r="W110" i="20" s="1"/>
  <c r="C109" i="20"/>
  <c r="W109" i="20" s="1"/>
  <c r="C108" i="20"/>
  <c r="W108" i="20" s="1"/>
  <c r="C107" i="20"/>
  <c r="W107" i="20" s="1"/>
  <c r="C106" i="20"/>
  <c r="W106" i="20" s="1"/>
  <c r="C105" i="20"/>
  <c r="W105" i="20" s="1"/>
  <c r="C104" i="20"/>
  <c r="W104" i="20" s="1"/>
  <c r="C103" i="20"/>
  <c r="W103" i="20" s="1"/>
  <c r="C102" i="20"/>
  <c r="W102" i="20" s="1"/>
  <c r="C101" i="20"/>
  <c r="W101" i="20" s="1"/>
  <c r="C100" i="20"/>
  <c r="W100" i="20" s="1"/>
  <c r="C99" i="20"/>
  <c r="W99" i="20" s="1"/>
  <c r="C98" i="20"/>
  <c r="W98" i="20" s="1"/>
  <c r="C97" i="20"/>
  <c r="W97" i="20" s="1"/>
  <c r="C96" i="20"/>
  <c r="W96" i="20" s="1"/>
  <c r="C95" i="20"/>
  <c r="W95" i="20" s="1"/>
  <c r="C94" i="20"/>
  <c r="W94" i="20" s="1"/>
  <c r="C93" i="20"/>
  <c r="W93" i="20" s="1"/>
  <c r="C92" i="20"/>
  <c r="W92" i="20" s="1"/>
  <c r="C91" i="20"/>
  <c r="W91" i="20" s="1"/>
  <c r="C90" i="20"/>
  <c r="W90" i="20" s="1"/>
  <c r="C89" i="20"/>
  <c r="W89" i="20" s="1"/>
  <c r="C88" i="20"/>
  <c r="W88" i="20" s="1"/>
  <c r="C87" i="20"/>
  <c r="W87" i="20" s="1"/>
  <c r="C86" i="20"/>
  <c r="W86" i="20" s="1"/>
  <c r="C85" i="20"/>
  <c r="W85" i="20" s="1"/>
  <c r="C84" i="20"/>
  <c r="W84" i="20" s="1"/>
  <c r="C83" i="20"/>
  <c r="W83" i="20" s="1"/>
  <c r="C82" i="20"/>
  <c r="W82" i="20" s="1"/>
  <c r="C81" i="20"/>
  <c r="W81" i="20" s="1"/>
  <c r="C80" i="20"/>
  <c r="W80" i="20" s="1"/>
  <c r="C79" i="20"/>
  <c r="W79" i="20" s="1"/>
  <c r="C78" i="20"/>
  <c r="W78" i="20" s="1"/>
  <c r="C77" i="20"/>
  <c r="W77" i="20" s="1"/>
  <c r="C76" i="20"/>
  <c r="W76" i="20" s="1"/>
  <c r="C75" i="20"/>
  <c r="W75" i="20" s="1"/>
  <c r="C74" i="20"/>
  <c r="W74" i="20" s="1"/>
  <c r="C73" i="20"/>
  <c r="W73" i="20" s="1"/>
  <c r="C72" i="20"/>
  <c r="W72" i="20" s="1"/>
  <c r="C71" i="20"/>
  <c r="W71" i="20" s="1"/>
  <c r="C70" i="20"/>
  <c r="W70" i="20" s="1"/>
  <c r="C69" i="20"/>
  <c r="W69" i="20" s="1"/>
  <c r="C68" i="20"/>
  <c r="W68" i="20" s="1"/>
  <c r="C67" i="20"/>
  <c r="W67" i="20" s="1"/>
  <c r="C66" i="20"/>
  <c r="W66" i="20" s="1"/>
  <c r="C65" i="20"/>
  <c r="W65" i="20" s="1"/>
  <c r="C64" i="20"/>
  <c r="W64" i="20" s="1"/>
  <c r="C63" i="20"/>
  <c r="W63" i="20" s="1"/>
  <c r="C62" i="20"/>
  <c r="W62" i="20" s="1"/>
  <c r="C61" i="20"/>
  <c r="W61" i="20" s="1"/>
  <c r="C60" i="20"/>
  <c r="W60" i="20" s="1"/>
  <c r="C59" i="20"/>
  <c r="W59" i="20" s="1"/>
  <c r="C58" i="20"/>
  <c r="W58" i="20" s="1"/>
  <c r="C57" i="20"/>
  <c r="W57" i="20" s="1"/>
  <c r="C56" i="20"/>
  <c r="W56" i="20" s="1"/>
  <c r="C55" i="20"/>
  <c r="W55" i="20" s="1"/>
  <c r="C54" i="20"/>
  <c r="W54" i="20" s="1"/>
  <c r="E1" i="20"/>
  <c r="N1" i="20"/>
  <c r="C2" i="20"/>
  <c r="W2" i="20" s="1"/>
  <c r="M2" i="20"/>
  <c r="AG2" i="20" s="1"/>
  <c r="C3" i="20"/>
  <c r="W3" i="20" s="1"/>
  <c r="M3" i="20"/>
  <c r="AG3" i="20" s="1"/>
  <c r="C4" i="20"/>
  <c r="W4" i="20" s="1"/>
  <c r="M4" i="20"/>
  <c r="AG4" i="20" s="1"/>
  <c r="C5" i="20"/>
  <c r="W5" i="20" s="1"/>
  <c r="M5" i="20"/>
  <c r="AG5" i="20" s="1"/>
  <c r="C6" i="20"/>
  <c r="W6" i="20" s="1"/>
  <c r="M6" i="20"/>
  <c r="AG6" i="20" s="1"/>
  <c r="C7" i="20"/>
  <c r="W7" i="20" s="1"/>
  <c r="M7" i="20"/>
  <c r="AG7" i="20" s="1"/>
  <c r="C8" i="20"/>
  <c r="W8" i="20" s="1"/>
  <c r="M8" i="20"/>
  <c r="AG8" i="20" s="1"/>
  <c r="C9" i="20"/>
  <c r="W9" i="20" s="1"/>
  <c r="M9" i="20"/>
  <c r="AG9" i="20" s="1"/>
  <c r="C10" i="20"/>
  <c r="W10" i="20" s="1"/>
  <c r="M10" i="20"/>
  <c r="AG10" i="20" s="1"/>
  <c r="C11" i="20"/>
  <c r="W11" i="20" s="1"/>
  <c r="M11" i="20"/>
  <c r="AG11" i="20" s="1"/>
  <c r="C12" i="20"/>
  <c r="W12" i="20" s="1"/>
  <c r="M12" i="20"/>
  <c r="AG12" i="20" s="1"/>
  <c r="C13" i="20"/>
  <c r="W13" i="20" s="1"/>
  <c r="M13" i="20"/>
  <c r="AG13" i="20" s="1"/>
  <c r="C14" i="20"/>
  <c r="W14" i="20" s="1"/>
  <c r="M14" i="20"/>
  <c r="AG14" i="20" s="1"/>
  <c r="C15" i="20"/>
  <c r="W15" i="20" s="1"/>
  <c r="M15" i="20"/>
  <c r="AG15" i="20" s="1"/>
  <c r="C16" i="20"/>
  <c r="W16" i="20" s="1"/>
  <c r="M16" i="20"/>
  <c r="AG16" i="20" s="1"/>
  <c r="C17" i="20"/>
  <c r="W17" i="20" s="1"/>
  <c r="M17" i="20"/>
  <c r="AG17" i="20" s="1"/>
  <c r="C18" i="20"/>
  <c r="W18" i="20" s="1"/>
  <c r="M18" i="20"/>
  <c r="AG18" i="20" s="1"/>
  <c r="C19" i="20"/>
  <c r="W19" i="20" s="1"/>
  <c r="M19" i="20"/>
  <c r="AG19" i="20" s="1"/>
  <c r="C20" i="20"/>
  <c r="W20" i="20" s="1"/>
  <c r="M20" i="20"/>
  <c r="AG20" i="20" s="1"/>
  <c r="C21" i="20"/>
  <c r="W21" i="20" s="1"/>
  <c r="M21" i="20"/>
  <c r="AG21" i="20" s="1"/>
  <c r="C22" i="20"/>
  <c r="W22" i="20" s="1"/>
  <c r="M22" i="20"/>
  <c r="AG22" i="20" s="1"/>
  <c r="C23" i="20"/>
  <c r="W23" i="20" s="1"/>
  <c r="M23" i="20"/>
  <c r="AG23" i="20" s="1"/>
  <c r="C24" i="20"/>
  <c r="W24" i="20" s="1"/>
  <c r="M24" i="20"/>
  <c r="AG24" i="20" s="1"/>
  <c r="C25" i="20"/>
  <c r="W25" i="20" s="1"/>
  <c r="M25" i="20"/>
  <c r="AG25" i="20" s="1"/>
  <c r="C26" i="20"/>
  <c r="W26" i="20" s="1"/>
  <c r="M26" i="20"/>
  <c r="AG26" i="20" s="1"/>
  <c r="C27" i="20"/>
  <c r="W27" i="20" s="1"/>
  <c r="M27" i="20"/>
  <c r="AG27" i="20" s="1"/>
  <c r="C28" i="20"/>
  <c r="W28" i="20" s="1"/>
  <c r="M28" i="20"/>
  <c r="AG28" i="20" s="1"/>
  <c r="C29" i="20"/>
  <c r="W29" i="20" s="1"/>
  <c r="M29" i="20"/>
  <c r="AG29" i="20" s="1"/>
  <c r="C30" i="20"/>
  <c r="W30" i="20" s="1"/>
  <c r="M30" i="20"/>
  <c r="AG30" i="20" s="1"/>
  <c r="C31" i="20"/>
  <c r="W31" i="20" s="1"/>
  <c r="M31" i="20"/>
  <c r="AG31" i="20" s="1"/>
  <c r="C32" i="20"/>
  <c r="W32" i="20" s="1"/>
  <c r="M32" i="20"/>
  <c r="AG32" i="20" s="1"/>
  <c r="C33" i="20"/>
  <c r="W33" i="20" s="1"/>
  <c r="M33" i="20"/>
  <c r="AG33" i="20" s="1"/>
  <c r="C34" i="20"/>
  <c r="W34" i="20" s="1"/>
  <c r="M34" i="20"/>
  <c r="AG34" i="20" s="1"/>
  <c r="C35" i="20"/>
  <c r="W35" i="20" s="1"/>
  <c r="M35" i="20"/>
  <c r="AG35" i="20" s="1"/>
  <c r="C36" i="20"/>
  <c r="W36" i="20" s="1"/>
  <c r="M36" i="20"/>
  <c r="AG36" i="20" s="1"/>
  <c r="C37" i="20"/>
  <c r="W37" i="20" s="1"/>
  <c r="M37" i="20"/>
  <c r="AG37" i="20" s="1"/>
  <c r="C38" i="20"/>
  <c r="W38" i="20" s="1"/>
  <c r="M38" i="20"/>
  <c r="AG38" i="20" s="1"/>
  <c r="C39" i="20"/>
  <c r="W39" i="20" s="1"/>
  <c r="M39" i="20"/>
  <c r="AG39" i="20" s="1"/>
  <c r="C40" i="20"/>
  <c r="W40" i="20" s="1"/>
  <c r="M40" i="20"/>
  <c r="AG40" i="20" s="1"/>
  <c r="C41" i="20"/>
  <c r="W41" i="20" s="1"/>
  <c r="M41" i="20"/>
  <c r="AG41" i="20" s="1"/>
  <c r="C42" i="20"/>
  <c r="W42" i="20" s="1"/>
  <c r="M42" i="20"/>
  <c r="AG42" i="20" s="1"/>
  <c r="C43" i="20"/>
  <c r="W43" i="20" s="1"/>
  <c r="M43" i="20"/>
  <c r="AG43" i="20" s="1"/>
  <c r="C44" i="20"/>
  <c r="W44" i="20" s="1"/>
  <c r="M44" i="20"/>
  <c r="AG44" i="20" s="1"/>
  <c r="C45" i="20"/>
  <c r="W45" i="20" s="1"/>
  <c r="M45" i="20"/>
  <c r="AG45" i="20" s="1"/>
  <c r="C46" i="20"/>
  <c r="W46" i="20" s="1"/>
  <c r="M46" i="20"/>
  <c r="AG46" i="20" s="1"/>
  <c r="C47" i="20"/>
  <c r="W47" i="20" s="1"/>
  <c r="M47" i="20"/>
  <c r="AG47" i="20" s="1"/>
  <c r="C48" i="20"/>
  <c r="W48" i="20" s="1"/>
  <c r="M48" i="20"/>
  <c r="AG48" i="20" s="1"/>
  <c r="C49" i="20"/>
  <c r="W49" i="20" s="1"/>
  <c r="M49" i="20"/>
  <c r="AG49" i="20" s="1"/>
  <c r="C50" i="20"/>
  <c r="W50" i="20" s="1"/>
  <c r="M50" i="20"/>
  <c r="AG50" i="20" s="1"/>
  <c r="C51" i="20"/>
  <c r="W51" i="20" s="1"/>
  <c r="M51" i="20"/>
  <c r="AG51" i="20" s="1"/>
  <c r="C52" i="20"/>
  <c r="W52" i="20" s="1"/>
  <c r="M52" i="20"/>
  <c r="AG52" i="20" s="1"/>
  <c r="C53" i="20"/>
  <c r="W53" i="20" s="1"/>
  <c r="M53" i="20"/>
  <c r="AG53" i="20" s="1"/>
  <c r="D54" i="20"/>
  <c r="X54" i="20" s="1"/>
  <c r="D56" i="20"/>
  <c r="X56" i="20" s="1"/>
  <c r="D58" i="20"/>
  <c r="X58" i="20" s="1"/>
  <c r="D60" i="20"/>
  <c r="X60" i="20" s="1"/>
  <c r="D62" i="20"/>
  <c r="X62" i="20" s="1"/>
  <c r="D64" i="20"/>
  <c r="X64" i="20" s="1"/>
  <c r="N61" i="18" l="1" a="1"/>
  <c r="N61" i="18" s="1"/>
  <c r="E12" i="25"/>
  <c r="N62" i="18" a="1"/>
  <c r="N62" i="18" s="1"/>
  <c r="O62" i="18" s="1"/>
  <c r="AQ53" i="20"/>
  <c r="AQ52" i="20"/>
  <c r="AQ51" i="20"/>
  <c r="AQ50" i="20"/>
  <c r="AQ49" i="20"/>
  <c r="AQ48" i="20"/>
  <c r="AQ47" i="20"/>
  <c r="AQ46" i="20"/>
  <c r="AQ45" i="20"/>
  <c r="AQ44" i="20"/>
  <c r="AQ43" i="20"/>
  <c r="AQ42" i="20"/>
  <c r="AQ41" i="20"/>
  <c r="AQ40" i="20"/>
  <c r="AQ39" i="20"/>
  <c r="AQ38" i="20"/>
  <c r="AQ37" i="20"/>
  <c r="AQ36" i="20"/>
  <c r="AQ35" i="20"/>
  <c r="AQ34" i="20"/>
  <c r="AQ33" i="20"/>
  <c r="AQ32" i="20"/>
  <c r="AQ31" i="20"/>
  <c r="AQ30" i="20"/>
  <c r="AQ29" i="20"/>
  <c r="AQ28" i="20"/>
  <c r="AQ27" i="20"/>
  <c r="AQ26" i="20"/>
  <c r="AQ25" i="20"/>
  <c r="AQ24" i="20"/>
  <c r="AQ23" i="20"/>
  <c r="AQ22" i="20"/>
  <c r="AQ21" i="20"/>
  <c r="AQ20" i="20"/>
  <c r="AQ19" i="20"/>
  <c r="AQ18" i="20"/>
  <c r="AQ17" i="20"/>
  <c r="AQ16" i="20"/>
  <c r="AQ15" i="20"/>
  <c r="AQ14" i="20"/>
  <c r="AQ13" i="20"/>
  <c r="AQ12" i="20"/>
  <c r="AQ11" i="20"/>
  <c r="AQ10" i="20"/>
  <c r="AQ9" i="20"/>
  <c r="AQ8" i="20"/>
  <c r="AQ7" i="20"/>
  <c r="AQ6" i="20"/>
  <c r="AQ5" i="20"/>
  <c r="AQ4" i="20"/>
  <c r="AQ3" i="20"/>
  <c r="AQ2" i="20"/>
  <c r="N228" i="20"/>
  <c r="AH228" i="20" s="1"/>
  <c r="AR228" i="20" s="1"/>
  <c r="N226" i="20"/>
  <c r="AH226" i="20" s="1"/>
  <c r="AR226" i="20" s="1"/>
  <c r="N227" i="20"/>
  <c r="AH227" i="20" s="1"/>
  <c r="AR227" i="20" s="1"/>
  <c r="N225" i="20"/>
  <c r="AH225" i="20" s="1"/>
  <c r="AR225" i="20" s="1"/>
  <c r="N224" i="20"/>
  <c r="AH224" i="20" s="1"/>
  <c r="AR224" i="20" s="1"/>
  <c r="N223" i="20"/>
  <c r="AH223" i="20" s="1"/>
  <c r="AR223" i="20" s="1"/>
  <c r="N222" i="20"/>
  <c r="AH222" i="20" s="1"/>
  <c r="AR222" i="20" s="1"/>
  <c r="N221" i="20"/>
  <c r="AH221" i="20" s="1"/>
  <c r="AR221" i="20" s="1"/>
  <c r="N220" i="20"/>
  <c r="AH220" i="20" s="1"/>
  <c r="AR220" i="20" s="1"/>
  <c r="N219" i="20"/>
  <c r="AH219" i="20" s="1"/>
  <c r="AR219" i="20" s="1"/>
  <c r="N218" i="20"/>
  <c r="AH218" i="20" s="1"/>
  <c r="AR218" i="20" s="1"/>
  <c r="N217" i="20"/>
  <c r="AH217" i="20" s="1"/>
  <c r="AR217" i="20" s="1"/>
  <c r="N216" i="20"/>
  <c r="AH216" i="20" s="1"/>
  <c r="AR216" i="20" s="1"/>
  <c r="N215" i="20"/>
  <c r="AH215" i="20" s="1"/>
  <c r="AR215" i="20" s="1"/>
  <c r="N214" i="20"/>
  <c r="AH214" i="20" s="1"/>
  <c r="AR214" i="20" s="1"/>
  <c r="N213" i="20"/>
  <c r="AH213" i="20" s="1"/>
  <c r="AR213" i="20" s="1"/>
  <c r="N212" i="20"/>
  <c r="AH212" i="20" s="1"/>
  <c r="AR212" i="20" s="1"/>
  <c r="N211" i="20"/>
  <c r="AH211" i="20" s="1"/>
  <c r="AR211" i="20" s="1"/>
  <c r="N210" i="20"/>
  <c r="AH210" i="20" s="1"/>
  <c r="AR210" i="20" s="1"/>
  <c r="N209" i="20"/>
  <c r="AH209" i="20" s="1"/>
  <c r="AR209" i="20" s="1"/>
  <c r="N208" i="20"/>
  <c r="AH208" i="20" s="1"/>
  <c r="AR208" i="20" s="1"/>
  <c r="N207" i="20"/>
  <c r="AH207" i="20" s="1"/>
  <c r="AR207" i="20" s="1"/>
  <c r="N205" i="20"/>
  <c r="AH205" i="20" s="1"/>
  <c r="AR205" i="20" s="1"/>
  <c r="N204" i="20"/>
  <c r="AH204" i="20" s="1"/>
  <c r="AR204" i="20" s="1"/>
  <c r="N203" i="20"/>
  <c r="AH203" i="20" s="1"/>
  <c r="AR203" i="20" s="1"/>
  <c r="N202" i="20"/>
  <c r="AH202" i="20" s="1"/>
  <c r="AR202" i="20" s="1"/>
  <c r="N201" i="20"/>
  <c r="AH201" i="20" s="1"/>
  <c r="AR201" i="20" s="1"/>
  <c r="N200" i="20"/>
  <c r="AH200" i="20" s="1"/>
  <c r="AR200" i="20" s="1"/>
  <c r="N199" i="20"/>
  <c r="AH199" i="20" s="1"/>
  <c r="AR199" i="20" s="1"/>
  <c r="N198" i="20"/>
  <c r="AH198" i="20" s="1"/>
  <c r="AR198" i="20" s="1"/>
  <c r="N197" i="20"/>
  <c r="AH197" i="20" s="1"/>
  <c r="AR197" i="20" s="1"/>
  <c r="N196" i="20"/>
  <c r="AH196" i="20" s="1"/>
  <c r="AR196" i="20" s="1"/>
  <c r="N195" i="20"/>
  <c r="AH195" i="20" s="1"/>
  <c r="AR195" i="20" s="1"/>
  <c r="N194" i="20"/>
  <c r="AH194" i="20" s="1"/>
  <c r="AR194" i="20" s="1"/>
  <c r="N193" i="20"/>
  <c r="AH193" i="20" s="1"/>
  <c r="AR193" i="20" s="1"/>
  <c r="N206" i="20"/>
  <c r="AH206" i="20" s="1"/>
  <c r="AR206" i="20" s="1"/>
  <c r="N191" i="20"/>
  <c r="AH191" i="20" s="1"/>
  <c r="AR191" i="20" s="1"/>
  <c r="N192" i="20"/>
  <c r="AH192" i="20" s="1"/>
  <c r="AR192" i="20" s="1"/>
  <c r="N190" i="20"/>
  <c r="AH190" i="20" s="1"/>
  <c r="AR190" i="20" s="1"/>
  <c r="N189" i="20"/>
  <c r="AH189" i="20" s="1"/>
  <c r="AR189" i="20" s="1"/>
  <c r="N188" i="20"/>
  <c r="AH188" i="20" s="1"/>
  <c r="AR188" i="20" s="1"/>
  <c r="N187" i="20"/>
  <c r="AH187" i="20" s="1"/>
  <c r="AR187" i="20" s="1"/>
  <c r="N186" i="20"/>
  <c r="AH186" i="20" s="1"/>
  <c r="AR186" i="20" s="1"/>
  <c r="N185" i="20"/>
  <c r="AH185" i="20" s="1"/>
  <c r="AR185" i="20" s="1"/>
  <c r="N184" i="20"/>
  <c r="AH184" i="20" s="1"/>
  <c r="AR184" i="20" s="1"/>
  <c r="N183" i="20"/>
  <c r="AH183" i="20" s="1"/>
  <c r="AR183" i="20" s="1"/>
  <c r="N182" i="20"/>
  <c r="AH182" i="20" s="1"/>
  <c r="AR182" i="20" s="1"/>
  <c r="N181" i="20"/>
  <c r="AH181" i="20" s="1"/>
  <c r="AR181" i="20" s="1"/>
  <c r="N180" i="20"/>
  <c r="AH180" i="20" s="1"/>
  <c r="AR180" i="20" s="1"/>
  <c r="N179" i="20"/>
  <c r="AH179" i="20" s="1"/>
  <c r="AR179" i="20" s="1"/>
  <c r="N177" i="20"/>
  <c r="AH177" i="20" s="1"/>
  <c r="AR177" i="20" s="1"/>
  <c r="N178" i="20"/>
  <c r="AH178" i="20" s="1"/>
  <c r="AR178" i="20" s="1"/>
  <c r="N176" i="20"/>
  <c r="AH176" i="20" s="1"/>
  <c r="AR176" i="20" s="1"/>
  <c r="N175" i="20"/>
  <c r="AH175" i="20" s="1"/>
  <c r="AR175" i="20" s="1"/>
  <c r="N174" i="20"/>
  <c r="AH174" i="20" s="1"/>
  <c r="AR174" i="20" s="1"/>
  <c r="N173" i="20"/>
  <c r="AH173" i="20" s="1"/>
  <c r="AR173" i="20" s="1"/>
  <c r="N172" i="20"/>
  <c r="AH172" i="20" s="1"/>
  <c r="AR172" i="20" s="1"/>
  <c r="N171" i="20"/>
  <c r="AH171" i="20" s="1"/>
  <c r="AR171" i="20" s="1"/>
  <c r="N170" i="20"/>
  <c r="AH170" i="20" s="1"/>
  <c r="AR170" i="20" s="1"/>
  <c r="N169" i="20"/>
  <c r="AH169" i="20" s="1"/>
  <c r="AR169" i="20" s="1"/>
  <c r="N168" i="20"/>
  <c r="AH168" i="20" s="1"/>
  <c r="AR168" i="20" s="1"/>
  <c r="N167" i="20"/>
  <c r="AH167" i="20" s="1"/>
  <c r="AR167" i="20" s="1"/>
  <c r="N166" i="20"/>
  <c r="AH166" i="20" s="1"/>
  <c r="AR166" i="20" s="1"/>
  <c r="N165" i="20"/>
  <c r="AH165" i="20" s="1"/>
  <c r="AR165" i="20" s="1"/>
  <c r="N164" i="20"/>
  <c r="AH164" i="20" s="1"/>
  <c r="AR164" i="20" s="1"/>
  <c r="N163" i="20"/>
  <c r="AH163" i="20" s="1"/>
  <c r="AR163" i="20" s="1"/>
  <c r="N162" i="20"/>
  <c r="AH162" i="20" s="1"/>
  <c r="AR162" i="20" s="1"/>
  <c r="N161" i="20"/>
  <c r="AH161" i="20" s="1"/>
  <c r="AR161" i="20" s="1"/>
  <c r="N160" i="20"/>
  <c r="AH160" i="20" s="1"/>
  <c r="AR160" i="20" s="1"/>
  <c r="N159" i="20"/>
  <c r="AH159" i="20" s="1"/>
  <c r="AR159" i="20" s="1"/>
  <c r="N158" i="20"/>
  <c r="AH158" i="20" s="1"/>
  <c r="AR158" i="20" s="1"/>
  <c r="N157" i="20"/>
  <c r="AH157" i="20" s="1"/>
  <c r="AR157" i="20" s="1"/>
  <c r="N156" i="20"/>
  <c r="AH156" i="20" s="1"/>
  <c r="AR156" i="20" s="1"/>
  <c r="N155" i="20"/>
  <c r="AH155" i="20" s="1"/>
  <c r="AR155" i="20" s="1"/>
  <c r="N154" i="20"/>
  <c r="AH154" i="20" s="1"/>
  <c r="AR154" i="20" s="1"/>
  <c r="N153" i="20"/>
  <c r="AH153" i="20" s="1"/>
  <c r="AR153" i="20" s="1"/>
  <c r="N152" i="20"/>
  <c r="AH152" i="20" s="1"/>
  <c r="AR152" i="20" s="1"/>
  <c r="N151" i="20"/>
  <c r="AH151" i="20" s="1"/>
  <c r="AR151" i="20" s="1"/>
  <c r="N150" i="20"/>
  <c r="AH150" i="20" s="1"/>
  <c r="AR150" i="20" s="1"/>
  <c r="N148" i="20"/>
  <c r="AH148" i="20" s="1"/>
  <c r="AR148" i="20" s="1"/>
  <c r="N146" i="20"/>
  <c r="AH146" i="20" s="1"/>
  <c r="AR146" i="20" s="1"/>
  <c r="N144" i="20"/>
  <c r="AH144" i="20" s="1"/>
  <c r="AR144" i="20" s="1"/>
  <c r="N143" i="20"/>
  <c r="AH143" i="20" s="1"/>
  <c r="AR143" i="20" s="1"/>
  <c r="N142" i="20"/>
  <c r="AH142" i="20" s="1"/>
  <c r="AR142" i="20" s="1"/>
  <c r="N141" i="20"/>
  <c r="AH141" i="20" s="1"/>
  <c r="AR141" i="20" s="1"/>
  <c r="N140" i="20"/>
  <c r="AH140" i="20" s="1"/>
  <c r="AR140" i="20" s="1"/>
  <c r="N139" i="20"/>
  <c r="AH139" i="20" s="1"/>
  <c r="AR139" i="20" s="1"/>
  <c r="N138" i="20"/>
  <c r="AH138" i="20" s="1"/>
  <c r="AR138" i="20" s="1"/>
  <c r="N137" i="20"/>
  <c r="AH137" i="20" s="1"/>
  <c r="AR137" i="20" s="1"/>
  <c r="N136" i="20"/>
  <c r="AH136" i="20" s="1"/>
  <c r="AR136" i="20" s="1"/>
  <c r="N135" i="20"/>
  <c r="AH135" i="20" s="1"/>
  <c r="AR135" i="20" s="1"/>
  <c r="N134" i="20"/>
  <c r="AH134" i="20" s="1"/>
  <c r="AR134" i="20" s="1"/>
  <c r="N133" i="20"/>
  <c r="AH133" i="20" s="1"/>
  <c r="AR133" i="20" s="1"/>
  <c r="N132" i="20"/>
  <c r="AH132" i="20" s="1"/>
  <c r="AR132" i="20" s="1"/>
  <c r="N131" i="20"/>
  <c r="AH131" i="20" s="1"/>
  <c r="AR131" i="20" s="1"/>
  <c r="N130" i="20"/>
  <c r="AH130" i="20" s="1"/>
  <c r="AR130" i="20" s="1"/>
  <c r="N129" i="20"/>
  <c r="AH129" i="20" s="1"/>
  <c r="AR129" i="20" s="1"/>
  <c r="N128" i="20"/>
  <c r="AH128" i="20" s="1"/>
  <c r="AR128" i="20" s="1"/>
  <c r="N127" i="20"/>
  <c r="AH127" i="20" s="1"/>
  <c r="AR127" i="20" s="1"/>
  <c r="N126" i="20"/>
  <c r="AH126" i="20" s="1"/>
  <c r="AR126" i="20" s="1"/>
  <c r="N125" i="20"/>
  <c r="AH125" i="20" s="1"/>
  <c r="AR125" i="20" s="1"/>
  <c r="N124" i="20"/>
  <c r="AH124" i="20" s="1"/>
  <c r="AR124" i="20" s="1"/>
  <c r="N123" i="20"/>
  <c r="AH123" i="20" s="1"/>
  <c r="AR123" i="20" s="1"/>
  <c r="N122" i="20"/>
  <c r="AH122" i="20" s="1"/>
  <c r="AR122" i="20" s="1"/>
  <c r="N149" i="20"/>
  <c r="AH149" i="20" s="1"/>
  <c r="AR149" i="20" s="1"/>
  <c r="N147" i="20"/>
  <c r="AH147" i="20" s="1"/>
  <c r="AR147" i="20" s="1"/>
  <c r="N145" i="20"/>
  <c r="AH145" i="20" s="1"/>
  <c r="AR145" i="20" s="1"/>
  <c r="N120" i="20"/>
  <c r="AH120" i="20" s="1"/>
  <c r="AR120" i="20" s="1"/>
  <c r="N118" i="20"/>
  <c r="AH118" i="20" s="1"/>
  <c r="AR118" i="20" s="1"/>
  <c r="N116" i="20"/>
  <c r="AH116" i="20" s="1"/>
  <c r="AR116" i="20" s="1"/>
  <c r="N121" i="20"/>
  <c r="AH121" i="20" s="1"/>
  <c r="AR121" i="20" s="1"/>
  <c r="N119" i="20"/>
  <c r="AH119" i="20" s="1"/>
  <c r="AR119" i="20" s="1"/>
  <c r="N117" i="20"/>
  <c r="AH117" i="20" s="1"/>
  <c r="AR117" i="20" s="1"/>
  <c r="N115" i="20"/>
  <c r="AH115" i="20" s="1"/>
  <c r="AR115" i="20" s="1"/>
  <c r="N114" i="20"/>
  <c r="AH114" i="20" s="1"/>
  <c r="AR114" i="20" s="1"/>
  <c r="N113" i="20"/>
  <c r="AH113" i="20" s="1"/>
  <c r="AR113" i="20" s="1"/>
  <c r="N112" i="20"/>
  <c r="AH112" i="20" s="1"/>
  <c r="AR112" i="20" s="1"/>
  <c r="N111" i="20"/>
  <c r="AH111" i="20" s="1"/>
  <c r="AR111" i="20" s="1"/>
  <c r="N110" i="20"/>
  <c r="AH110" i="20" s="1"/>
  <c r="AR110" i="20" s="1"/>
  <c r="N109" i="20"/>
  <c r="AH109" i="20" s="1"/>
  <c r="AR109" i="20" s="1"/>
  <c r="N108" i="20"/>
  <c r="AH108" i="20" s="1"/>
  <c r="AR108" i="20" s="1"/>
  <c r="N107" i="20"/>
  <c r="AH107" i="20" s="1"/>
  <c r="AR107" i="20" s="1"/>
  <c r="N106" i="20"/>
  <c r="AH106" i="20" s="1"/>
  <c r="AR106" i="20" s="1"/>
  <c r="N105" i="20"/>
  <c r="AH105" i="20" s="1"/>
  <c r="AR105" i="20" s="1"/>
  <c r="N104" i="20"/>
  <c r="AH104" i="20" s="1"/>
  <c r="AR104" i="20" s="1"/>
  <c r="N103" i="20"/>
  <c r="AH103" i="20" s="1"/>
  <c r="AR103" i="20" s="1"/>
  <c r="N102" i="20"/>
  <c r="AH102" i="20" s="1"/>
  <c r="AR102" i="20" s="1"/>
  <c r="N101" i="20"/>
  <c r="AH101" i="20" s="1"/>
  <c r="AR101" i="20" s="1"/>
  <c r="N100" i="20"/>
  <c r="AH100" i="20" s="1"/>
  <c r="AR100" i="20" s="1"/>
  <c r="N99" i="20"/>
  <c r="AH99" i="20" s="1"/>
  <c r="AR99" i="20" s="1"/>
  <c r="N98" i="20"/>
  <c r="AH98" i="20" s="1"/>
  <c r="AR98" i="20" s="1"/>
  <c r="N97" i="20"/>
  <c r="AH97" i="20" s="1"/>
  <c r="AR97" i="20" s="1"/>
  <c r="N96" i="20"/>
  <c r="AH96" i="20" s="1"/>
  <c r="AR96" i="20" s="1"/>
  <c r="N95" i="20"/>
  <c r="AH95" i="20" s="1"/>
  <c r="AR95" i="20" s="1"/>
  <c r="N94" i="20"/>
  <c r="AH94" i="20" s="1"/>
  <c r="AR94" i="20" s="1"/>
  <c r="N93" i="20"/>
  <c r="AH93" i="20" s="1"/>
  <c r="AR93" i="20" s="1"/>
  <c r="N92" i="20"/>
  <c r="AH92" i="20" s="1"/>
  <c r="AR92" i="20" s="1"/>
  <c r="N91" i="20"/>
  <c r="AH91" i="20" s="1"/>
  <c r="AR91" i="20" s="1"/>
  <c r="N90" i="20"/>
  <c r="AH90" i="20" s="1"/>
  <c r="AR90" i="20" s="1"/>
  <c r="N89" i="20"/>
  <c r="AH89" i="20" s="1"/>
  <c r="AR89" i="20" s="1"/>
  <c r="N88" i="20"/>
  <c r="AH88" i="20" s="1"/>
  <c r="AR88" i="20" s="1"/>
  <c r="N87" i="20"/>
  <c r="AH87" i="20" s="1"/>
  <c r="AR87" i="20" s="1"/>
  <c r="N86" i="20"/>
  <c r="AH86" i="20" s="1"/>
  <c r="AR86" i="20" s="1"/>
  <c r="N85" i="20"/>
  <c r="AH85" i="20" s="1"/>
  <c r="AR85" i="20" s="1"/>
  <c r="N84" i="20"/>
  <c r="AH84" i="20" s="1"/>
  <c r="AR84" i="20" s="1"/>
  <c r="N83" i="20"/>
  <c r="AH83" i="20" s="1"/>
  <c r="AR83" i="20" s="1"/>
  <c r="N82" i="20"/>
  <c r="AH82" i="20" s="1"/>
  <c r="AR82" i="20" s="1"/>
  <c r="N81" i="20"/>
  <c r="AH81" i="20" s="1"/>
  <c r="AR81" i="20" s="1"/>
  <c r="N80" i="20"/>
  <c r="AH80" i="20" s="1"/>
  <c r="AR80" i="20" s="1"/>
  <c r="N79" i="20"/>
  <c r="AH79" i="20" s="1"/>
  <c r="AR79" i="20" s="1"/>
  <c r="N78" i="20"/>
  <c r="AH78" i="20" s="1"/>
  <c r="AR78" i="20" s="1"/>
  <c r="N77" i="20"/>
  <c r="AH77" i="20" s="1"/>
  <c r="AR77" i="20" s="1"/>
  <c r="N76" i="20"/>
  <c r="AH76" i="20" s="1"/>
  <c r="AR76" i="20" s="1"/>
  <c r="N75" i="20"/>
  <c r="AH75" i="20" s="1"/>
  <c r="AR75" i="20" s="1"/>
  <c r="N74" i="20"/>
  <c r="AH74" i="20" s="1"/>
  <c r="AR74" i="20" s="1"/>
  <c r="N73" i="20"/>
  <c r="AH73" i="20" s="1"/>
  <c r="AR73" i="20" s="1"/>
  <c r="N72" i="20"/>
  <c r="AH72" i="20" s="1"/>
  <c r="AR72" i="20" s="1"/>
  <c r="N71" i="20"/>
  <c r="AH71" i="20" s="1"/>
  <c r="AR71" i="20" s="1"/>
  <c r="N70" i="20"/>
  <c r="AH70" i="20" s="1"/>
  <c r="AR70" i="20" s="1"/>
  <c r="N69" i="20"/>
  <c r="AH69" i="20" s="1"/>
  <c r="AR69" i="20" s="1"/>
  <c r="N68" i="20"/>
  <c r="AH68" i="20" s="1"/>
  <c r="AR68" i="20" s="1"/>
  <c r="N67" i="20"/>
  <c r="AH67" i="20" s="1"/>
  <c r="AR67" i="20" s="1"/>
  <c r="N66" i="20"/>
  <c r="AH66" i="20" s="1"/>
  <c r="AR66" i="20" s="1"/>
  <c r="N64" i="20"/>
  <c r="AH64" i="20" s="1"/>
  <c r="AR64" i="20" s="1"/>
  <c r="N62" i="20"/>
  <c r="AH62" i="20" s="1"/>
  <c r="AR62" i="20" s="1"/>
  <c r="N60" i="20"/>
  <c r="AH60" i="20" s="1"/>
  <c r="AR60" i="20" s="1"/>
  <c r="N58" i="20"/>
  <c r="AH58" i="20" s="1"/>
  <c r="AR58" i="20" s="1"/>
  <c r="N56" i="20"/>
  <c r="AH56" i="20" s="1"/>
  <c r="AR56" i="20" s="1"/>
  <c r="N54" i="20"/>
  <c r="AH54" i="20" s="1"/>
  <c r="AR54" i="20" s="1"/>
  <c r="N65" i="20"/>
  <c r="AH65" i="20" s="1"/>
  <c r="AR65" i="20" s="1"/>
  <c r="N63" i="20"/>
  <c r="AH63" i="20" s="1"/>
  <c r="AR63" i="20" s="1"/>
  <c r="N61" i="20"/>
  <c r="AH61" i="20" s="1"/>
  <c r="AR61" i="20" s="1"/>
  <c r="N59" i="20"/>
  <c r="AH59" i="20" s="1"/>
  <c r="AR59" i="20" s="1"/>
  <c r="N57" i="20"/>
  <c r="AH57" i="20" s="1"/>
  <c r="AR57" i="20" s="1"/>
  <c r="N55" i="20"/>
  <c r="AH55" i="20" s="1"/>
  <c r="AR55" i="20" s="1"/>
  <c r="N53" i="20"/>
  <c r="AH53" i="20" s="1"/>
  <c r="AR53" i="20" s="1"/>
  <c r="N52" i="20"/>
  <c r="AH52" i="20" s="1"/>
  <c r="AR52" i="20" s="1"/>
  <c r="N51" i="20"/>
  <c r="AH51" i="20" s="1"/>
  <c r="AR51" i="20" s="1"/>
  <c r="N50" i="20"/>
  <c r="AH50" i="20" s="1"/>
  <c r="AR50" i="20" s="1"/>
  <c r="N49" i="20"/>
  <c r="AH49" i="20" s="1"/>
  <c r="AR49" i="20" s="1"/>
  <c r="N48" i="20"/>
  <c r="AH48" i="20" s="1"/>
  <c r="AR48" i="20" s="1"/>
  <c r="N47" i="20"/>
  <c r="AH47" i="20" s="1"/>
  <c r="AR47" i="20" s="1"/>
  <c r="N46" i="20"/>
  <c r="AH46" i="20" s="1"/>
  <c r="AR46" i="20" s="1"/>
  <c r="N45" i="20"/>
  <c r="AH45" i="20" s="1"/>
  <c r="AR45" i="20" s="1"/>
  <c r="N44" i="20"/>
  <c r="AH44" i="20" s="1"/>
  <c r="AR44" i="20" s="1"/>
  <c r="N43" i="20"/>
  <c r="AH43" i="20" s="1"/>
  <c r="AR43" i="20" s="1"/>
  <c r="N42" i="20"/>
  <c r="AH42" i="20" s="1"/>
  <c r="AR42" i="20" s="1"/>
  <c r="N41" i="20"/>
  <c r="AH41" i="20" s="1"/>
  <c r="AR41" i="20" s="1"/>
  <c r="N40" i="20"/>
  <c r="AH40" i="20" s="1"/>
  <c r="AR40" i="20" s="1"/>
  <c r="N39" i="20"/>
  <c r="AH39" i="20" s="1"/>
  <c r="AR39" i="20" s="1"/>
  <c r="N38" i="20"/>
  <c r="AH38" i="20" s="1"/>
  <c r="AR38" i="20" s="1"/>
  <c r="N37" i="20"/>
  <c r="AH37" i="20" s="1"/>
  <c r="AR37" i="20" s="1"/>
  <c r="N36" i="20"/>
  <c r="AH36" i="20" s="1"/>
  <c r="AR36" i="20" s="1"/>
  <c r="N35" i="20"/>
  <c r="AH35" i="20" s="1"/>
  <c r="AR35" i="20" s="1"/>
  <c r="N34" i="20"/>
  <c r="AH34" i="20" s="1"/>
  <c r="AR34" i="20" s="1"/>
  <c r="N33" i="20"/>
  <c r="AH33" i="20" s="1"/>
  <c r="AR33" i="20" s="1"/>
  <c r="N32" i="20"/>
  <c r="AH32" i="20" s="1"/>
  <c r="AR32" i="20" s="1"/>
  <c r="N31" i="20"/>
  <c r="AH31" i="20" s="1"/>
  <c r="AR31" i="20" s="1"/>
  <c r="N30" i="20"/>
  <c r="AH30" i="20" s="1"/>
  <c r="AR30" i="20" s="1"/>
  <c r="N29" i="20"/>
  <c r="AH29" i="20" s="1"/>
  <c r="AR29" i="20" s="1"/>
  <c r="N28" i="20"/>
  <c r="AH28" i="20" s="1"/>
  <c r="AR28" i="20" s="1"/>
  <c r="N27" i="20"/>
  <c r="AH27" i="20" s="1"/>
  <c r="AR27" i="20" s="1"/>
  <c r="N26" i="20"/>
  <c r="AH26" i="20" s="1"/>
  <c r="AR26" i="20" s="1"/>
  <c r="N25" i="20"/>
  <c r="AH25" i="20" s="1"/>
  <c r="AR25" i="20" s="1"/>
  <c r="N24" i="20"/>
  <c r="AH24" i="20" s="1"/>
  <c r="AR24" i="20" s="1"/>
  <c r="N23" i="20"/>
  <c r="AH23" i="20" s="1"/>
  <c r="AR23" i="20" s="1"/>
  <c r="N22" i="20"/>
  <c r="AH22" i="20" s="1"/>
  <c r="AR22" i="20" s="1"/>
  <c r="N21" i="20"/>
  <c r="AH21" i="20" s="1"/>
  <c r="AR21" i="20" s="1"/>
  <c r="N20" i="20"/>
  <c r="AH20" i="20" s="1"/>
  <c r="AR20" i="20" s="1"/>
  <c r="N19" i="20"/>
  <c r="AH19" i="20" s="1"/>
  <c r="AR19" i="20" s="1"/>
  <c r="N18" i="20"/>
  <c r="AH18" i="20" s="1"/>
  <c r="AR18" i="20" s="1"/>
  <c r="N17" i="20"/>
  <c r="AH17" i="20" s="1"/>
  <c r="AR17" i="20" s="1"/>
  <c r="N16" i="20"/>
  <c r="AH16" i="20" s="1"/>
  <c r="AR16" i="20" s="1"/>
  <c r="N15" i="20"/>
  <c r="AH15" i="20" s="1"/>
  <c r="AR15" i="20" s="1"/>
  <c r="N14" i="20"/>
  <c r="AH14" i="20" s="1"/>
  <c r="AR14" i="20" s="1"/>
  <c r="N13" i="20"/>
  <c r="AH13" i="20" s="1"/>
  <c r="AR13" i="20" s="1"/>
  <c r="N12" i="20"/>
  <c r="AH12" i="20" s="1"/>
  <c r="AR12" i="20" s="1"/>
  <c r="N11" i="20"/>
  <c r="AH11" i="20" s="1"/>
  <c r="AR11" i="20" s="1"/>
  <c r="N10" i="20"/>
  <c r="AH10" i="20" s="1"/>
  <c r="AR10" i="20" s="1"/>
  <c r="N9" i="20"/>
  <c r="AH9" i="20" s="1"/>
  <c r="AR9" i="20" s="1"/>
  <c r="N8" i="20"/>
  <c r="AH8" i="20" s="1"/>
  <c r="AR8" i="20" s="1"/>
  <c r="N7" i="20"/>
  <c r="AH7" i="20" s="1"/>
  <c r="AR7" i="20" s="1"/>
  <c r="N6" i="20"/>
  <c r="AH6" i="20" s="1"/>
  <c r="AR6" i="20" s="1"/>
  <c r="N5" i="20"/>
  <c r="AH5" i="20" s="1"/>
  <c r="AR5" i="20" s="1"/>
  <c r="N4" i="20"/>
  <c r="AH4" i="20" s="1"/>
  <c r="AR4" i="20" s="1"/>
  <c r="N3" i="20"/>
  <c r="AH3" i="20" s="1"/>
  <c r="AR3" i="20" s="1"/>
  <c r="N2" i="20"/>
  <c r="AH2" i="20" s="1"/>
  <c r="AR2" i="20" s="1"/>
  <c r="O1" i="20"/>
  <c r="AQ55" i="20"/>
  <c r="AQ57" i="20"/>
  <c r="AQ59" i="20"/>
  <c r="AQ61" i="20"/>
  <c r="AQ63" i="20"/>
  <c r="AQ65" i="20"/>
  <c r="AQ67" i="20"/>
  <c r="AQ69" i="20"/>
  <c r="AQ71" i="20"/>
  <c r="AQ73" i="20"/>
  <c r="AQ75" i="20"/>
  <c r="AQ77" i="20"/>
  <c r="AQ79" i="20"/>
  <c r="AQ81" i="20"/>
  <c r="AQ83" i="20"/>
  <c r="AQ85" i="20"/>
  <c r="AQ87" i="20"/>
  <c r="AQ89" i="20"/>
  <c r="AQ91" i="20"/>
  <c r="AQ93" i="20"/>
  <c r="AQ95" i="20"/>
  <c r="AQ97" i="20"/>
  <c r="AQ99" i="20"/>
  <c r="AQ101" i="20"/>
  <c r="AQ103" i="20"/>
  <c r="AQ105" i="20"/>
  <c r="AQ107" i="20"/>
  <c r="AQ109" i="20"/>
  <c r="AQ111" i="20"/>
  <c r="AQ113" i="20"/>
  <c r="AQ115" i="20"/>
  <c r="AQ117" i="20"/>
  <c r="AQ119" i="20"/>
  <c r="AQ121" i="20"/>
  <c r="AQ123" i="20"/>
  <c r="AQ125" i="20"/>
  <c r="AQ127" i="20"/>
  <c r="AQ129" i="20"/>
  <c r="AQ131" i="20"/>
  <c r="AQ133" i="20"/>
  <c r="AQ135" i="20"/>
  <c r="AQ137" i="20"/>
  <c r="AQ139" i="20"/>
  <c r="AQ141" i="20"/>
  <c r="AQ143" i="20"/>
  <c r="AQ145" i="20"/>
  <c r="AQ147" i="20"/>
  <c r="AQ149" i="20"/>
  <c r="AQ151" i="20"/>
  <c r="AQ153" i="20"/>
  <c r="AQ155" i="20"/>
  <c r="AQ157" i="20"/>
  <c r="AQ159" i="20"/>
  <c r="AQ161" i="20"/>
  <c r="AQ163" i="20"/>
  <c r="AQ165" i="20"/>
  <c r="AQ167" i="20"/>
  <c r="AQ169" i="20"/>
  <c r="AQ171" i="20"/>
  <c r="AQ173" i="20"/>
  <c r="AQ175" i="20"/>
  <c r="AQ177" i="20"/>
  <c r="AQ179" i="20"/>
  <c r="AQ181" i="20"/>
  <c r="AQ183" i="20"/>
  <c r="AQ185" i="20"/>
  <c r="AQ187" i="20"/>
  <c r="AQ189" i="20"/>
  <c r="AQ191" i="20"/>
  <c r="AQ193" i="20"/>
  <c r="AQ195" i="20"/>
  <c r="AQ197" i="20"/>
  <c r="AQ199" i="20"/>
  <c r="AQ201" i="20"/>
  <c r="AQ203" i="20"/>
  <c r="AQ205" i="20"/>
  <c r="AQ207" i="20"/>
  <c r="AQ209" i="20"/>
  <c r="AQ211" i="20"/>
  <c r="AQ213" i="20"/>
  <c r="AQ215" i="20"/>
  <c r="AQ217" i="20"/>
  <c r="AQ219" i="20"/>
  <c r="AQ221" i="20"/>
  <c r="AQ223" i="20"/>
  <c r="AQ225" i="20"/>
  <c r="AQ227" i="20"/>
  <c r="AB61" i="18"/>
  <c r="O61" i="18"/>
  <c r="AP115" i="20"/>
  <c r="AP117" i="20"/>
  <c r="AP119" i="20"/>
  <c r="AP121" i="20"/>
  <c r="AP146" i="20"/>
  <c r="AP148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7" i="20"/>
  <c r="AP149" i="20"/>
  <c r="AP192" i="20"/>
  <c r="AP207" i="20"/>
  <c r="AP225" i="20"/>
  <c r="AP227" i="20"/>
  <c r="AB63" i="18"/>
  <c r="O63" i="18"/>
  <c r="R14" i="18"/>
  <c r="F1269" i="18"/>
  <c r="U63" i="18" s="1" a="1"/>
  <c r="U63" i="18" s="1"/>
  <c r="V63" i="18" s="1"/>
  <c r="K1269" i="18"/>
  <c r="E228" i="20"/>
  <c r="Y228" i="20" s="1"/>
  <c r="E227" i="20"/>
  <c r="Y227" i="20" s="1"/>
  <c r="E226" i="20"/>
  <c r="Y226" i="20" s="1"/>
  <c r="E225" i="20"/>
  <c r="Y225" i="20" s="1"/>
  <c r="E224" i="20"/>
  <c r="Y224" i="20" s="1"/>
  <c r="E223" i="20"/>
  <c r="Y223" i="20" s="1"/>
  <c r="E222" i="20"/>
  <c r="Y222" i="20" s="1"/>
  <c r="E221" i="20"/>
  <c r="Y221" i="20" s="1"/>
  <c r="E220" i="20"/>
  <c r="Y220" i="20" s="1"/>
  <c r="E219" i="20"/>
  <c r="Y219" i="20" s="1"/>
  <c r="E218" i="20"/>
  <c r="Y218" i="20" s="1"/>
  <c r="E217" i="20"/>
  <c r="Y217" i="20" s="1"/>
  <c r="E216" i="20"/>
  <c r="Y216" i="20" s="1"/>
  <c r="E215" i="20"/>
  <c r="Y215" i="20" s="1"/>
  <c r="E214" i="20"/>
  <c r="Y214" i="20" s="1"/>
  <c r="E213" i="20"/>
  <c r="Y213" i="20" s="1"/>
  <c r="E212" i="20"/>
  <c r="Y212" i="20" s="1"/>
  <c r="E211" i="20"/>
  <c r="Y211" i="20" s="1"/>
  <c r="E210" i="20"/>
  <c r="Y210" i="20" s="1"/>
  <c r="E209" i="20"/>
  <c r="Y209" i="20" s="1"/>
  <c r="E208" i="20"/>
  <c r="Y208" i="20" s="1"/>
  <c r="E207" i="20"/>
  <c r="Y207" i="20" s="1"/>
  <c r="E206" i="20"/>
  <c r="Y206" i="20" s="1"/>
  <c r="E205" i="20"/>
  <c r="Y205" i="20" s="1"/>
  <c r="E204" i="20"/>
  <c r="Y204" i="20" s="1"/>
  <c r="E203" i="20"/>
  <c r="Y203" i="20" s="1"/>
  <c r="E202" i="20"/>
  <c r="Y202" i="20" s="1"/>
  <c r="E201" i="20"/>
  <c r="Y201" i="20" s="1"/>
  <c r="E200" i="20"/>
  <c r="Y200" i="20" s="1"/>
  <c r="E199" i="20"/>
  <c r="Y199" i="20" s="1"/>
  <c r="E198" i="20"/>
  <c r="Y198" i="20" s="1"/>
  <c r="E197" i="20"/>
  <c r="Y197" i="20" s="1"/>
  <c r="E196" i="20"/>
  <c r="Y196" i="20" s="1"/>
  <c r="E195" i="20"/>
  <c r="Y195" i="20" s="1"/>
  <c r="E194" i="20"/>
  <c r="Y194" i="20" s="1"/>
  <c r="E193" i="20"/>
  <c r="Y193" i="20" s="1"/>
  <c r="E192" i="20"/>
  <c r="Y192" i="20" s="1"/>
  <c r="E191" i="20"/>
  <c r="Y191" i="20" s="1"/>
  <c r="E190" i="20"/>
  <c r="Y190" i="20" s="1"/>
  <c r="E189" i="20"/>
  <c r="Y189" i="20" s="1"/>
  <c r="E188" i="20"/>
  <c r="Y188" i="20" s="1"/>
  <c r="E187" i="20"/>
  <c r="Y187" i="20" s="1"/>
  <c r="E186" i="20"/>
  <c r="Y186" i="20" s="1"/>
  <c r="E185" i="20"/>
  <c r="Y185" i="20" s="1"/>
  <c r="E184" i="20"/>
  <c r="Y184" i="20" s="1"/>
  <c r="E183" i="20"/>
  <c r="Y183" i="20" s="1"/>
  <c r="E182" i="20"/>
  <c r="Y182" i="20" s="1"/>
  <c r="E181" i="20"/>
  <c r="Y181" i="20" s="1"/>
  <c r="E180" i="20"/>
  <c r="Y180" i="20" s="1"/>
  <c r="E179" i="20"/>
  <c r="Y179" i="20" s="1"/>
  <c r="E178" i="20"/>
  <c r="Y178" i="20" s="1"/>
  <c r="E177" i="20"/>
  <c r="Y177" i="20" s="1"/>
  <c r="E176" i="20"/>
  <c r="Y176" i="20" s="1"/>
  <c r="E175" i="20"/>
  <c r="Y175" i="20" s="1"/>
  <c r="E174" i="20"/>
  <c r="Y174" i="20" s="1"/>
  <c r="E173" i="20"/>
  <c r="Y173" i="20" s="1"/>
  <c r="E172" i="20"/>
  <c r="Y172" i="20" s="1"/>
  <c r="E171" i="20"/>
  <c r="Y171" i="20" s="1"/>
  <c r="E170" i="20"/>
  <c r="Y170" i="20" s="1"/>
  <c r="E169" i="20"/>
  <c r="Y169" i="20" s="1"/>
  <c r="E168" i="20"/>
  <c r="Y168" i="20" s="1"/>
  <c r="E167" i="20"/>
  <c r="Y167" i="20" s="1"/>
  <c r="E166" i="20"/>
  <c r="Y166" i="20" s="1"/>
  <c r="E165" i="20"/>
  <c r="Y165" i="20" s="1"/>
  <c r="E164" i="20"/>
  <c r="Y164" i="20" s="1"/>
  <c r="E163" i="20"/>
  <c r="Y163" i="20" s="1"/>
  <c r="E162" i="20"/>
  <c r="Y162" i="20" s="1"/>
  <c r="E161" i="20"/>
  <c r="Y161" i="20" s="1"/>
  <c r="E160" i="20"/>
  <c r="Y160" i="20" s="1"/>
  <c r="E159" i="20"/>
  <c r="Y159" i="20" s="1"/>
  <c r="E158" i="20"/>
  <c r="Y158" i="20" s="1"/>
  <c r="E157" i="20"/>
  <c r="Y157" i="20" s="1"/>
  <c r="E156" i="20"/>
  <c r="Y156" i="20" s="1"/>
  <c r="E155" i="20"/>
  <c r="Y155" i="20" s="1"/>
  <c r="E154" i="20"/>
  <c r="Y154" i="20" s="1"/>
  <c r="E153" i="20"/>
  <c r="Y153" i="20" s="1"/>
  <c r="E152" i="20"/>
  <c r="Y152" i="20" s="1"/>
  <c r="E151" i="20"/>
  <c r="Y151" i="20" s="1"/>
  <c r="E150" i="20"/>
  <c r="Y150" i="20" s="1"/>
  <c r="E149" i="20"/>
  <c r="Y149" i="20" s="1"/>
  <c r="E148" i="20"/>
  <c r="Y148" i="20" s="1"/>
  <c r="E147" i="20"/>
  <c r="Y147" i="20" s="1"/>
  <c r="E146" i="20"/>
  <c r="Y146" i="20" s="1"/>
  <c r="E145" i="20"/>
  <c r="Y145" i="20" s="1"/>
  <c r="E144" i="20"/>
  <c r="Y144" i="20" s="1"/>
  <c r="E143" i="20"/>
  <c r="Y143" i="20" s="1"/>
  <c r="E142" i="20"/>
  <c r="Y142" i="20" s="1"/>
  <c r="E141" i="20"/>
  <c r="Y141" i="20" s="1"/>
  <c r="E140" i="20"/>
  <c r="Y140" i="20" s="1"/>
  <c r="E139" i="20"/>
  <c r="Y139" i="20" s="1"/>
  <c r="E138" i="20"/>
  <c r="Y138" i="20" s="1"/>
  <c r="E137" i="20"/>
  <c r="Y137" i="20" s="1"/>
  <c r="E136" i="20"/>
  <c r="Y136" i="20" s="1"/>
  <c r="E135" i="20"/>
  <c r="Y135" i="20" s="1"/>
  <c r="E134" i="20"/>
  <c r="Y134" i="20" s="1"/>
  <c r="E133" i="20"/>
  <c r="Y133" i="20" s="1"/>
  <c r="E132" i="20"/>
  <c r="Y132" i="20" s="1"/>
  <c r="E131" i="20"/>
  <c r="Y131" i="20" s="1"/>
  <c r="E130" i="20"/>
  <c r="Y130" i="20" s="1"/>
  <c r="E129" i="20"/>
  <c r="Y129" i="20" s="1"/>
  <c r="E128" i="20"/>
  <c r="Y128" i="20" s="1"/>
  <c r="E127" i="20"/>
  <c r="Y127" i="20" s="1"/>
  <c r="E126" i="20"/>
  <c r="Y126" i="20" s="1"/>
  <c r="E125" i="20"/>
  <c r="Y125" i="20" s="1"/>
  <c r="E124" i="20"/>
  <c r="Y124" i="20" s="1"/>
  <c r="E123" i="20"/>
  <c r="Y123" i="20" s="1"/>
  <c r="E122" i="20"/>
  <c r="Y122" i="20" s="1"/>
  <c r="E121" i="20"/>
  <c r="Y121" i="20" s="1"/>
  <c r="E120" i="20"/>
  <c r="Y120" i="20" s="1"/>
  <c r="E119" i="20"/>
  <c r="Y119" i="20" s="1"/>
  <c r="E118" i="20"/>
  <c r="Y118" i="20" s="1"/>
  <c r="E117" i="20"/>
  <c r="Y117" i="20" s="1"/>
  <c r="E116" i="20"/>
  <c r="Y116" i="20" s="1"/>
  <c r="E115" i="20"/>
  <c r="Y115" i="20" s="1"/>
  <c r="E114" i="20"/>
  <c r="Y114" i="20" s="1"/>
  <c r="E113" i="20"/>
  <c r="Y113" i="20" s="1"/>
  <c r="E112" i="20"/>
  <c r="Y112" i="20" s="1"/>
  <c r="E111" i="20"/>
  <c r="Y111" i="20" s="1"/>
  <c r="E110" i="20"/>
  <c r="Y110" i="20" s="1"/>
  <c r="E109" i="20"/>
  <c r="Y109" i="20" s="1"/>
  <c r="E108" i="20"/>
  <c r="Y108" i="20" s="1"/>
  <c r="E107" i="20"/>
  <c r="Y107" i="20" s="1"/>
  <c r="E106" i="20"/>
  <c r="Y106" i="20" s="1"/>
  <c r="E105" i="20"/>
  <c r="Y105" i="20" s="1"/>
  <c r="E104" i="20"/>
  <c r="Y104" i="20" s="1"/>
  <c r="E103" i="20"/>
  <c r="Y103" i="20" s="1"/>
  <c r="E102" i="20"/>
  <c r="Y102" i="20" s="1"/>
  <c r="E101" i="20"/>
  <c r="Y101" i="20" s="1"/>
  <c r="E100" i="20"/>
  <c r="Y100" i="20" s="1"/>
  <c r="E99" i="20"/>
  <c r="Y99" i="20" s="1"/>
  <c r="E98" i="20"/>
  <c r="Y98" i="20" s="1"/>
  <c r="E97" i="20"/>
  <c r="Y97" i="20" s="1"/>
  <c r="E96" i="20"/>
  <c r="Y96" i="20" s="1"/>
  <c r="E95" i="20"/>
  <c r="Y95" i="20" s="1"/>
  <c r="E94" i="20"/>
  <c r="Y94" i="20" s="1"/>
  <c r="E93" i="20"/>
  <c r="Y93" i="20" s="1"/>
  <c r="E92" i="20"/>
  <c r="Y92" i="20" s="1"/>
  <c r="E91" i="20"/>
  <c r="Y91" i="20" s="1"/>
  <c r="E90" i="20"/>
  <c r="Y90" i="20" s="1"/>
  <c r="E89" i="20"/>
  <c r="Y89" i="20" s="1"/>
  <c r="E88" i="20"/>
  <c r="Y88" i="20" s="1"/>
  <c r="E87" i="20"/>
  <c r="Y87" i="20" s="1"/>
  <c r="E86" i="20"/>
  <c r="Y86" i="20" s="1"/>
  <c r="E85" i="20"/>
  <c r="Y85" i="20" s="1"/>
  <c r="E84" i="20"/>
  <c r="Y84" i="20" s="1"/>
  <c r="E83" i="20"/>
  <c r="Y83" i="20" s="1"/>
  <c r="E82" i="20"/>
  <c r="Y82" i="20" s="1"/>
  <c r="E81" i="20"/>
  <c r="Y81" i="20" s="1"/>
  <c r="E80" i="20"/>
  <c r="Y80" i="20" s="1"/>
  <c r="E79" i="20"/>
  <c r="Y79" i="20" s="1"/>
  <c r="E78" i="20"/>
  <c r="Y78" i="20" s="1"/>
  <c r="E77" i="20"/>
  <c r="Y77" i="20" s="1"/>
  <c r="E76" i="20"/>
  <c r="Y76" i="20" s="1"/>
  <c r="E75" i="20"/>
  <c r="Y75" i="20" s="1"/>
  <c r="E74" i="20"/>
  <c r="Y74" i="20" s="1"/>
  <c r="E73" i="20"/>
  <c r="Y73" i="20" s="1"/>
  <c r="E72" i="20"/>
  <c r="Y72" i="20" s="1"/>
  <c r="E71" i="20"/>
  <c r="Y71" i="20" s="1"/>
  <c r="E70" i="20"/>
  <c r="Y70" i="20" s="1"/>
  <c r="E69" i="20"/>
  <c r="Y69" i="20" s="1"/>
  <c r="E68" i="20"/>
  <c r="Y68" i="20" s="1"/>
  <c r="E67" i="20"/>
  <c r="Y67" i="20" s="1"/>
  <c r="E66" i="20"/>
  <c r="Y66" i="20" s="1"/>
  <c r="E65" i="20"/>
  <c r="Y65" i="20" s="1"/>
  <c r="E64" i="20"/>
  <c r="Y64" i="20" s="1"/>
  <c r="E63" i="20"/>
  <c r="Y63" i="20" s="1"/>
  <c r="E62" i="20"/>
  <c r="Y62" i="20" s="1"/>
  <c r="E61" i="20"/>
  <c r="Y61" i="20" s="1"/>
  <c r="E60" i="20"/>
  <c r="Y60" i="20" s="1"/>
  <c r="E59" i="20"/>
  <c r="Y59" i="20" s="1"/>
  <c r="E58" i="20"/>
  <c r="Y58" i="20" s="1"/>
  <c r="E57" i="20"/>
  <c r="Y57" i="20" s="1"/>
  <c r="E56" i="20"/>
  <c r="Y56" i="20" s="1"/>
  <c r="E55" i="20"/>
  <c r="Y55" i="20" s="1"/>
  <c r="E54" i="20"/>
  <c r="Y54" i="20" s="1"/>
  <c r="E53" i="20"/>
  <c r="Y53" i="20" s="1"/>
  <c r="E52" i="20"/>
  <c r="Y52" i="20" s="1"/>
  <c r="E51" i="20"/>
  <c r="Y51" i="20" s="1"/>
  <c r="E50" i="20"/>
  <c r="Y50" i="20" s="1"/>
  <c r="E49" i="20"/>
  <c r="Y49" i="20" s="1"/>
  <c r="E48" i="20"/>
  <c r="Y48" i="20" s="1"/>
  <c r="E47" i="20"/>
  <c r="Y47" i="20" s="1"/>
  <c r="E46" i="20"/>
  <c r="Y46" i="20" s="1"/>
  <c r="E45" i="20"/>
  <c r="Y45" i="20" s="1"/>
  <c r="E44" i="20"/>
  <c r="Y44" i="20" s="1"/>
  <c r="E43" i="20"/>
  <c r="Y43" i="20" s="1"/>
  <c r="E42" i="20"/>
  <c r="Y42" i="20" s="1"/>
  <c r="E41" i="20"/>
  <c r="Y41" i="20" s="1"/>
  <c r="E40" i="20"/>
  <c r="Y40" i="20" s="1"/>
  <c r="E39" i="20"/>
  <c r="Y39" i="20" s="1"/>
  <c r="E38" i="20"/>
  <c r="Y38" i="20" s="1"/>
  <c r="E37" i="20"/>
  <c r="Y37" i="20" s="1"/>
  <c r="E36" i="20"/>
  <c r="Y36" i="20" s="1"/>
  <c r="E35" i="20"/>
  <c r="Y35" i="20" s="1"/>
  <c r="E34" i="20"/>
  <c r="Y34" i="20" s="1"/>
  <c r="E33" i="20"/>
  <c r="Y33" i="20" s="1"/>
  <c r="E32" i="20"/>
  <c r="Y32" i="20" s="1"/>
  <c r="E31" i="20"/>
  <c r="Y31" i="20" s="1"/>
  <c r="E30" i="20"/>
  <c r="Y30" i="20" s="1"/>
  <c r="E29" i="20"/>
  <c r="Y29" i="20" s="1"/>
  <c r="E28" i="20"/>
  <c r="Y28" i="20" s="1"/>
  <c r="E27" i="20"/>
  <c r="Y27" i="20" s="1"/>
  <c r="E26" i="20"/>
  <c r="Y26" i="20" s="1"/>
  <c r="E25" i="20"/>
  <c r="Y25" i="20" s="1"/>
  <c r="E24" i="20"/>
  <c r="Y24" i="20" s="1"/>
  <c r="E23" i="20"/>
  <c r="Y23" i="20" s="1"/>
  <c r="E22" i="20"/>
  <c r="Y22" i="20" s="1"/>
  <c r="E21" i="20"/>
  <c r="Y21" i="20" s="1"/>
  <c r="E20" i="20"/>
  <c r="Y20" i="20" s="1"/>
  <c r="E19" i="20"/>
  <c r="Y19" i="20" s="1"/>
  <c r="E18" i="20"/>
  <c r="Y18" i="20" s="1"/>
  <c r="E17" i="20"/>
  <c r="Y17" i="20" s="1"/>
  <c r="E16" i="20"/>
  <c r="Y16" i="20" s="1"/>
  <c r="E15" i="20"/>
  <c r="Y15" i="20" s="1"/>
  <c r="E14" i="20"/>
  <c r="Y14" i="20" s="1"/>
  <c r="E13" i="20"/>
  <c r="Y13" i="20" s="1"/>
  <c r="E12" i="20"/>
  <c r="Y12" i="20" s="1"/>
  <c r="E11" i="20"/>
  <c r="Y11" i="20" s="1"/>
  <c r="E10" i="20"/>
  <c r="Y10" i="20" s="1"/>
  <c r="E9" i="20"/>
  <c r="Y9" i="20" s="1"/>
  <c r="E8" i="20"/>
  <c r="Y8" i="20" s="1"/>
  <c r="E7" i="20"/>
  <c r="Y7" i="20" s="1"/>
  <c r="E6" i="20"/>
  <c r="Y6" i="20" s="1"/>
  <c r="E5" i="20"/>
  <c r="Y5" i="20" s="1"/>
  <c r="E4" i="20"/>
  <c r="Y4" i="20" s="1"/>
  <c r="E3" i="20"/>
  <c r="Y3" i="20" s="1"/>
  <c r="E2" i="20"/>
  <c r="Y2" i="20" s="1"/>
  <c r="F1" i="20"/>
  <c r="AQ54" i="20"/>
  <c r="AQ56" i="20"/>
  <c r="AQ58" i="20"/>
  <c r="AQ60" i="20"/>
  <c r="AQ62" i="20"/>
  <c r="AQ64" i="20"/>
  <c r="AQ66" i="20"/>
  <c r="AQ68" i="20"/>
  <c r="AQ70" i="20"/>
  <c r="AQ72" i="20"/>
  <c r="AQ74" i="20"/>
  <c r="AQ76" i="20"/>
  <c r="AQ78" i="20"/>
  <c r="AQ80" i="20"/>
  <c r="AQ82" i="20"/>
  <c r="AQ84" i="20"/>
  <c r="AQ86" i="20"/>
  <c r="AQ88" i="20"/>
  <c r="AQ90" i="20"/>
  <c r="AQ92" i="20"/>
  <c r="AQ94" i="20"/>
  <c r="AQ96" i="20"/>
  <c r="AQ98" i="20"/>
  <c r="AQ100" i="20"/>
  <c r="AQ102" i="20"/>
  <c r="AQ104" i="20"/>
  <c r="AQ106" i="20"/>
  <c r="AQ108" i="20"/>
  <c r="AQ110" i="20"/>
  <c r="AQ112" i="20"/>
  <c r="AQ114" i="20"/>
  <c r="AQ116" i="20"/>
  <c r="AQ118" i="20"/>
  <c r="AQ120" i="20"/>
  <c r="AQ122" i="20"/>
  <c r="AQ124" i="20"/>
  <c r="AQ126" i="20"/>
  <c r="AQ128" i="20"/>
  <c r="AQ130" i="20"/>
  <c r="AQ132" i="20"/>
  <c r="AQ134" i="20"/>
  <c r="AQ136" i="20"/>
  <c r="AQ138" i="20"/>
  <c r="AQ140" i="20"/>
  <c r="AQ142" i="20"/>
  <c r="AQ144" i="20"/>
  <c r="AQ146" i="20"/>
  <c r="AQ148" i="20"/>
  <c r="AQ150" i="20"/>
  <c r="AQ152" i="20"/>
  <c r="AQ154" i="20"/>
  <c r="AQ156" i="20"/>
  <c r="AQ158" i="20"/>
  <c r="AQ160" i="20"/>
  <c r="AQ162" i="20"/>
  <c r="AQ164" i="20"/>
  <c r="AQ166" i="20"/>
  <c r="AQ168" i="20"/>
  <c r="AQ170" i="20"/>
  <c r="AQ172" i="20"/>
  <c r="AQ174" i="20"/>
  <c r="AQ176" i="20"/>
  <c r="AQ178" i="20"/>
  <c r="AQ180" i="20"/>
  <c r="AQ182" i="20"/>
  <c r="AQ184" i="20"/>
  <c r="AQ186" i="20"/>
  <c r="AQ188" i="20"/>
  <c r="AQ190" i="20"/>
  <c r="AQ192" i="20"/>
  <c r="AQ194" i="20"/>
  <c r="AQ196" i="20"/>
  <c r="AQ198" i="20"/>
  <c r="AQ200" i="20"/>
  <c r="AQ202" i="20"/>
  <c r="AQ204" i="20"/>
  <c r="AQ206" i="20"/>
  <c r="AQ208" i="20"/>
  <c r="AQ210" i="20"/>
  <c r="AQ212" i="20"/>
  <c r="AQ214" i="20"/>
  <c r="AQ216" i="20"/>
  <c r="AQ218" i="20"/>
  <c r="AQ220" i="20"/>
  <c r="AQ222" i="20"/>
  <c r="AQ224" i="20"/>
  <c r="AQ226" i="20"/>
  <c r="AQ228" i="20"/>
  <c r="T61" i="18"/>
  <c r="AB62" i="18"/>
  <c r="Q31" i="18"/>
  <c r="O31" i="18"/>
  <c r="N32" i="18"/>
  <c r="T31" i="18"/>
  <c r="P31" i="18"/>
  <c r="R30" i="18"/>
  <c r="V14" i="18"/>
  <c r="N14" i="18"/>
  <c r="AP2" i="20"/>
  <c r="AP3" i="20"/>
  <c r="AP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6" i="20"/>
  <c r="AP58" i="20"/>
  <c r="AP60" i="20"/>
  <c r="AP62" i="20"/>
  <c r="AP64" i="20"/>
  <c r="AP55" i="20"/>
  <c r="AP57" i="20"/>
  <c r="AP59" i="20"/>
  <c r="AP61" i="20"/>
  <c r="AP63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6" i="20"/>
  <c r="AP118" i="20"/>
  <c r="AP120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7" i="20"/>
  <c r="AP176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8" i="20"/>
  <c r="AP209" i="20"/>
  <c r="AP210" i="20"/>
  <c r="AP211" i="20"/>
  <c r="AP212" i="20"/>
  <c r="AP213" i="20"/>
  <c r="AP214" i="20"/>
  <c r="AP216" i="20"/>
  <c r="AP215" i="20"/>
  <c r="AP217" i="20"/>
  <c r="AP218" i="20"/>
  <c r="AP219" i="20"/>
  <c r="AP220" i="20"/>
  <c r="AP221" i="20"/>
  <c r="AP222" i="20"/>
  <c r="AP223" i="20"/>
  <c r="AP224" i="20"/>
  <c r="AP226" i="20"/>
  <c r="AP228" i="20"/>
  <c r="T63" i="18"/>
  <c r="M65" i="18"/>
  <c r="R64" i="18" a="1"/>
  <c r="R64" i="18" s="1"/>
  <c r="S64" i="18" s="1"/>
  <c r="T64" i="18" s="1"/>
  <c r="N64" i="18" a="1"/>
  <c r="N64" i="18" s="1"/>
  <c r="U61" i="18" a="1"/>
  <c r="U61" i="18" s="1"/>
  <c r="V61" i="18" s="1"/>
  <c r="U64" i="18" l="1" a="1"/>
  <c r="U64" i="18" s="1"/>
  <c r="V64" i="18" s="1"/>
  <c r="X64" i="18" s="1"/>
  <c r="AI64" i="18" s="1"/>
  <c r="P7" i="18"/>
  <c r="X63" i="18"/>
  <c r="AI63" i="18" s="1"/>
  <c r="AG63" i="18"/>
  <c r="W63" i="18"/>
  <c r="AH63" i="18" s="1"/>
  <c r="AA62" i="18"/>
  <c r="P62" i="18"/>
  <c r="Q62" i="18"/>
  <c r="AC62" i="18" s="1"/>
  <c r="AD62" i="18" s="1"/>
  <c r="M66" i="18"/>
  <c r="U65" i="18" a="1"/>
  <c r="U65" i="18" s="1"/>
  <c r="V65" i="18" s="1"/>
  <c r="R65" i="18" a="1"/>
  <c r="R65" i="18" s="1"/>
  <c r="S65" i="18" s="1"/>
  <c r="T65" i="18" s="1"/>
  <c r="N65" i="18" a="1"/>
  <c r="N65" i="18" s="1"/>
  <c r="N15" i="18"/>
  <c r="V15" i="18"/>
  <c r="S31" i="18"/>
  <c r="Q32" i="18"/>
  <c r="O32" i="18"/>
  <c r="N33" i="18"/>
  <c r="T32" i="18"/>
  <c r="P32" i="18"/>
  <c r="R31" i="18"/>
  <c r="F227" i="20"/>
  <c r="Z227" i="20" s="1"/>
  <c r="F225" i="20"/>
  <c r="Z225" i="20" s="1"/>
  <c r="F228" i="20"/>
  <c r="Z228" i="20" s="1"/>
  <c r="F226" i="20"/>
  <c r="Z226" i="20" s="1"/>
  <c r="F224" i="20"/>
  <c r="Z224" i="20" s="1"/>
  <c r="F223" i="20"/>
  <c r="Z223" i="20" s="1"/>
  <c r="F222" i="20"/>
  <c r="Z222" i="20" s="1"/>
  <c r="F221" i="20"/>
  <c r="Z221" i="20" s="1"/>
  <c r="F220" i="20"/>
  <c r="Z220" i="20" s="1"/>
  <c r="F219" i="20"/>
  <c r="Z219" i="20" s="1"/>
  <c r="F218" i="20"/>
  <c r="Z218" i="20" s="1"/>
  <c r="F217" i="20"/>
  <c r="Z217" i="20" s="1"/>
  <c r="F215" i="20"/>
  <c r="Z215" i="20" s="1"/>
  <c r="F216" i="20"/>
  <c r="Z216" i="20" s="1"/>
  <c r="F214" i="20"/>
  <c r="Z214" i="20" s="1"/>
  <c r="F213" i="20"/>
  <c r="Z213" i="20" s="1"/>
  <c r="F212" i="20"/>
  <c r="Z212" i="20" s="1"/>
  <c r="F211" i="20"/>
  <c r="Z211" i="20" s="1"/>
  <c r="F210" i="20"/>
  <c r="Z210" i="20" s="1"/>
  <c r="F209" i="20"/>
  <c r="Z209" i="20" s="1"/>
  <c r="F208" i="20"/>
  <c r="Z208" i="20" s="1"/>
  <c r="F206" i="20"/>
  <c r="Z206" i="20" s="1"/>
  <c r="F205" i="20"/>
  <c r="Z205" i="20" s="1"/>
  <c r="F204" i="20"/>
  <c r="Z204" i="20" s="1"/>
  <c r="F203" i="20"/>
  <c r="Z203" i="20" s="1"/>
  <c r="F202" i="20"/>
  <c r="Z202" i="20" s="1"/>
  <c r="F201" i="20"/>
  <c r="Z201" i="20" s="1"/>
  <c r="F200" i="20"/>
  <c r="Z200" i="20" s="1"/>
  <c r="F199" i="20"/>
  <c r="Z199" i="20" s="1"/>
  <c r="F198" i="20"/>
  <c r="Z198" i="20" s="1"/>
  <c r="F197" i="20"/>
  <c r="Z197" i="20" s="1"/>
  <c r="F196" i="20"/>
  <c r="Z196" i="20" s="1"/>
  <c r="F195" i="20"/>
  <c r="Z195" i="20" s="1"/>
  <c r="F194" i="20"/>
  <c r="Z194" i="20" s="1"/>
  <c r="F207" i="20"/>
  <c r="Z207" i="20" s="1"/>
  <c r="F192" i="20"/>
  <c r="Z192" i="20" s="1"/>
  <c r="F193" i="20"/>
  <c r="Z193" i="20" s="1"/>
  <c r="F191" i="20"/>
  <c r="Z191" i="20" s="1"/>
  <c r="F190" i="20"/>
  <c r="Z190" i="20" s="1"/>
  <c r="F189" i="20"/>
  <c r="Z189" i="20" s="1"/>
  <c r="F188" i="20"/>
  <c r="Z188" i="20" s="1"/>
  <c r="F187" i="20"/>
  <c r="Z187" i="20" s="1"/>
  <c r="F186" i="20"/>
  <c r="Z186" i="20" s="1"/>
  <c r="F185" i="20"/>
  <c r="Z185" i="20" s="1"/>
  <c r="F184" i="20"/>
  <c r="Z184" i="20" s="1"/>
  <c r="F183" i="20"/>
  <c r="Z183" i="20" s="1"/>
  <c r="F182" i="20"/>
  <c r="Z182" i="20" s="1"/>
  <c r="F181" i="20"/>
  <c r="Z181" i="20" s="1"/>
  <c r="F180" i="20"/>
  <c r="Z180" i="20" s="1"/>
  <c r="F179" i="20"/>
  <c r="Z179" i="20" s="1"/>
  <c r="F178" i="20"/>
  <c r="Z178" i="20" s="1"/>
  <c r="F176" i="20"/>
  <c r="Z176" i="20" s="1"/>
  <c r="F177" i="20"/>
  <c r="Z177" i="20" s="1"/>
  <c r="F175" i="20"/>
  <c r="Z175" i="20" s="1"/>
  <c r="F174" i="20"/>
  <c r="Z174" i="20" s="1"/>
  <c r="F173" i="20"/>
  <c r="Z173" i="20" s="1"/>
  <c r="F172" i="20"/>
  <c r="Z172" i="20" s="1"/>
  <c r="F171" i="20"/>
  <c r="Z171" i="20" s="1"/>
  <c r="F170" i="20"/>
  <c r="Z170" i="20" s="1"/>
  <c r="F169" i="20"/>
  <c r="Z169" i="20" s="1"/>
  <c r="F168" i="20"/>
  <c r="Z168" i="20" s="1"/>
  <c r="F167" i="20"/>
  <c r="Z167" i="20" s="1"/>
  <c r="F166" i="20"/>
  <c r="Z166" i="20" s="1"/>
  <c r="F165" i="20"/>
  <c r="Z165" i="20" s="1"/>
  <c r="F164" i="20"/>
  <c r="Z164" i="20" s="1"/>
  <c r="F163" i="20"/>
  <c r="Z163" i="20" s="1"/>
  <c r="F162" i="20"/>
  <c r="Z162" i="20" s="1"/>
  <c r="F161" i="20"/>
  <c r="Z161" i="20" s="1"/>
  <c r="F160" i="20"/>
  <c r="Z160" i="20" s="1"/>
  <c r="F159" i="20"/>
  <c r="Z159" i="20" s="1"/>
  <c r="F158" i="20"/>
  <c r="Z158" i="20" s="1"/>
  <c r="F157" i="20"/>
  <c r="Z157" i="20" s="1"/>
  <c r="F156" i="20"/>
  <c r="Z156" i="20" s="1"/>
  <c r="F155" i="20"/>
  <c r="Z155" i="20" s="1"/>
  <c r="F154" i="20"/>
  <c r="Z154" i="20" s="1"/>
  <c r="F153" i="20"/>
  <c r="Z153" i="20" s="1"/>
  <c r="F152" i="20"/>
  <c r="Z152" i="20" s="1"/>
  <c r="F151" i="20"/>
  <c r="Z151" i="20" s="1"/>
  <c r="F149" i="20"/>
  <c r="Z149" i="20" s="1"/>
  <c r="F147" i="20"/>
  <c r="Z147" i="20" s="1"/>
  <c r="F145" i="20"/>
  <c r="Z145" i="20" s="1"/>
  <c r="F144" i="20"/>
  <c r="Z144" i="20" s="1"/>
  <c r="F143" i="20"/>
  <c r="Z143" i="20" s="1"/>
  <c r="F142" i="20"/>
  <c r="Z142" i="20" s="1"/>
  <c r="F141" i="20"/>
  <c r="Z141" i="20" s="1"/>
  <c r="F140" i="20"/>
  <c r="Z140" i="20" s="1"/>
  <c r="F139" i="20"/>
  <c r="Z139" i="20" s="1"/>
  <c r="F138" i="20"/>
  <c r="Z138" i="20" s="1"/>
  <c r="F137" i="20"/>
  <c r="Z137" i="20" s="1"/>
  <c r="F136" i="20"/>
  <c r="Z136" i="20" s="1"/>
  <c r="F135" i="20"/>
  <c r="Z135" i="20" s="1"/>
  <c r="F134" i="20"/>
  <c r="Z134" i="20" s="1"/>
  <c r="F133" i="20"/>
  <c r="Z133" i="20" s="1"/>
  <c r="F132" i="20"/>
  <c r="Z132" i="20" s="1"/>
  <c r="F131" i="20"/>
  <c r="Z131" i="20" s="1"/>
  <c r="F130" i="20"/>
  <c r="Z130" i="20" s="1"/>
  <c r="F129" i="20"/>
  <c r="Z129" i="20" s="1"/>
  <c r="F128" i="20"/>
  <c r="Z128" i="20" s="1"/>
  <c r="F127" i="20"/>
  <c r="Z127" i="20" s="1"/>
  <c r="F126" i="20"/>
  <c r="Z126" i="20" s="1"/>
  <c r="F125" i="20"/>
  <c r="Z125" i="20" s="1"/>
  <c r="F124" i="20"/>
  <c r="Z124" i="20" s="1"/>
  <c r="F123" i="20"/>
  <c r="Z123" i="20" s="1"/>
  <c r="F150" i="20"/>
  <c r="Z150" i="20" s="1"/>
  <c r="F148" i="20"/>
  <c r="Z148" i="20" s="1"/>
  <c r="F146" i="20"/>
  <c r="Z146" i="20" s="1"/>
  <c r="F121" i="20"/>
  <c r="Z121" i="20" s="1"/>
  <c r="F119" i="20"/>
  <c r="Z119" i="20" s="1"/>
  <c r="F117" i="20"/>
  <c r="Z117" i="20" s="1"/>
  <c r="F115" i="20"/>
  <c r="Z115" i="20" s="1"/>
  <c r="F122" i="20"/>
  <c r="Z122" i="20" s="1"/>
  <c r="F120" i="20"/>
  <c r="Z120" i="20" s="1"/>
  <c r="F118" i="20"/>
  <c r="Z118" i="20" s="1"/>
  <c r="F116" i="20"/>
  <c r="Z116" i="20" s="1"/>
  <c r="F114" i="20"/>
  <c r="Z114" i="20" s="1"/>
  <c r="F113" i="20"/>
  <c r="Z113" i="20" s="1"/>
  <c r="F112" i="20"/>
  <c r="Z112" i="20" s="1"/>
  <c r="F111" i="20"/>
  <c r="Z111" i="20" s="1"/>
  <c r="F110" i="20"/>
  <c r="Z110" i="20" s="1"/>
  <c r="F109" i="20"/>
  <c r="Z109" i="20" s="1"/>
  <c r="F108" i="20"/>
  <c r="Z108" i="20" s="1"/>
  <c r="F107" i="20"/>
  <c r="Z107" i="20" s="1"/>
  <c r="F106" i="20"/>
  <c r="Z106" i="20" s="1"/>
  <c r="F105" i="20"/>
  <c r="Z105" i="20" s="1"/>
  <c r="F104" i="20"/>
  <c r="Z104" i="20" s="1"/>
  <c r="F103" i="20"/>
  <c r="Z103" i="20" s="1"/>
  <c r="F102" i="20"/>
  <c r="Z102" i="20" s="1"/>
  <c r="F101" i="20"/>
  <c r="Z101" i="20" s="1"/>
  <c r="F100" i="20"/>
  <c r="Z100" i="20" s="1"/>
  <c r="F99" i="20"/>
  <c r="Z99" i="20" s="1"/>
  <c r="F98" i="20"/>
  <c r="Z98" i="20" s="1"/>
  <c r="F97" i="20"/>
  <c r="Z97" i="20" s="1"/>
  <c r="F96" i="20"/>
  <c r="Z96" i="20" s="1"/>
  <c r="F95" i="20"/>
  <c r="Z95" i="20" s="1"/>
  <c r="F94" i="20"/>
  <c r="Z94" i="20" s="1"/>
  <c r="F93" i="20"/>
  <c r="Z93" i="20" s="1"/>
  <c r="F92" i="20"/>
  <c r="Z92" i="20" s="1"/>
  <c r="F91" i="20"/>
  <c r="Z91" i="20" s="1"/>
  <c r="F90" i="20"/>
  <c r="Z90" i="20" s="1"/>
  <c r="F89" i="20"/>
  <c r="Z89" i="20" s="1"/>
  <c r="F88" i="20"/>
  <c r="Z88" i="20" s="1"/>
  <c r="F87" i="20"/>
  <c r="Z87" i="20" s="1"/>
  <c r="F86" i="20"/>
  <c r="Z86" i="20" s="1"/>
  <c r="F85" i="20"/>
  <c r="Z85" i="20" s="1"/>
  <c r="F84" i="20"/>
  <c r="Z84" i="20" s="1"/>
  <c r="F83" i="20"/>
  <c r="Z83" i="20" s="1"/>
  <c r="F82" i="20"/>
  <c r="Z82" i="20" s="1"/>
  <c r="F81" i="20"/>
  <c r="Z81" i="20" s="1"/>
  <c r="F80" i="20"/>
  <c r="Z80" i="20" s="1"/>
  <c r="F79" i="20"/>
  <c r="Z79" i="20" s="1"/>
  <c r="F78" i="20"/>
  <c r="Z78" i="20" s="1"/>
  <c r="F77" i="20"/>
  <c r="Z77" i="20" s="1"/>
  <c r="F76" i="20"/>
  <c r="Z76" i="20" s="1"/>
  <c r="F75" i="20"/>
  <c r="Z75" i="20" s="1"/>
  <c r="F74" i="20"/>
  <c r="Z74" i="20" s="1"/>
  <c r="F73" i="20"/>
  <c r="Z73" i="20" s="1"/>
  <c r="F72" i="20"/>
  <c r="Z72" i="20" s="1"/>
  <c r="F71" i="20"/>
  <c r="Z71" i="20" s="1"/>
  <c r="F70" i="20"/>
  <c r="Z70" i="20" s="1"/>
  <c r="F69" i="20"/>
  <c r="Z69" i="20" s="1"/>
  <c r="F68" i="20"/>
  <c r="Z68" i="20" s="1"/>
  <c r="F67" i="20"/>
  <c r="Z67" i="20" s="1"/>
  <c r="F66" i="20"/>
  <c r="Z66" i="20" s="1"/>
  <c r="F65" i="20"/>
  <c r="Z65" i="20" s="1"/>
  <c r="F63" i="20"/>
  <c r="Z63" i="20" s="1"/>
  <c r="F61" i="20"/>
  <c r="Z61" i="20" s="1"/>
  <c r="F59" i="20"/>
  <c r="Z59" i="20" s="1"/>
  <c r="F57" i="20"/>
  <c r="Z57" i="20" s="1"/>
  <c r="F55" i="20"/>
  <c r="Z55" i="20" s="1"/>
  <c r="G1" i="20"/>
  <c r="F64" i="20"/>
  <c r="Z64" i="20" s="1"/>
  <c r="F62" i="20"/>
  <c r="Z62" i="20" s="1"/>
  <c r="F60" i="20"/>
  <c r="Z60" i="20" s="1"/>
  <c r="F58" i="20"/>
  <c r="Z58" i="20" s="1"/>
  <c r="F56" i="20"/>
  <c r="Z56" i="20" s="1"/>
  <c r="F54" i="20"/>
  <c r="Z54" i="20" s="1"/>
  <c r="F53" i="20"/>
  <c r="Z53" i="20" s="1"/>
  <c r="F52" i="20"/>
  <c r="Z52" i="20" s="1"/>
  <c r="F51" i="20"/>
  <c r="Z51" i="20" s="1"/>
  <c r="F50" i="20"/>
  <c r="Z50" i="20" s="1"/>
  <c r="F49" i="20"/>
  <c r="Z49" i="20" s="1"/>
  <c r="F48" i="20"/>
  <c r="Z48" i="20" s="1"/>
  <c r="F47" i="20"/>
  <c r="Z47" i="20" s="1"/>
  <c r="F46" i="20"/>
  <c r="Z46" i="20" s="1"/>
  <c r="F45" i="20"/>
  <c r="Z45" i="20" s="1"/>
  <c r="F44" i="20"/>
  <c r="Z44" i="20" s="1"/>
  <c r="F43" i="20"/>
  <c r="Z43" i="20" s="1"/>
  <c r="F42" i="20"/>
  <c r="Z42" i="20" s="1"/>
  <c r="F41" i="20"/>
  <c r="Z41" i="20" s="1"/>
  <c r="F40" i="20"/>
  <c r="Z40" i="20" s="1"/>
  <c r="F39" i="20"/>
  <c r="Z39" i="20" s="1"/>
  <c r="F38" i="20"/>
  <c r="Z38" i="20" s="1"/>
  <c r="F37" i="20"/>
  <c r="Z37" i="20" s="1"/>
  <c r="F36" i="20"/>
  <c r="Z36" i="20" s="1"/>
  <c r="F35" i="20"/>
  <c r="Z35" i="20" s="1"/>
  <c r="F34" i="20"/>
  <c r="Z34" i="20" s="1"/>
  <c r="F33" i="20"/>
  <c r="Z33" i="20" s="1"/>
  <c r="F32" i="20"/>
  <c r="Z32" i="20" s="1"/>
  <c r="F31" i="20"/>
  <c r="Z31" i="20" s="1"/>
  <c r="F30" i="20"/>
  <c r="Z30" i="20" s="1"/>
  <c r="F29" i="20"/>
  <c r="Z29" i="20" s="1"/>
  <c r="F28" i="20"/>
  <c r="Z28" i="20" s="1"/>
  <c r="F27" i="20"/>
  <c r="Z27" i="20" s="1"/>
  <c r="F26" i="20"/>
  <c r="Z26" i="20" s="1"/>
  <c r="F25" i="20"/>
  <c r="Z25" i="20" s="1"/>
  <c r="F24" i="20"/>
  <c r="Z24" i="20" s="1"/>
  <c r="F23" i="20"/>
  <c r="Z23" i="20" s="1"/>
  <c r="F22" i="20"/>
  <c r="Z22" i="20" s="1"/>
  <c r="F21" i="20"/>
  <c r="Z21" i="20" s="1"/>
  <c r="F20" i="20"/>
  <c r="Z20" i="20" s="1"/>
  <c r="F19" i="20"/>
  <c r="Z19" i="20" s="1"/>
  <c r="F18" i="20"/>
  <c r="Z18" i="20" s="1"/>
  <c r="F17" i="20"/>
  <c r="Z17" i="20" s="1"/>
  <c r="F16" i="20"/>
  <c r="Z16" i="20" s="1"/>
  <c r="F15" i="20"/>
  <c r="Z15" i="20" s="1"/>
  <c r="F14" i="20"/>
  <c r="Z14" i="20" s="1"/>
  <c r="F13" i="20"/>
  <c r="Z13" i="20" s="1"/>
  <c r="F12" i="20"/>
  <c r="Z12" i="20" s="1"/>
  <c r="F11" i="20"/>
  <c r="Z11" i="20" s="1"/>
  <c r="F10" i="20"/>
  <c r="Z10" i="20" s="1"/>
  <c r="F9" i="20"/>
  <c r="Z9" i="20" s="1"/>
  <c r="F8" i="20"/>
  <c r="Z8" i="20" s="1"/>
  <c r="F7" i="20"/>
  <c r="Z7" i="20" s="1"/>
  <c r="F6" i="20"/>
  <c r="Z6" i="20" s="1"/>
  <c r="F5" i="20"/>
  <c r="Z5" i="20" s="1"/>
  <c r="F4" i="20"/>
  <c r="Z4" i="20" s="1"/>
  <c r="F3" i="20"/>
  <c r="Z3" i="20" s="1"/>
  <c r="F2" i="20"/>
  <c r="Z2" i="20" s="1"/>
  <c r="AA63" i="18"/>
  <c r="P63" i="18"/>
  <c r="Q63" i="18"/>
  <c r="AC63" i="18" s="1"/>
  <c r="AD63" i="18" s="1"/>
  <c r="P61" i="18"/>
  <c r="AA61" i="18"/>
  <c r="Q61" i="18"/>
  <c r="T62" i="18"/>
  <c r="O228" i="20"/>
  <c r="AI228" i="20" s="1"/>
  <c r="O227" i="20"/>
  <c r="AI227" i="20" s="1"/>
  <c r="O226" i="20"/>
  <c r="AI226" i="20" s="1"/>
  <c r="O225" i="20"/>
  <c r="AI225" i="20" s="1"/>
  <c r="O224" i="20"/>
  <c r="AI224" i="20" s="1"/>
  <c r="O223" i="20"/>
  <c r="AI223" i="20" s="1"/>
  <c r="O222" i="20"/>
  <c r="AI222" i="20" s="1"/>
  <c r="O221" i="20"/>
  <c r="AI221" i="20" s="1"/>
  <c r="O220" i="20"/>
  <c r="AI220" i="20" s="1"/>
  <c r="O219" i="20"/>
  <c r="AI219" i="20" s="1"/>
  <c r="O218" i="20"/>
  <c r="AI218" i="20" s="1"/>
  <c r="O217" i="20"/>
  <c r="AI217" i="20" s="1"/>
  <c r="O216" i="20"/>
  <c r="AI216" i="20" s="1"/>
  <c r="O215" i="20"/>
  <c r="AI215" i="20" s="1"/>
  <c r="O214" i="20"/>
  <c r="AI214" i="20" s="1"/>
  <c r="O213" i="20"/>
  <c r="AI213" i="20" s="1"/>
  <c r="O212" i="20"/>
  <c r="AI212" i="20" s="1"/>
  <c r="O211" i="20"/>
  <c r="AI211" i="20" s="1"/>
  <c r="O210" i="20"/>
  <c r="AI210" i="20" s="1"/>
  <c r="O209" i="20"/>
  <c r="AI209" i="20" s="1"/>
  <c r="O208" i="20"/>
  <c r="AI208" i="20" s="1"/>
  <c r="O207" i="20"/>
  <c r="AI207" i="20" s="1"/>
  <c r="O206" i="20"/>
  <c r="AI206" i="20" s="1"/>
  <c r="O205" i="20"/>
  <c r="AI205" i="20" s="1"/>
  <c r="O204" i="20"/>
  <c r="AI204" i="20" s="1"/>
  <c r="O203" i="20"/>
  <c r="AI203" i="20" s="1"/>
  <c r="O202" i="20"/>
  <c r="AI202" i="20" s="1"/>
  <c r="O201" i="20"/>
  <c r="AI201" i="20" s="1"/>
  <c r="O200" i="20"/>
  <c r="AI200" i="20" s="1"/>
  <c r="O199" i="20"/>
  <c r="AI199" i="20" s="1"/>
  <c r="O198" i="20"/>
  <c r="AI198" i="20" s="1"/>
  <c r="O197" i="20"/>
  <c r="AI197" i="20" s="1"/>
  <c r="O196" i="20"/>
  <c r="AI196" i="20" s="1"/>
  <c r="O195" i="20"/>
  <c r="AI195" i="20" s="1"/>
  <c r="O194" i="20"/>
  <c r="AI194" i="20" s="1"/>
  <c r="O193" i="20"/>
  <c r="AI193" i="20" s="1"/>
  <c r="O192" i="20"/>
  <c r="AI192" i="20" s="1"/>
  <c r="O191" i="20"/>
  <c r="AI191" i="20" s="1"/>
  <c r="O190" i="20"/>
  <c r="AI190" i="20" s="1"/>
  <c r="O189" i="20"/>
  <c r="AI189" i="20" s="1"/>
  <c r="O188" i="20"/>
  <c r="AI188" i="20" s="1"/>
  <c r="O187" i="20"/>
  <c r="AI187" i="20" s="1"/>
  <c r="O186" i="20"/>
  <c r="AI186" i="20" s="1"/>
  <c r="O185" i="20"/>
  <c r="AI185" i="20" s="1"/>
  <c r="O184" i="20"/>
  <c r="AI184" i="20" s="1"/>
  <c r="O183" i="20"/>
  <c r="AI183" i="20" s="1"/>
  <c r="O182" i="20"/>
  <c r="AI182" i="20" s="1"/>
  <c r="O181" i="20"/>
  <c r="AI181" i="20" s="1"/>
  <c r="O180" i="20"/>
  <c r="AI180" i="20" s="1"/>
  <c r="O179" i="20"/>
  <c r="AI179" i="20" s="1"/>
  <c r="O178" i="20"/>
  <c r="AI178" i="20" s="1"/>
  <c r="O177" i="20"/>
  <c r="AI177" i="20" s="1"/>
  <c r="O176" i="20"/>
  <c r="AI176" i="20" s="1"/>
  <c r="O175" i="20"/>
  <c r="AI175" i="20" s="1"/>
  <c r="O174" i="20"/>
  <c r="AI174" i="20" s="1"/>
  <c r="O173" i="20"/>
  <c r="AI173" i="20" s="1"/>
  <c r="O172" i="20"/>
  <c r="AI172" i="20" s="1"/>
  <c r="O171" i="20"/>
  <c r="AI171" i="20" s="1"/>
  <c r="O170" i="20"/>
  <c r="AI170" i="20" s="1"/>
  <c r="O169" i="20"/>
  <c r="AI169" i="20" s="1"/>
  <c r="O168" i="20"/>
  <c r="AI168" i="20" s="1"/>
  <c r="O167" i="20"/>
  <c r="AI167" i="20" s="1"/>
  <c r="O166" i="20"/>
  <c r="AI166" i="20" s="1"/>
  <c r="O165" i="20"/>
  <c r="AI165" i="20" s="1"/>
  <c r="O164" i="20"/>
  <c r="AI164" i="20" s="1"/>
  <c r="O163" i="20"/>
  <c r="AI163" i="20" s="1"/>
  <c r="O162" i="20"/>
  <c r="AI162" i="20" s="1"/>
  <c r="O161" i="20"/>
  <c r="AI161" i="20" s="1"/>
  <c r="O160" i="20"/>
  <c r="AI160" i="20" s="1"/>
  <c r="O159" i="20"/>
  <c r="AI159" i="20" s="1"/>
  <c r="O158" i="20"/>
  <c r="AI158" i="20" s="1"/>
  <c r="O157" i="20"/>
  <c r="AI157" i="20" s="1"/>
  <c r="O156" i="20"/>
  <c r="AI156" i="20" s="1"/>
  <c r="O155" i="20"/>
  <c r="AI155" i="20" s="1"/>
  <c r="O154" i="20"/>
  <c r="AI154" i="20" s="1"/>
  <c r="O153" i="20"/>
  <c r="AI153" i="20" s="1"/>
  <c r="O152" i="20"/>
  <c r="AI152" i="20" s="1"/>
  <c r="O151" i="20"/>
  <c r="AI151" i="20" s="1"/>
  <c r="O150" i="20"/>
  <c r="AI150" i="20" s="1"/>
  <c r="O149" i="20"/>
  <c r="AI149" i="20" s="1"/>
  <c r="O148" i="20"/>
  <c r="AI148" i="20" s="1"/>
  <c r="O147" i="20"/>
  <c r="AI147" i="20" s="1"/>
  <c r="O146" i="20"/>
  <c r="AI146" i="20" s="1"/>
  <c r="O145" i="20"/>
  <c r="AI145" i="20" s="1"/>
  <c r="O144" i="20"/>
  <c r="AI144" i="20" s="1"/>
  <c r="O143" i="20"/>
  <c r="AI143" i="20" s="1"/>
  <c r="O142" i="20"/>
  <c r="AI142" i="20" s="1"/>
  <c r="O141" i="20"/>
  <c r="AI141" i="20" s="1"/>
  <c r="O140" i="20"/>
  <c r="AI140" i="20" s="1"/>
  <c r="O139" i="20"/>
  <c r="AI139" i="20" s="1"/>
  <c r="O138" i="20"/>
  <c r="AI138" i="20" s="1"/>
  <c r="O137" i="20"/>
  <c r="AI137" i="20" s="1"/>
  <c r="O136" i="20"/>
  <c r="AI136" i="20" s="1"/>
  <c r="O135" i="20"/>
  <c r="AI135" i="20" s="1"/>
  <c r="O134" i="20"/>
  <c r="AI134" i="20" s="1"/>
  <c r="O133" i="20"/>
  <c r="AI133" i="20" s="1"/>
  <c r="O132" i="20"/>
  <c r="AI132" i="20" s="1"/>
  <c r="O131" i="20"/>
  <c r="AI131" i="20" s="1"/>
  <c r="O130" i="20"/>
  <c r="AI130" i="20" s="1"/>
  <c r="O129" i="20"/>
  <c r="AI129" i="20" s="1"/>
  <c r="O128" i="20"/>
  <c r="AI128" i="20" s="1"/>
  <c r="O127" i="20"/>
  <c r="AI127" i="20" s="1"/>
  <c r="O126" i="20"/>
  <c r="AI126" i="20" s="1"/>
  <c r="O125" i="20"/>
  <c r="AI125" i="20" s="1"/>
  <c r="O124" i="20"/>
  <c r="AI124" i="20" s="1"/>
  <c r="O123" i="20"/>
  <c r="AI123" i="20" s="1"/>
  <c r="O122" i="20"/>
  <c r="AI122" i="20" s="1"/>
  <c r="O121" i="20"/>
  <c r="AI121" i="20" s="1"/>
  <c r="O120" i="20"/>
  <c r="AI120" i="20" s="1"/>
  <c r="O119" i="20"/>
  <c r="AI119" i="20" s="1"/>
  <c r="O118" i="20"/>
  <c r="AI118" i="20" s="1"/>
  <c r="O117" i="20"/>
  <c r="AI117" i="20" s="1"/>
  <c r="O116" i="20"/>
  <c r="AI116" i="20" s="1"/>
  <c r="O115" i="20"/>
  <c r="AI115" i="20" s="1"/>
  <c r="O114" i="20"/>
  <c r="AI114" i="20" s="1"/>
  <c r="O113" i="20"/>
  <c r="AI113" i="20" s="1"/>
  <c r="O112" i="20"/>
  <c r="AI112" i="20" s="1"/>
  <c r="O111" i="20"/>
  <c r="AI111" i="20" s="1"/>
  <c r="O110" i="20"/>
  <c r="AI110" i="20" s="1"/>
  <c r="O109" i="20"/>
  <c r="AI109" i="20" s="1"/>
  <c r="O108" i="20"/>
  <c r="AI108" i="20" s="1"/>
  <c r="O107" i="20"/>
  <c r="AI107" i="20" s="1"/>
  <c r="O106" i="20"/>
  <c r="AI106" i="20" s="1"/>
  <c r="O105" i="20"/>
  <c r="AI105" i="20" s="1"/>
  <c r="O104" i="20"/>
  <c r="AI104" i="20" s="1"/>
  <c r="O103" i="20"/>
  <c r="AI103" i="20" s="1"/>
  <c r="O102" i="20"/>
  <c r="AI102" i="20" s="1"/>
  <c r="O101" i="20"/>
  <c r="AI101" i="20" s="1"/>
  <c r="O100" i="20"/>
  <c r="AI100" i="20" s="1"/>
  <c r="O99" i="20"/>
  <c r="AI99" i="20" s="1"/>
  <c r="O98" i="20"/>
  <c r="AI98" i="20" s="1"/>
  <c r="O97" i="20"/>
  <c r="AI97" i="20" s="1"/>
  <c r="O96" i="20"/>
  <c r="AI96" i="20" s="1"/>
  <c r="O95" i="20"/>
  <c r="AI95" i="20" s="1"/>
  <c r="O94" i="20"/>
  <c r="AI94" i="20" s="1"/>
  <c r="O93" i="20"/>
  <c r="AI93" i="20" s="1"/>
  <c r="O92" i="20"/>
  <c r="AI92" i="20" s="1"/>
  <c r="O91" i="20"/>
  <c r="AI91" i="20" s="1"/>
  <c r="O90" i="20"/>
  <c r="AI90" i="20" s="1"/>
  <c r="O89" i="20"/>
  <c r="AI89" i="20" s="1"/>
  <c r="O88" i="20"/>
  <c r="AI88" i="20" s="1"/>
  <c r="O87" i="20"/>
  <c r="AI87" i="20" s="1"/>
  <c r="O86" i="20"/>
  <c r="AI86" i="20" s="1"/>
  <c r="O85" i="20"/>
  <c r="AI85" i="20" s="1"/>
  <c r="O84" i="20"/>
  <c r="AI84" i="20" s="1"/>
  <c r="O83" i="20"/>
  <c r="AI83" i="20" s="1"/>
  <c r="O82" i="20"/>
  <c r="AI82" i="20" s="1"/>
  <c r="O81" i="20"/>
  <c r="AI81" i="20" s="1"/>
  <c r="O80" i="20"/>
  <c r="AI80" i="20" s="1"/>
  <c r="O79" i="20"/>
  <c r="AI79" i="20" s="1"/>
  <c r="O78" i="20"/>
  <c r="AI78" i="20" s="1"/>
  <c r="O77" i="20"/>
  <c r="AI77" i="20" s="1"/>
  <c r="O76" i="20"/>
  <c r="AI76" i="20" s="1"/>
  <c r="O75" i="20"/>
  <c r="AI75" i="20" s="1"/>
  <c r="O74" i="20"/>
  <c r="AI74" i="20" s="1"/>
  <c r="O73" i="20"/>
  <c r="AI73" i="20" s="1"/>
  <c r="O72" i="20"/>
  <c r="AI72" i="20" s="1"/>
  <c r="O71" i="20"/>
  <c r="AI71" i="20" s="1"/>
  <c r="O70" i="20"/>
  <c r="AI70" i="20" s="1"/>
  <c r="O69" i="20"/>
  <c r="AI69" i="20" s="1"/>
  <c r="O68" i="20"/>
  <c r="AI68" i="20" s="1"/>
  <c r="O67" i="20"/>
  <c r="AI67" i="20" s="1"/>
  <c r="O66" i="20"/>
  <c r="AI66" i="20" s="1"/>
  <c r="O65" i="20"/>
  <c r="AI65" i="20" s="1"/>
  <c r="O64" i="20"/>
  <c r="AI64" i="20" s="1"/>
  <c r="O63" i="20"/>
  <c r="AI63" i="20" s="1"/>
  <c r="O62" i="20"/>
  <c r="AI62" i="20" s="1"/>
  <c r="O61" i="20"/>
  <c r="AI61" i="20" s="1"/>
  <c r="O60" i="20"/>
  <c r="AI60" i="20" s="1"/>
  <c r="O59" i="20"/>
  <c r="AI59" i="20" s="1"/>
  <c r="O58" i="20"/>
  <c r="AI58" i="20" s="1"/>
  <c r="O57" i="20"/>
  <c r="AI57" i="20" s="1"/>
  <c r="O56" i="20"/>
  <c r="AI56" i="20" s="1"/>
  <c r="O55" i="20"/>
  <c r="AI55" i="20" s="1"/>
  <c r="O54" i="20"/>
  <c r="AI54" i="20" s="1"/>
  <c r="O53" i="20"/>
  <c r="AI53" i="20" s="1"/>
  <c r="O52" i="20"/>
  <c r="AI52" i="20" s="1"/>
  <c r="O51" i="20"/>
  <c r="AI51" i="20" s="1"/>
  <c r="O50" i="20"/>
  <c r="AI50" i="20" s="1"/>
  <c r="O49" i="20"/>
  <c r="AI49" i="20" s="1"/>
  <c r="O48" i="20"/>
  <c r="AI48" i="20" s="1"/>
  <c r="O47" i="20"/>
  <c r="AI47" i="20" s="1"/>
  <c r="O46" i="20"/>
  <c r="AI46" i="20" s="1"/>
  <c r="O45" i="20"/>
  <c r="AI45" i="20" s="1"/>
  <c r="O44" i="20"/>
  <c r="AI44" i="20" s="1"/>
  <c r="O43" i="20"/>
  <c r="AI43" i="20" s="1"/>
  <c r="O42" i="20"/>
  <c r="AI42" i="20" s="1"/>
  <c r="O41" i="20"/>
  <c r="AI41" i="20" s="1"/>
  <c r="O40" i="20"/>
  <c r="AI40" i="20" s="1"/>
  <c r="O39" i="20"/>
  <c r="AI39" i="20" s="1"/>
  <c r="O38" i="20"/>
  <c r="AI38" i="20" s="1"/>
  <c r="O37" i="20"/>
  <c r="AI37" i="20" s="1"/>
  <c r="O36" i="20"/>
  <c r="AI36" i="20" s="1"/>
  <c r="O35" i="20"/>
  <c r="AI35" i="20" s="1"/>
  <c r="O34" i="20"/>
  <c r="AI34" i="20" s="1"/>
  <c r="O33" i="20"/>
  <c r="AI33" i="20" s="1"/>
  <c r="O32" i="20"/>
  <c r="AI32" i="20" s="1"/>
  <c r="O31" i="20"/>
  <c r="AI31" i="20" s="1"/>
  <c r="O30" i="20"/>
  <c r="AI30" i="20" s="1"/>
  <c r="O29" i="20"/>
  <c r="AI29" i="20" s="1"/>
  <c r="O28" i="20"/>
  <c r="AI28" i="20" s="1"/>
  <c r="O27" i="20"/>
  <c r="AI27" i="20" s="1"/>
  <c r="O26" i="20"/>
  <c r="AI26" i="20" s="1"/>
  <c r="O25" i="20"/>
  <c r="AI25" i="20" s="1"/>
  <c r="O24" i="20"/>
  <c r="AI24" i="20" s="1"/>
  <c r="O23" i="20"/>
  <c r="AI23" i="20" s="1"/>
  <c r="O22" i="20"/>
  <c r="AI22" i="20" s="1"/>
  <c r="O21" i="20"/>
  <c r="AI21" i="20" s="1"/>
  <c r="O20" i="20"/>
  <c r="AI20" i="20" s="1"/>
  <c r="O19" i="20"/>
  <c r="AI19" i="20" s="1"/>
  <c r="O18" i="20"/>
  <c r="AI18" i="20" s="1"/>
  <c r="O17" i="20"/>
  <c r="AI17" i="20" s="1"/>
  <c r="O16" i="20"/>
  <c r="AI16" i="20" s="1"/>
  <c r="O15" i="20"/>
  <c r="AI15" i="20" s="1"/>
  <c r="O14" i="20"/>
  <c r="AI14" i="20" s="1"/>
  <c r="O13" i="20"/>
  <c r="AI13" i="20" s="1"/>
  <c r="O12" i="20"/>
  <c r="AI12" i="20" s="1"/>
  <c r="O11" i="20"/>
  <c r="AI11" i="20" s="1"/>
  <c r="O10" i="20"/>
  <c r="AI10" i="20" s="1"/>
  <c r="O9" i="20"/>
  <c r="AI9" i="20" s="1"/>
  <c r="O8" i="20"/>
  <c r="AI8" i="20" s="1"/>
  <c r="O7" i="20"/>
  <c r="AI7" i="20" s="1"/>
  <c r="O6" i="20"/>
  <c r="AI6" i="20" s="1"/>
  <c r="O5" i="20"/>
  <c r="AI5" i="20" s="1"/>
  <c r="O4" i="20"/>
  <c r="AI4" i="20" s="1"/>
  <c r="O3" i="20"/>
  <c r="AI3" i="20" s="1"/>
  <c r="O2" i="20"/>
  <c r="AI2" i="20" s="1"/>
  <c r="P1" i="20"/>
  <c r="U62" i="18" a="1"/>
  <c r="U62" i="18" s="1"/>
  <c r="V62" i="18" s="1"/>
  <c r="X61" i="18"/>
  <c r="AI61" i="18" s="1"/>
  <c r="AG61" i="18"/>
  <c r="W61" i="18"/>
  <c r="AH61" i="18" s="1"/>
  <c r="AB64" i="18"/>
  <c r="O64" i="18"/>
  <c r="R15" i="18"/>
  <c r="AG64" i="18" l="1"/>
  <c r="W64" i="18"/>
  <c r="AH64" i="18" s="1"/>
  <c r="AJ64" i="18" s="1"/>
  <c r="AA64" i="18"/>
  <c r="P64" i="18"/>
  <c r="Q64" i="18"/>
  <c r="AC64" i="18" s="1"/>
  <c r="AD64" i="18" s="1"/>
  <c r="AJ61" i="18"/>
  <c r="X62" i="18"/>
  <c r="AI62" i="18" s="1"/>
  <c r="AG62" i="18"/>
  <c r="W62" i="18"/>
  <c r="AH62" i="18" s="1"/>
  <c r="AS2" i="20"/>
  <c r="AS4" i="20"/>
  <c r="AS6" i="20"/>
  <c r="AS8" i="20"/>
  <c r="AS10" i="20"/>
  <c r="AS12" i="20"/>
  <c r="AS14" i="20"/>
  <c r="AS16" i="20"/>
  <c r="AS18" i="20"/>
  <c r="AS20" i="20"/>
  <c r="AS22" i="20"/>
  <c r="AS24" i="20"/>
  <c r="AS26" i="20"/>
  <c r="AS28" i="20"/>
  <c r="AS30" i="20"/>
  <c r="AS32" i="20"/>
  <c r="AS34" i="20"/>
  <c r="AS36" i="20"/>
  <c r="AS38" i="20"/>
  <c r="AS40" i="20"/>
  <c r="AS42" i="20"/>
  <c r="AS44" i="20"/>
  <c r="AS46" i="20"/>
  <c r="AS48" i="20"/>
  <c r="AS50" i="20"/>
  <c r="AS52" i="20"/>
  <c r="AS54" i="20"/>
  <c r="AS56" i="20"/>
  <c r="AS58" i="20"/>
  <c r="AS60" i="20"/>
  <c r="AS62" i="20"/>
  <c r="AS64" i="20"/>
  <c r="AS66" i="20"/>
  <c r="AS68" i="20"/>
  <c r="AS70" i="20"/>
  <c r="AS72" i="20"/>
  <c r="AS74" i="20"/>
  <c r="AS76" i="20"/>
  <c r="AS78" i="20"/>
  <c r="AS80" i="20"/>
  <c r="AS82" i="20"/>
  <c r="AS84" i="20"/>
  <c r="AS86" i="20"/>
  <c r="AS88" i="20"/>
  <c r="AS90" i="20"/>
  <c r="AS92" i="20"/>
  <c r="AS94" i="20"/>
  <c r="AS96" i="20"/>
  <c r="AS98" i="20"/>
  <c r="AS100" i="20"/>
  <c r="AS102" i="20"/>
  <c r="AS104" i="20"/>
  <c r="AS106" i="20"/>
  <c r="AS108" i="20"/>
  <c r="AS110" i="20"/>
  <c r="AS112" i="20"/>
  <c r="AS114" i="20"/>
  <c r="AS116" i="20"/>
  <c r="AS118" i="20"/>
  <c r="AS120" i="20"/>
  <c r="AS122" i="20"/>
  <c r="AS124" i="20"/>
  <c r="AS126" i="20"/>
  <c r="AS128" i="20"/>
  <c r="AS130" i="20"/>
  <c r="AS132" i="20"/>
  <c r="AS134" i="20"/>
  <c r="AS136" i="20"/>
  <c r="AS138" i="20"/>
  <c r="AS140" i="20"/>
  <c r="AS142" i="20"/>
  <c r="AS144" i="20"/>
  <c r="AS146" i="20"/>
  <c r="AS148" i="20"/>
  <c r="AS150" i="20"/>
  <c r="AS152" i="20"/>
  <c r="AS154" i="20"/>
  <c r="AS156" i="20"/>
  <c r="AS158" i="20"/>
  <c r="AS160" i="20"/>
  <c r="AS162" i="20"/>
  <c r="AS164" i="20"/>
  <c r="AS166" i="20"/>
  <c r="AS168" i="20"/>
  <c r="AS170" i="20"/>
  <c r="AS172" i="20"/>
  <c r="AS174" i="20"/>
  <c r="AS176" i="20"/>
  <c r="AS178" i="20"/>
  <c r="AS180" i="20"/>
  <c r="AS182" i="20"/>
  <c r="AS184" i="20"/>
  <c r="AS186" i="20"/>
  <c r="AS188" i="20"/>
  <c r="AS190" i="20"/>
  <c r="AS192" i="20"/>
  <c r="AS194" i="20"/>
  <c r="AS196" i="20"/>
  <c r="AS198" i="20"/>
  <c r="AS200" i="20"/>
  <c r="AS202" i="20"/>
  <c r="AS204" i="20"/>
  <c r="AS206" i="20"/>
  <c r="AS208" i="20"/>
  <c r="AS210" i="20"/>
  <c r="AS212" i="20"/>
  <c r="AS214" i="20"/>
  <c r="AS216" i="20"/>
  <c r="AS218" i="20"/>
  <c r="AS220" i="20"/>
  <c r="AS222" i="20"/>
  <c r="AS224" i="20"/>
  <c r="AS226" i="20"/>
  <c r="AS228" i="20"/>
  <c r="AC61" i="18"/>
  <c r="AD61" i="18" s="1"/>
  <c r="R16" i="18"/>
  <c r="P228" i="20"/>
  <c r="AJ228" i="20" s="1"/>
  <c r="AT228" i="20" s="1"/>
  <c r="P227" i="20"/>
  <c r="AJ227" i="20" s="1"/>
  <c r="AT227" i="20" s="1"/>
  <c r="P225" i="20"/>
  <c r="AJ225" i="20" s="1"/>
  <c r="AT225" i="20" s="1"/>
  <c r="P226" i="20"/>
  <c r="AJ226" i="20" s="1"/>
  <c r="AT226" i="20" s="1"/>
  <c r="P224" i="20"/>
  <c r="AJ224" i="20" s="1"/>
  <c r="AT224" i="20" s="1"/>
  <c r="P223" i="20"/>
  <c r="AJ223" i="20" s="1"/>
  <c r="AT223" i="20" s="1"/>
  <c r="P222" i="20"/>
  <c r="AJ222" i="20" s="1"/>
  <c r="AT222" i="20" s="1"/>
  <c r="P221" i="20"/>
  <c r="AJ221" i="20" s="1"/>
  <c r="AT221" i="20" s="1"/>
  <c r="P220" i="20"/>
  <c r="AJ220" i="20" s="1"/>
  <c r="AT220" i="20" s="1"/>
  <c r="P219" i="20"/>
  <c r="AJ219" i="20" s="1"/>
  <c r="AT219" i="20" s="1"/>
  <c r="P218" i="20"/>
  <c r="AJ218" i="20" s="1"/>
  <c r="AT218" i="20" s="1"/>
  <c r="P217" i="20"/>
  <c r="AJ217" i="20" s="1"/>
  <c r="AT217" i="20" s="1"/>
  <c r="P215" i="20"/>
  <c r="AJ215" i="20" s="1"/>
  <c r="AT215" i="20" s="1"/>
  <c r="P216" i="20"/>
  <c r="AJ216" i="20" s="1"/>
  <c r="AT216" i="20" s="1"/>
  <c r="P214" i="20"/>
  <c r="AJ214" i="20" s="1"/>
  <c r="AT214" i="20" s="1"/>
  <c r="P213" i="20"/>
  <c r="AJ213" i="20" s="1"/>
  <c r="AT213" i="20" s="1"/>
  <c r="P212" i="20"/>
  <c r="AJ212" i="20" s="1"/>
  <c r="AT212" i="20" s="1"/>
  <c r="P211" i="20"/>
  <c r="AJ211" i="20" s="1"/>
  <c r="AT211" i="20" s="1"/>
  <c r="P210" i="20"/>
  <c r="AJ210" i="20" s="1"/>
  <c r="AT210" i="20" s="1"/>
  <c r="P209" i="20"/>
  <c r="AJ209" i="20" s="1"/>
  <c r="AT209" i="20" s="1"/>
  <c r="P208" i="20"/>
  <c r="AJ208" i="20" s="1"/>
  <c r="AT208" i="20" s="1"/>
  <c r="P207" i="20"/>
  <c r="AJ207" i="20" s="1"/>
  <c r="AT207" i="20" s="1"/>
  <c r="P206" i="20"/>
  <c r="AJ206" i="20" s="1"/>
  <c r="AT206" i="20" s="1"/>
  <c r="P205" i="20"/>
  <c r="AJ205" i="20" s="1"/>
  <c r="AT205" i="20" s="1"/>
  <c r="P204" i="20"/>
  <c r="AJ204" i="20" s="1"/>
  <c r="AT204" i="20" s="1"/>
  <c r="P203" i="20"/>
  <c r="AJ203" i="20" s="1"/>
  <c r="AT203" i="20" s="1"/>
  <c r="P202" i="20"/>
  <c r="AJ202" i="20" s="1"/>
  <c r="AT202" i="20" s="1"/>
  <c r="P201" i="20"/>
  <c r="AJ201" i="20" s="1"/>
  <c r="AT201" i="20" s="1"/>
  <c r="P200" i="20"/>
  <c r="AJ200" i="20" s="1"/>
  <c r="AT200" i="20" s="1"/>
  <c r="P199" i="20"/>
  <c r="AJ199" i="20" s="1"/>
  <c r="AT199" i="20" s="1"/>
  <c r="P198" i="20"/>
  <c r="AJ198" i="20" s="1"/>
  <c r="AT198" i="20" s="1"/>
  <c r="P197" i="20"/>
  <c r="AJ197" i="20" s="1"/>
  <c r="AT197" i="20" s="1"/>
  <c r="P196" i="20"/>
  <c r="AJ196" i="20" s="1"/>
  <c r="AT196" i="20" s="1"/>
  <c r="P195" i="20"/>
  <c r="AJ195" i="20" s="1"/>
  <c r="AT195" i="20" s="1"/>
  <c r="P194" i="20"/>
  <c r="AJ194" i="20" s="1"/>
  <c r="AT194" i="20" s="1"/>
  <c r="P193" i="20"/>
  <c r="AJ193" i="20" s="1"/>
  <c r="AT193" i="20" s="1"/>
  <c r="P192" i="20"/>
  <c r="AJ192" i="20" s="1"/>
  <c r="AT192" i="20" s="1"/>
  <c r="P190" i="20"/>
  <c r="AJ190" i="20" s="1"/>
  <c r="AT190" i="20" s="1"/>
  <c r="P191" i="20"/>
  <c r="AJ191" i="20" s="1"/>
  <c r="AT191" i="20" s="1"/>
  <c r="P189" i="20"/>
  <c r="AJ189" i="20" s="1"/>
  <c r="AT189" i="20" s="1"/>
  <c r="P188" i="20"/>
  <c r="AJ188" i="20" s="1"/>
  <c r="AT188" i="20" s="1"/>
  <c r="P187" i="20"/>
  <c r="AJ187" i="20" s="1"/>
  <c r="AT187" i="20" s="1"/>
  <c r="P186" i="20"/>
  <c r="AJ186" i="20" s="1"/>
  <c r="AT186" i="20" s="1"/>
  <c r="P185" i="20"/>
  <c r="AJ185" i="20" s="1"/>
  <c r="AT185" i="20" s="1"/>
  <c r="P184" i="20"/>
  <c r="AJ184" i="20" s="1"/>
  <c r="AT184" i="20" s="1"/>
  <c r="P183" i="20"/>
  <c r="AJ183" i="20" s="1"/>
  <c r="AT183" i="20" s="1"/>
  <c r="P182" i="20"/>
  <c r="AJ182" i="20" s="1"/>
  <c r="AT182" i="20" s="1"/>
  <c r="P181" i="20"/>
  <c r="AJ181" i="20" s="1"/>
  <c r="AT181" i="20" s="1"/>
  <c r="P180" i="20"/>
  <c r="AJ180" i="20" s="1"/>
  <c r="AT180" i="20" s="1"/>
  <c r="P179" i="20"/>
  <c r="AJ179" i="20" s="1"/>
  <c r="AT179" i="20" s="1"/>
  <c r="P178" i="20"/>
  <c r="AJ178" i="20" s="1"/>
  <c r="AT178" i="20" s="1"/>
  <c r="P176" i="20"/>
  <c r="AJ176" i="20" s="1"/>
  <c r="AT176" i="20" s="1"/>
  <c r="P177" i="20"/>
  <c r="AJ177" i="20" s="1"/>
  <c r="AT177" i="20" s="1"/>
  <c r="P175" i="20"/>
  <c r="AJ175" i="20" s="1"/>
  <c r="AT175" i="20" s="1"/>
  <c r="P174" i="20"/>
  <c r="AJ174" i="20" s="1"/>
  <c r="AT174" i="20" s="1"/>
  <c r="P173" i="20"/>
  <c r="AJ173" i="20" s="1"/>
  <c r="AT173" i="20" s="1"/>
  <c r="P172" i="20"/>
  <c r="AJ172" i="20" s="1"/>
  <c r="AT172" i="20" s="1"/>
  <c r="P171" i="20"/>
  <c r="AJ171" i="20" s="1"/>
  <c r="AT171" i="20" s="1"/>
  <c r="P170" i="20"/>
  <c r="AJ170" i="20" s="1"/>
  <c r="AT170" i="20" s="1"/>
  <c r="P169" i="20"/>
  <c r="AJ169" i="20" s="1"/>
  <c r="AT169" i="20" s="1"/>
  <c r="P168" i="20"/>
  <c r="AJ168" i="20" s="1"/>
  <c r="AT168" i="20" s="1"/>
  <c r="P167" i="20"/>
  <c r="AJ167" i="20" s="1"/>
  <c r="AT167" i="20" s="1"/>
  <c r="P166" i="20"/>
  <c r="AJ166" i="20" s="1"/>
  <c r="AT166" i="20" s="1"/>
  <c r="P165" i="20"/>
  <c r="AJ165" i="20" s="1"/>
  <c r="AT165" i="20" s="1"/>
  <c r="P164" i="20"/>
  <c r="AJ164" i="20" s="1"/>
  <c r="AT164" i="20" s="1"/>
  <c r="P163" i="20"/>
  <c r="AJ163" i="20" s="1"/>
  <c r="AT163" i="20" s="1"/>
  <c r="P162" i="20"/>
  <c r="AJ162" i="20" s="1"/>
  <c r="AT162" i="20" s="1"/>
  <c r="P161" i="20"/>
  <c r="AJ161" i="20" s="1"/>
  <c r="AT161" i="20" s="1"/>
  <c r="P160" i="20"/>
  <c r="AJ160" i="20" s="1"/>
  <c r="AT160" i="20" s="1"/>
  <c r="P159" i="20"/>
  <c r="AJ159" i="20" s="1"/>
  <c r="AT159" i="20" s="1"/>
  <c r="P158" i="20"/>
  <c r="AJ158" i="20" s="1"/>
  <c r="AT158" i="20" s="1"/>
  <c r="P157" i="20"/>
  <c r="AJ157" i="20" s="1"/>
  <c r="AT157" i="20" s="1"/>
  <c r="P156" i="20"/>
  <c r="AJ156" i="20" s="1"/>
  <c r="AT156" i="20" s="1"/>
  <c r="P155" i="20"/>
  <c r="AJ155" i="20" s="1"/>
  <c r="AT155" i="20" s="1"/>
  <c r="P154" i="20"/>
  <c r="AJ154" i="20" s="1"/>
  <c r="AT154" i="20" s="1"/>
  <c r="P153" i="20"/>
  <c r="AJ153" i="20" s="1"/>
  <c r="AT153" i="20" s="1"/>
  <c r="P152" i="20"/>
  <c r="AJ152" i="20" s="1"/>
  <c r="AT152" i="20" s="1"/>
  <c r="P151" i="20"/>
  <c r="AJ151" i="20" s="1"/>
  <c r="AT151" i="20" s="1"/>
  <c r="P150" i="20"/>
  <c r="AJ150" i="20" s="1"/>
  <c r="AT150" i="20" s="1"/>
  <c r="P149" i="20"/>
  <c r="AJ149" i="20" s="1"/>
  <c r="AT149" i="20" s="1"/>
  <c r="P147" i="20"/>
  <c r="AJ147" i="20" s="1"/>
  <c r="AT147" i="20" s="1"/>
  <c r="P145" i="20"/>
  <c r="AJ145" i="20" s="1"/>
  <c r="AT145" i="20" s="1"/>
  <c r="P144" i="20"/>
  <c r="AJ144" i="20" s="1"/>
  <c r="AT144" i="20" s="1"/>
  <c r="P143" i="20"/>
  <c r="AJ143" i="20" s="1"/>
  <c r="AT143" i="20" s="1"/>
  <c r="P142" i="20"/>
  <c r="AJ142" i="20" s="1"/>
  <c r="AT142" i="20" s="1"/>
  <c r="P141" i="20"/>
  <c r="AJ141" i="20" s="1"/>
  <c r="AT141" i="20" s="1"/>
  <c r="P140" i="20"/>
  <c r="AJ140" i="20" s="1"/>
  <c r="AT140" i="20" s="1"/>
  <c r="P139" i="20"/>
  <c r="AJ139" i="20" s="1"/>
  <c r="AT139" i="20" s="1"/>
  <c r="P138" i="20"/>
  <c r="AJ138" i="20" s="1"/>
  <c r="AT138" i="20" s="1"/>
  <c r="P137" i="20"/>
  <c r="AJ137" i="20" s="1"/>
  <c r="AT137" i="20" s="1"/>
  <c r="P136" i="20"/>
  <c r="AJ136" i="20" s="1"/>
  <c r="AT136" i="20" s="1"/>
  <c r="P135" i="20"/>
  <c r="AJ135" i="20" s="1"/>
  <c r="AT135" i="20" s="1"/>
  <c r="P134" i="20"/>
  <c r="AJ134" i="20" s="1"/>
  <c r="AT134" i="20" s="1"/>
  <c r="P133" i="20"/>
  <c r="AJ133" i="20" s="1"/>
  <c r="AT133" i="20" s="1"/>
  <c r="P132" i="20"/>
  <c r="AJ132" i="20" s="1"/>
  <c r="AT132" i="20" s="1"/>
  <c r="P131" i="20"/>
  <c r="AJ131" i="20" s="1"/>
  <c r="AT131" i="20" s="1"/>
  <c r="P130" i="20"/>
  <c r="AJ130" i="20" s="1"/>
  <c r="AT130" i="20" s="1"/>
  <c r="P129" i="20"/>
  <c r="AJ129" i="20" s="1"/>
  <c r="AT129" i="20" s="1"/>
  <c r="P128" i="20"/>
  <c r="AJ128" i="20" s="1"/>
  <c r="AT128" i="20" s="1"/>
  <c r="P127" i="20"/>
  <c r="AJ127" i="20" s="1"/>
  <c r="AT127" i="20" s="1"/>
  <c r="P126" i="20"/>
  <c r="AJ126" i="20" s="1"/>
  <c r="AT126" i="20" s="1"/>
  <c r="P125" i="20"/>
  <c r="AJ125" i="20" s="1"/>
  <c r="AT125" i="20" s="1"/>
  <c r="P124" i="20"/>
  <c r="AJ124" i="20" s="1"/>
  <c r="AT124" i="20" s="1"/>
  <c r="P123" i="20"/>
  <c r="AJ123" i="20" s="1"/>
  <c r="AT123" i="20" s="1"/>
  <c r="P122" i="20"/>
  <c r="AJ122" i="20" s="1"/>
  <c r="AT122" i="20" s="1"/>
  <c r="P148" i="20"/>
  <c r="AJ148" i="20" s="1"/>
  <c r="AT148" i="20" s="1"/>
  <c r="P146" i="20"/>
  <c r="AJ146" i="20" s="1"/>
  <c r="AT146" i="20" s="1"/>
  <c r="P121" i="20"/>
  <c r="AJ121" i="20" s="1"/>
  <c r="AT121" i="20" s="1"/>
  <c r="P119" i="20"/>
  <c r="AJ119" i="20" s="1"/>
  <c r="AT119" i="20" s="1"/>
  <c r="P117" i="20"/>
  <c r="AJ117" i="20" s="1"/>
  <c r="AT117" i="20" s="1"/>
  <c r="P115" i="20"/>
  <c r="AJ115" i="20" s="1"/>
  <c r="AT115" i="20" s="1"/>
  <c r="P120" i="20"/>
  <c r="AJ120" i="20" s="1"/>
  <c r="AT120" i="20" s="1"/>
  <c r="P118" i="20"/>
  <c r="AJ118" i="20" s="1"/>
  <c r="AT118" i="20" s="1"/>
  <c r="P116" i="20"/>
  <c r="AJ116" i="20" s="1"/>
  <c r="AT116" i="20" s="1"/>
  <c r="P114" i="20"/>
  <c r="AJ114" i="20" s="1"/>
  <c r="AT114" i="20" s="1"/>
  <c r="P113" i="20"/>
  <c r="AJ113" i="20" s="1"/>
  <c r="AT113" i="20" s="1"/>
  <c r="P112" i="20"/>
  <c r="AJ112" i="20" s="1"/>
  <c r="AT112" i="20" s="1"/>
  <c r="P111" i="20"/>
  <c r="AJ111" i="20" s="1"/>
  <c r="AT111" i="20" s="1"/>
  <c r="P110" i="20"/>
  <c r="AJ110" i="20" s="1"/>
  <c r="AT110" i="20" s="1"/>
  <c r="P109" i="20"/>
  <c r="AJ109" i="20" s="1"/>
  <c r="AT109" i="20" s="1"/>
  <c r="P108" i="20"/>
  <c r="AJ108" i="20" s="1"/>
  <c r="AT108" i="20" s="1"/>
  <c r="P107" i="20"/>
  <c r="AJ107" i="20" s="1"/>
  <c r="AT107" i="20" s="1"/>
  <c r="P106" i="20"/>
  <c r="AJ106" i="20" s="1"/>
  <c r="AT106" i="20" s="1"/>
  <c r="P105" i="20"/>
  <c r="AJ105" i="20" s="1"/>
  <c r="AT105" i="20" s="1"/>
  <c r="P104" i="20"/>
  <c r="AJ104" i="20" s="1"/>
  <c r="AT104" i="20" s="1"/>
  <c r="P103" i="20"/>
  <c r="AJ103" i="20" s="1"/>
  <c r="AT103" i="20" s="1"/>
  <c r="P102" i="20"/>
  <c r="AJ102" i="20" s="1"/>
  <c r="AT102" i="20" s="1"/>
  <c r="P101" i="20"/>
  <c r="AJ101" i="20" s="1"/>
  <c r="AT101" i="20" s="1"/>
  <c r="P100" i="20"/>
  <c r="AJ100" i="20" s="1"/>
  <c r="AT100" i="20" s="1"/>
  <c r="P99" i="20"/>
  <c r="AJ99" i="20" s="1"/>
  <c r="AT99" i="20" s="1"/>
  <c r="P98" i="20"/>
  <c r="AJ98" i="20" s="1"/>
  <c r="AT98" i="20" s="1"/>
  <c r="P97" i="20"/>
  <c r="AJ97" i="20" s="1"/>
  <c r="AT97" i="20" s="1"/>
  <c r="P96" i="20"/>
  <c r="AJ96" i="20" s="1"/>
  <c r="AT96" i="20" s="1"/>
  <c r="P95" i="20"/>
  <c r="AJ95" i="20" s="1"/>
  <c r="AT95" i="20" s="1"/>
  <c r="P94" i="20"/>
  <c r="AJ94" i="20" s="1"/>
  <c r="AT94" i="20" s="1"/>
  <c r="P93" i="20"/>
  <c r="AJ93" i="20" s="1"/>
  <c r="AT93" i="20" s="1"/>
  <c r="P92" i="20"/>
  <c r="AJ92" i="20" s="1"/>
  <c r="AT92" i="20" s="1"/>
  <c r="P91" i="20"/>
  <c r="AJ91" i="20" s="1"/>
  <c r="AT91" i="20" s="1"/>
  <c r="P90" i="20"/>
  <c r="AJ90" i="20" s="1"/>
  <c r="AT90" i="20" s="1"/>
  <c r="P89" i="20"/>
  <c r="AJ89" i="20" s="1"/>
  <c r="AT89" i="20" s="1"/>
  <c r="P88" i="20"/>
  <c r="AJ88" i="20" s="1"/>
  <c r="AT88" i="20" s="1"/>
  <c r="P87" i="20"/>
  <c r="AJ87" i="20" s="1"/>
  <c r="AT87" i="20" s="1"/>
  <c r="P86" i="20"/>
  <c r="AJ86" i="20" s="1"/>
  <c r="AT86" i="20" s="1"/>
  <c r="P85" i="20"/>
  <c r="AJ85" i="20" s="1"/>
  <c r="AT85" i="20" s="1"/>
  <c r="P84" i="20"/>
  <c r="AJ84" i="20" s="1"/>
  <c r="AT84" i="20" s="1"/>
  <c r="P83" i="20"/>
  <c r="AJ83" i="20" s="1"/>
  <c r="AT83" i="20" s="1"/>
  <c r="P82" i="20"/>
  <c r="AJ82" i="20" s="1"/>
  <c r="AT82" i="20" s="1"/>
  <c r="P81" i="20"/>
  <c r="AJ81" i="20" s="1"/>
  <c r="AT81" i="20" s="1"/>
  <c r="P80" i="20"/>
  <c r="AJ80" i="20" s="1"/>
  <c r="AT80" i="20" s="1"/>
  <c r="P79" i="20"/>
  <c r="AJ79" i="20" s="1"/>
  <c r="AT79" i="20" s="1"/>
  <c r="P78" i="20"/>
  <c r="AJ78" i="20" s="1"/>
  <c r="AT78" i="20" s="1"/>
  <c r="P77" i="20"/>
  <c r="AJ77" i="20" s="1"/>
  <c r="AT77" i="20" s="1"/>
  <c r="P76" i="20"/>
  <c r="AJ76" i="20" s="1"/>
  <c r="AT76" i="20" s="1"/>
  <c r="P75" i="20"/>
  <c r="AJ75" i="20" s="1"/>
  <c r="AT75" i="20" s="1"/>
  <c r="P74" i="20"/>
  <c r="AJ74" i="20" s="1"/>
  <c r="AT74" i="20" s="1"/>
  <c r="P73" i="20"/>
  <c r="AJ73" i="20" s="1"/>
  <c r="AT73" i="20" s="1"/>
  <c r="P72" i="20"/>
  <c r="AJ72" i="20" s="1"/>
  <c r="AT72" i="20" s="1"/>
  <c r="P71" i="20"/>
  <c r="AJ71" i="20" s="1"/>
  <c r="AT71" i="20" s="1"/>
  <c r="P70" i="20"/>
  <c r="AJ70" i="20" s="1"/>
  <c r="AT70" i="20" s="1"/>
  <c r="P69" i="20"/>
  <c r="AJ69" i="20" s="1"/>
  <c r="AT69" i="20" s="1"/>
  <c r="P68" i="20"/>
  <c r="AJ68" i="20" s="1"/>
  <c r="AT68" i="20" s="1"/>
  <c r="P67" i="20"/>
  <c r="AJ67" i="20" s="1"/>
  <c r="AT67" i="20" s="1"/>
  <c r="P66" i="20"/>
  <c r="AJ66" i="20" s="1"/>
  <c r="AT66" i="20" s="1"/>
  <c r="P65" i="20"/>
  <c r="AJ65" i="20" s="1"/>
  <c r="AT65" i="20" s="1"/>
  <c r="P63" i="20"/>
  <c r="AJ63" i="20" s="1"/>
  <c r="AT63" i="20" s="1"/>
  <c r="P61" i="20"/>
  <c r="AJ61" i="20" s="1"/>
  <c r="AT61" i="20" s="1"/>
  <c r="P59" i="20"/>
  <c r="AJ59" i="20" s="1"/>
  <c r="AT59" i="20" s="1"/>
  <c r="P57" i="20"/>
  <c r="AJ57" i="20" s="1"/>
  <c r="AT57" i="20" s="1"/>
  <c r="P55" i="20"/>
  <c r="AJ55" i="20" s="1"/>
  <c r="AT55" i="20" s="1"/>
  <c r="P64" i="20"/>
  <c r="AJ64" i="20" s="1"/>
  <c r="AT64" i="20" s="1"/>
  <c r="P62" i="20"/>
  <c r="AJ62" i="20" s="1"/>
  <c r="AT62" i="20" s="1"/>
  <c r="P60" i="20"/>
  <c r="AJ60" i="20" s="1"/>
  <c r="AT60" i="20" s="1"/>
  <c r="P58" i="20"/>
  <c r="AJ58" i="20" s="1"/>
  <c r="AT58" i="20" s="1"/>
  <c r="P56" i="20"/>
  <c r="AJ56" i="20" s="1"/>
  <c r="AT56" i="20" s="1"/>
  <c r="P54" i="20"/>
  <c r="AJ54" i="20" s="1"/>
  <c r="AT54" i="20" s="1"/>
  <c r="P53" i="20"/>
  <c r="AJ53" i="20" s="1"/>
  <c r="AT53" i="20" s="1"/>
  <c r="P52" i="20"/>
  <c r="AJ52" i="20" s="1"/>
  <c r="AT52" i="20" s="1"/>
  <c r="P51" i="20"/>
  <c r="AJ51" i="20" s="1"/>
  <c r="AT51" i="20" s="1"/>
  <c r="P50" i="20"/>
  <c r="AJ50" i="20" s="1"/>
  <c r="AT50" i="20" s="1"/>
  <c r="P49" i="20"/>
  <c r="AJ49" i="20" s="1"/>
  <c r="AT49" i="20" s="1"/>
  <c r="P48" i="20"/>
  <c r="AJ48" i="20" s="1"/>
  <c r="AT48" i="20" s="1"/>
  <c r="P47" i="20"/>
  <c r="AJ47" i="20" s="1"/>
  <c r="AT47" i="20" s="1"/>
  <c r="P46" i="20"/>
  <c r="AJ46" i="20" s="1"/>
  <c r="AT46" i="20" s="1"/>
  <c r="P45" i="20"/>
  <c r="AJ45" i="20" s="1"/>
  <c r="AT45" i="20" s="1"/>
  <c r="P44" i="20"/>
  <c r="AJ44" i="20" s="1"/>
  <c r="AT44" i="20" s="1"/>
  <c r="P43" i="20"/>
  <c r="AJ43" i="20" s="1"/>
  <c r="AT43" i="20" s="1"/>
  <c r="P42" i="20"/>
  <c r="AJ42" i="20" s="1"/>
  <c r="AT42" i="20" s="1"/>
  <c r="P41" i="20"/>
  <c r="AJ41" i="20" s="1"/>
  <c r="AT41" i="20" s="1"/>
  <c r="P40" i="20"/>
  <c r="AJ40" i="20" s="1"/>
  <c r="AT40" i="20" s="1"/>
  <c r="P39" i="20"/>
  <c r="AJ39" i="20" s="1"/>
  <c r="AT39" i="20" s="1"/>
  <c r="P38" i="20"/>
  <c r="AJ38" i="20" s="1"/>
  <c r="AT38" i="20" s="1"/>
  <c r="P37" i="20"/>
  <c r="AJ37" i="20" s="1"/>
  <c r="AT37" i="20" s="1"/>
  <c r="P36" i="20"/>
  <c r="AJ36" i="20" s="1"/>
  <c r="AT36" i="20" s="1"/>
  <c r="P35" i="20"/>
  <c r="AJ35" i="20" s="1"/>
  <c r="AT35" i="20" s="1"/>
  <c r="P34" i="20"/>
  <c r="AJ34" i="20" s="1"/>
  <c r="AT34" i="20" s="1"/>
  <c r="P33" i="20"/>
  <c r="AJ33" i="20" s="1"/>
  <c r="AT33" i="20" s="1"/>
  <c r="P32" i="20"/>
  <c r="AJ32" i="20" s="1"/>
  <c r="AT32" i="20" s="1"/>
  <c r="P31" i="20"/>
  <c r="AJ31" i="20" s="1"/>
  <c r="AT31" i="20" s="1"/>
  <c r="P30" i="20"/>
  <c r="AJ30" i="20" s="1"/>
  <c r="AT30" i="20" s="1"/>
  <c r="P29" i="20"/>
  <c r="AJ29" i="20" s="1"/>
  <c r="AT29" i="20" s="1"/>
  <c r="P28" i="20"/>
  <c r="AJ28" i="20" s="1"/>
  <c r="AT28" i="20" s="1"/>
  <c r="P27" i="20"/>
  <c r="AJ27" i="20" s="1"/>
  <c r="AT27" i="20" s="1"/>
  <c r="P26" i="20"/>
  <c r="AJ26" i="20" s="1"/>
  <c r="AT26" i="20" s="1"/>
  <c r="P25" i="20"/>
  <c r="AJ25" i="20" s="1"/>
  <c r="AT25" i="20" s="1"/>
  <c r="P24" i="20"/>
  <c r="AJ24" i="20" s="1"/>
  <c r="AT24" i="20" s="1"/>
  <c r="P23" i="20"/>
  <c r="AJ23" i="20" s="1"/>
  <c r="AT23" i="20" s="1"/>
  <c r="P22" i="20"/>
  <c r="AJ22" i="20" s="1"/>
  <c r="AT22" i="20" s="1"/>
  <c r="P21" i="20"/>
  <c r="AJ21" i="20" s="1"/>
  <c r="AT21" i="20" s="1"/>
  <c r="P20" i="20"/>
  <c r="AJ20" i="20" s="1"/>
  <c r="AT20" i="20" s="1"/>
  <c r="P19" i="20"/>
  <c r="AJ19" i="20" s="1"/>
  <c r="AT19" i="20" s="1"/>
  <c r="P18" i="20"/>
  <c r="AJ18" i="20" s="1"/>
  <c r="AT18" i="20" s="1"/>
  <c r="P17" i="20"/>
  <c r="AJ17" i="20" s="1"/>
  <c r="AT17" i="20" s="1"/>
  <c r="P16" i="20"/>
  <c r="AJ16" i="20" s="1"/>
  <c r="AT16" i="20" s="1"/>
  <c r="P15" i="20"/>
  <c r="AJ15" i="20" s="1"/>
  <c r="AT15" i="20" s="1"/>
  <c r="P14" i="20"/>
  <c r="AJ14" i="20" s="1"/>
  <c r="AT14" i="20" s="1"/>
  <c r="P13" i="20"/>
  <c r="AJ13" i="20" s="1"/>
  <c r="AT13" i="20" s="1"/>
  <c r="P12" i="20"/>
  <c r="AJ12" i="20" s="1"/>
  <c r="AT12" i="20" s="1"/>
  <c r="P11" i="20"/>
  <c r="AJ11" i="20" s="1"/>
  <c r="AT11" i="20" s="1"/>
  <c r="P10" i="20"/>
  <c r="AJ10" i="20" s="1"/>
  <c r="AT10" i="20" s="1"/>
  <c r="P9" i="20"/>
  <c r="AJ9" i="20" s="1"/>
  <c r="AT9" i="20" s="1"/>
  <c r="P8" i="20"/>
  <c r="AJ8" i="20" s="1"/>
  <c r="AT8" i="20" s="1"/>
  <c r="P7" i="20"/>
  <c r="AJ7" i="20" s="1"/>
  <c r="AT7" i="20" s="1"/>
  <c r="P6" i="20"/>
  <c r="AJ6" i="20" s="1"/>
  <c r="AT6" i="20" s="1"/>
  <c r="P5" i="20"/>
  <c r="AJ5" i="20" s="1"/>
  <c r="AT5" i="20" s="1"/>
  <c r="P4" i="20"/>
  <c r="AJ4" i="20" s="1"/>
  <c r="AT4" i="20" s="1"/>
  <c r="P3" i="20"/>
  <c r="AJ3" i="20" s="1"/>
  <c r="AT3" i="20" s="1"/>
  <c r="P2" i="20"/>
  <c r="AJ2" i="20" s="1"/>
  <c r="AT2" i="20" s="1"/>
  <c r="Q1" i="20"/>
  <c r="AS3" i="20"/>
  <c r="AS5" i="20"/>
  <c r="AS7" i="20"/>
  <c r="AS9" i="20"/>
  <c r="AS11" i="20"/>
  <c r="AS13" i="20"/>
  <c r="AS15" i="20"/>
  <c r="AS17" i="20"/>
  <c r="AS19" i="20"/>
  <c r="AS21" i="20"/>
  <c r="AS23" i="20"/>
  <c r="AS25" i="20"/>
  <c r="AS27" i="20"/>
  <c r="AS29" i="20"/>
  <c r="AS31" i="20"/>
  <c r="AS33" i="20"/>
  <c r="AS35" i="20"/>
  <c r="AS37" i="20"/>
  <c r="AS39" i="20"/>
  <c r="AS41" i="20"/>
  <c r="AS43" i="20"/>
  <c r="AS45" i="20"/>
  <c r="AS47" i="20"/>
  <c r="AS49" i="20"/>
  <c r="AS51" i="20"/>
  <c r="AS53" i="20"/>
  <c r="AS55" i="20"/>
  <c r="AS57" i="20"/>
  <c r="AS59" i="20"/>
  <c r="AS61" i="20"/>
  <c r="AS63" i="20"/>
  <c r="AS65" i="20"/>
  <c r="AS67" i="20"/>
  <c r="AS69" i="20"/>
  <c r="AS71" i="20"/>
  <c r="AS73" i="20"/>
  <c r="AS75" i="20"/>
  <c r="AS77" i="20"/>
  <c r="AS79" i="20"/>
  <c r="AS81" i="20"/>
  <c r="AS83" i="20"/>
  <c r="AS85" i="20"/>
  <c r="AS87" i="20"/>
  <c r="AS89" i="20"/>
  <c r="AS91" i="20"/>
  <c r="AS93" i="20"/>
  <c r="AS95" i="20"/>
  <c r="AS97" i="20"/>
  <c r="AS99" i="20"/>
  <c r="AS101" i="20"/>
  <c r="AS103" i="20"/>
  <c r="AS105" i="20"/>
  <c r="AS107" i="20"/>
  <c r="AS109" i="20"/>
  <c r="AS111" i="20"/>
  <c r="AS113" i="20"/>
  <c r="AS115" i="20"/>
  <c r="AS117" i="20"/>
  <c r="AS119" i="20"/>
  <c r="AS121" i="20"/>
  <c r="AS123" i="20"/>
  <c r="AS125" i="20"/>
  <c r="AS127" i="20"/>
  <c r="AS129" i="20"/>
  <c r="AS131" i="20"/>
  <c r="AS133" i="20"/>
  <c r="AS135" i="20"/>
  <c r="AS137" i="20"/>
  <c r="AS139" i="20"/>
  <c r="AS141" i="20"/>
  <c r="AS143" i="20"/>
  <c r="AS145" i="20"/>
  <c r="AS147" i="20"/>
  <c r="AS149" i="20"/>
  <c r="AS151" i="20"/>
  <c r="AS153" i="20"/>
  <c r="AS155" i="20"/>
  <c r="AS157" i="20"/>
  <c r="AS159" i="20"/>
  <c r="AS161" i="20"/>
  <c r="AS163" i="20"/>
  <c r="AS165" i="20"/>
  <c r="AS167" i="20"/>
  <c r="AS169" i="20"/>
  <c r="AS171" i="20"/>
  <c r="AS173" i="20"/>
  <c r="AS175" i="20"/>
  <c r="AS177" i="20"/>
  <c r="AS179" i="20"/>
  <c r="AS181" i="20"/>
  <c r="AS183" i="20"/>
  <c r="AS185" i="20"/>
  <c r="AS187" i="20"/>
  <c r="AS189" i="20"/>
  <c r="AS191" i="20"/>
  <c r="AS193" i="20"/>
  <c r="AS195" i="20"/>
  <c r="AS197" i="20"/>
  <c r="AS199" i="20"/>
  <c r="AS201" i="20"/>
  <c r="AS203" i="20"/>
  <c r="AS205" i="20"/>
  <c r="AS207" i="20"/>
  <c r="AS209" i="20"/>
  <c r="AS211" i="20"/>
  <c r="AS213" i="20"/>
  <c r="AS215" i="20"/>
  <c r="AS217" i="20"/>
  <c r="AS219" i="20"/>
  <c r="AS221" i="20"/>
  <c r="AS223" i="20"/>
  <c r="AS225" i="20"/>
  <c r="AS227" i="20"/>
  <c r="G228" i="20"/>
  <c r="AA228" i="20" s="1"/>
  <c r="G227" i="20"/>
  <c r="AA227" i="20" s="1"/>
  <c r="G226" i="20"/>
  <c r="AA226" i="20" s="1"/>
  <c r="G225" i="20"/>
  <c r="AA225" i="20" s="1"/>
  <c r="G224" i="20"/>
  <c r="AA224" i="20" s="1"/>
  <c r="G223" i="20"/>
  <c r="AA223" i="20" s="1"/>
  <c r="G222" i="20"/>
  <c r="AA222" i="20" s="1"/>
  <c r="G221" i="20"/>
  <c r="AA221" i="20" s="1"/>
  <c r="G220" i="20"/>
  <c r="AA220" i="20" s="1"/>
  <c r="G219" i="20"/>
  <c r="AA219" i="20" s="1"/>
  <c r="G218" i="20"/>
  <c r="AA218" i="20" s="1"/>
  <c r="G217" i="20"/>
  <c r="AA217" i="20" s="1"/>
  <c r="G216" i="20"/>
  <c r="AA216" i="20" s="1"/>
  <c r="G215" i="20"/>
  <c r="AA215" i="20" s="1"/>
  <c r="G214" i="20"/>
  <c r="AA214" i="20" s="1"/>
  <c r="G213" i="20"/>
  <c r="AA213" i="20" s="1"/>
  <c r="G212" i="20"/>
  <c r="AA212" i="20" s="1"/>
  <c r="G211" i="20"/>
  <c r="AA211" i="20" s="1"/>
  <c r="G210" i="20"/>
  <c r="AA210" i="20" s="1"/>
  <c r="G209" i="20"/>
  <c r="AA209" i="20" s="1"/>
  <c r="G208" i="20"/>
  <c r="AA208" i="20" s="1"/>
  <c r="G207" i="20"/>
  <c r="AA207" i="20" s="1"/>
  <c r="G206" i="20"/>
  <c r="AA206" i="20" s="1"/>
  <c r="G205" i="20"/>
  <c r="AA205" i="20" s="1"/>
  <c r="G204" i="20"/>
  <c r="AA204" i="20" s="1"/>
  <c r="G203" i="20"/>
  <c r="AA203" i="20" s="1"/>
  <c r="G202" i="20"/>
  <c r="AA202" i="20" s="1"/>
  <c r="G201" i="20"/>
  <c r="AA201" i="20" s="1"/>
  <c r="G200" i="20"/>
  <c r="AA200" i="20" s="1"/>
  <c r="G199" i="20"/>
  <c r="AA199" i="20" s="1"/>
  <c r="G198" i="20"/>
  <c r="AA198" i="20" s="1"/>
  <c r="G197" i="20"/>
  <c r="AA197" i="20" s="1"/>
  <c r="G196" i="20"/>
  <c r="AA196" i="20" s="1"/>
  <c r="G195" i="20"/>
  <c r="AA195" i="20" s="1"/>
  <c r="G194" i="20"/>
  <c r="AA194" i="20" s="1"/>
  <c r="G193" i="20"/>
  <c r="AA193" i="20" s="1"/>
  <c r="G192" i="20"/>
  <c r="AA192" i="20" s="1"/>
  <c r="G191" i="20"/>
  <c r="AA191" i="20" s="1"/>
  <c r="G190" i="20"/>
  <c r="AA190" i="20" s="1"/>
  <c r="G189" i="20"/>
  <c r="AA189" i="20" s="1"/>
  <c r="G188" i="20"/>
  <c r="AA188" i="20" s="1"/>
  <c r="G187" i="20"/>
  <c r="AA187" i="20" s="1"/>
  <c r="G186" i="20"/>
  <c r="AA186" i="20" s="1"/>
  <c r="G185" i="20"/>
  <c r="AA185" i="20" s="1"/>
  <c r="G184" i="20"/>
  <c r="AA184" i="20" s="1"/>
  <c r="G183" i="20"/>
  <c r="AA183" i="20" s="1"/>
  <c r="G182" i="20"/>
  <c r="AA182" i="20" s="1"/>
  <c r="G181" i="20"/>
  <c r="AA181" i="20" s="1"/>
  <c r="G180" i="20"/>
  <c r="AA180" i="20" s="1"/>
  <c r="G179" i="20"/>
  <c r="AA179" i="20" s="1"/>
  <c r="G178" i="20"/>
  <c r="AA178" i="20" s="1"/>
  <c r="G177" i="20"/>
  <c r="AA177" i="20" s="1"/>
  <c r="G176" i="20"/>
  <c r="AA176" i="20" s="1"/>
  <c r="G175" i="20"/>
  <c r="AA175" i="20" s="1"/>
  <c r="G174" i="20"/>
  <c r="AA174" i="20" s="1"/>
  <c r="G173" i="20"/>
  <c r="AA173" i="20" s="1"/>
  <c r="G172" i="20"/>
  <c r="AA172" i="20" s="1"/>
  <c r="G171" i="20"/>
  <c r="AA171" i="20" s="1"/>
  <c r="G170" i="20"/>
  <c r="AA170" i="20" s="1"/>
  <c r="G169" i="20"/>
  <c r="AA169" i="20" s="1"/>
  <c r="G168" i="20"/>
  <c r="AA168" i="20" s="1"/>
  <c r="G167" i="20"/>
  <c r="AA167" i="20" s="1"/>
  <c r="G166" i="20"/>
  <c r="AA166" i="20" s="1"/>
  <c r="G165" i="20"/>
  <c r="AA165" i="20" s="1"/>
  <c r="G164" i="20"/>
  <c r="AA164" i="20" s="1"/>
  <c r="G163" i="20"/>
  <c r="AA163" i="20" s="1"/>
  <c r="G162" i="20"/>
  <c r="AA162" i="20" s="1"/>
  <c r="G161" i="20"/>
  <c r="AA161" i="20" s="1"/>
  <c r="G160" i="20"/>
  <c r="AA160" i="20" s="1"/>
  <c r="G159" i="20"/>
  <c r="AA159" i="20" s="1"/>
  <c r="G158" i="20"/>
  <c r="AA158" i="20" s="1"/>
  <c r="G157" i="20"/>
  <c r="AA157" i="20" s="1"/>
  <c r="G156" i="20"/>
  <c r="AA156" i="20" s="1"/>
  <c r="G155" i="20"/>
  <c r="AA155" i="20" s="1"/>
  <c r="G154" i="20"/>
  <c r="AA154" i="20" s="1"/>
  <c r="G153" i="20"/>
  <c r="AA153" i="20" s="1"/>
  <c r="G152" i="20"/>
  <c r="AA152" i="20" s="1"/>
  <c r="G151" i="20"/>
  <c r="AA151" i="20" s="1"/>
  <c r="G150" i="20"/>
  <c r="AA150" i="20" s="1"/>
  <c r="G149" i="20"/>
  <c r="AA149" i="20" s="1"/>
  <c r="G148" i="20"/>
  <c r="AA148" i="20" s="1"/>
  <c r="G147" i="20"/>
  <c r="AA147" i="20" s="1"/>
  <c r="G146" i="20"/>
  <c r="AA146" i="20" s="1"/>
  <c r="G145" i="20"/>
  <c r="AA145" i="20" s="1"/>
  <c r="G144" i="20"/>
  <c r="AA144" i="20" s="1"/>
  <c r="G143" i="20"/>
  <c r="AA143" i="20" s="1"/>
  <c r="G142" i="20"/>
  <c r="AA142" i="20" s="1"/>
  <c r="G141" i="20"/>
  <c r="AA141" i="20" s="1"/>
  <c r="G140" i="20"/>
  <c r="AA140" i="20" s="1"/>
  <c r="G139" i="20"/>
  <c r="AA139" i="20" s="1"/>
  <c r="G138" i="20"/>
  <c r="AA138" i="20" s="1"/>
  <c r="G137" i="20"/>
  <c r="AA137" i="20" s="1"/>
  <c r="G136" i="20"/>
  <c r="AA136" i="20" s="1"/>
  <c r="G135" i="20"/>
  <c r="AA135" i="20" s="1"/>
  <c r="G134" i="20"/>
  <c r="AA134" i="20" s="1"/>
  <c r="G133" i="20"/>
  <c r="AA133" i="20" s="1"/>
  <c r="G132" i="20"/>
  <c r="AA132" i="20" s="1"/>
  <c r="G131" i="20"/>
  <c r="AA131" i="20" s="1"/>
  <c r="G130" i="20"/>
  <c r="AA130" i="20" s="1"/>
  <c r="G129" i="20"/>
  <c r="AA129" i="20" s="1"/>
  <c r="G128" i="20"/>
  <c r="AA128" i="20" s="1"/>
  <c r="G127" i="20"/>
  <c r="AA127" i="20" s="1"/>
  <c r="G126" i="20"/>
  <c r="AA126" i="20" s="1"/>
  <c r="G125" i="20"/>
  <c r="AA125" i="20" s="1"/>
  <c r="G124" i="20"/>
  <c r="AA124" i="20" s="1"/>
  <c r="G123" i="20"/>
  <c r="AA123" i="20" s="1"/>
  <c r="G122" i="20"/>
  <c r="AA122" i="20" s="1"/>
  <c r="G121" i="20"/>
  <c r="AA121" i="20" s="1"/>
  <c r="G120" i="20"/>
  <c r="AA120" i="20" s="1"/>
  <c r="G119" i="20"/>
  <c r="AA119" i="20" s="1"/>
  <c r="G118" i="20"/>
  <c r="AA118" i="20" s="1"/>
  <c r="G117" i="20"/>
  <c r="AA117" i="20" s="1"/>
  <c r="G116" i="20"/>
  <c r="AA116" i="20" s="1"/>
  <c r="G115" i="20"/>
  <c r="AA115" i="20" s="1"/>
  <c r="G114" i="20"/>
  <c r="AA114" i="20" s="1"/>
  <c r="G113" i="20"/>
  <c r="AA113" i="20" s="1"/>
  <c r="G112" i="20"/>
  <c r="AA112" i="20" s="1"/>
  <c r="G111" i="20"/>
  <c r="AA111" i="20" s="1"/>
  <c r="G110" i="20"/>
  <c r="AA110" i="20" s="1"/>
  <c r="G109" i="20"/>
  <c r="AA109" i="20" s="1"/>
  <c r="G108" i="20"/>
  <c r="AA108" i="20" s="1"/>
  <c r="G107" i="20"/>
  <c r="AA107" i="20" s="1"/>
  <c r="G106" i="20"/>
  <c r="AA106" i="20" s="1"/>
  <c r="G105" i="20"/>
  <c r="AA105" i="20" s="1"/>
  <c r="G104" i="20"/>
  <c r="AA104" i="20" s="1"/>
  <c r="G103" i="20"/>
  <c r="AA103" i="20" s="1"/>
  <c r="G102" i="20"/>
  <c r="AA102" i="20" s="1"/>
  <c r="G101" i="20"/>
  <c r="AA101" i="20" s="1"/>
  <c r="G100" i="20"/>
  <c r="AA100" i="20" s="1"/>
  <c r="G99" i="20"/>
  <c r="AA99" i="20" s="1"/>
  <c r="G98" i="20"/>
  <c r="AA98" i="20" s="1"/>
  <c r="G97" i="20"/>
  <c r="AA97" i="20" s="1"/>
  <c r="G96" i="20"/>
  <c r="AA96" i="20" s="1"/>
  <c r="G95" i="20"/>
  <c r="AA95" i="20" s="1"/>
  <c r="G94" i="20"/>
  <c r="AA94" i="20" s="1"/>
  <c r="G93" i="20"/>
  <c r="AA93" i="20" s="1"/>
  <c r="G92" i="20"/>
  <c r="AA92" i="20" s="1"/>
  <c r="G91" i="20"/>
  <c r="AA91" i="20" s="1"/>
  <c r="G90" i="20"/>
  <c r="AA90" i="20" s="1"/>
  <c r="G89" i="20"/>
  <c r="AA89" i="20" s="1"/>
  <c r="G88" i="20"/>
  <c r="AA88" i="20" s="1"/>
  <c r="G87" i="20"/>
  <c r="AA87" i="20" s="1"/>
  <c r="G86" i="20"/>
  <c r="AA86" i="20" s="1"/>
  <c r="G85" i="20"/>
  <c r="AA85" i="20" s="1"/>
  <c r="G84" i="20"/>
  <c r="AA84" i="20" s="1"/>
  <c r="G83" i="20"/>
  <c r="AA83" i="20" s="1"/>
  <c r="G82" i="20"/>
  <c r="AA82" i="20" s="1"/>
  <c r="G81" i="20"/>
  <c r="AA81" i="20" s="1"/>
  <c r="G80" i="20"/>
  <c r="AA80" i="20" s="1"/>
  <c r="G79" i="20"/>
  <c r="AA79" i="20" s="1"/>
  <c r="G78" i="20"/>
  <c r="AA78" i="20" s="1"/>
  <c r="G77" i="20"/>
  <c r="AA77" i="20" s="1"/>
  <c r="G76" i="20"/>
  <c r="AA76" i="20" s="1"/>
  <c r="G75" i="20"/>
  <c r="AA75" i="20" s="1"/>
  <c r="G74" i="20"/>
  <c r="AA74" i="20" s="1"/>
  <c r="G73" i="20"/>
  <c r="AA73" i="20" s="1"/>
  <c r="G72" i="20"/>
  <c r="AA72" i="20" s="1"/>
  <c r="G71" i="20"/>
  <c r="AA71" i="20" s="1"/>
  <c r="G70" i="20"/>
  <c r="AA70" i="20" s="1"/>
  <c r="G69" i="20"/>
  <c r="AA69" i="20" s="1"/>
  <c r="G68" i="20"/>
  <c r="AA68" i="20" s="1"/>
  <c r="G67" i="20"/>
  <c r="AA67" i="20" s="1"/>
  <c r="G66" i="20"/>
  <c r="AA66" i="20" s="1"/>
  <c r="G65" i="20"/>
  <c r="AA65" i="20" s="1"/>
  <c r="G64" i="20"/>
  <c r="AA64" i="20" s="1"/>
  <c r="G63" i="20"/>
  <c r="AA63" i="20" s="1"/>
  <c r="G62" i="20"/>
  <c r="AA62" i="20" s="1"/>
  <c r="G61" i="20"/>
  <c r="AA61" i="20" s="1"/>
  <c r="G60" i="20"/>
  <c r="AA60" i="20" s="1"/>
  <c r="G59" i="20"/>
  <c r="AA59" i="20" s="1"/>
  <c r="G58" i="20"/>
  <c r="AA58" i="20" s="1"/>
  <c r="G57" i="20"/>
  <c r="AA57" i="20" s="1"/>
  <c r="G56" i="20"/>
  <c r="AA56" i="20" s="1"/>
  <c r="G55" i="20"/>
  <c r="AA55" i="20" s="1"/>
  <c r="G54" i="20"/>
  <c r="AA54" i="20" s="1"/>
  <c r="G53" i="20"/>
  <c r="AA53" i="20" s="1"/>
  <c r="G52" i="20"/>
  <c r="AA52" i="20" s="1"/>
  <c r="G51" i="20"/>
  <c r="AA51" i="20" s="1"/>
  <c r="G50" i="20"/>
  <c r="AA50" i="20" s="1"/>
  <c r="G49" i="20"/>
  <c r="AA49" i="20" s="1"/>
  <c r="G48" i="20"/>
  <c r="AA48" i="20" s="1"/>
  <c r="G47" i="20"/>
  <c r="AA47" i="20" s="1"/>
  <c r="G46" i="20"/>
  <c r="AA46" i="20" s="1"/>
  <c r="G45" i="20"/>
  <c r="AA45" i="20" s="1"/>
  <c r="G44" i="20"/>
  <c r="AA44" i="20" s="1"/>
  <c r="G43" i="20"/>
  <c r="AA43" i="20" s="1"/>
  <c r="G42" i="20"/>
  <c r="AA42" i="20" s="1"/>
  <c r="G41" i="20"/>
  <c r="AA41" i="20" s="1"/>
  <c r="G40" i="20"/>
  <c r="AA40" i="20" s="1"/>
  <c r="G39" i="20"/>
  <c r="AA39" i="20" s="1"/>
  <c r="G38" i="20"/>
  <c r="AA38" i="20" s="1"/>
  <c r="G37" i="20"/>
  <c r="AA37" i="20" s="1"/>
  <c r="G36" i="20"/>
  <c r="AA36" i="20" s="1"/>
  <c r="G35" i="20"/>
  <c r="AA35" i="20" s="1"/>
  <c r="G34" i="20"/>
  <c r="AA34" i="20" s="1"/>
  <c r="G33" i="20"/>
  <c r="AA33" i="20" s="1"/>
  <c r="G32" i="20"/>
  <c r="AA32" i="20" s="1"/>
  <c r="G31" i="20"/>
  <c r="AA31" i="20" s="1"/>
  <c r="G30" i="20"/>
  <c r="AA30" i="20" s="1"/>
  <c r="G29" i="20"/>
  <c r="AA29" i="20" s="1"/>
  <c r="G28" i="20"/>
  <c r="AA28" i="20" s="1"/>
  <c r="G27" i="20"/>
  <c r="AA27" i="20" s="1"/>
  <c r="G26" i="20"/>
  <c r="AA26" i="20" s="1"/>
  <c r="G25" i="20"/>
  <c r="AA25" i="20" s="1"/>
  <c r="G24" i="20"/>
  <c r="AA24" i="20" s="1"/>
  <c r="G23" i="20"/>
  <c r="AA23" i="20" s="1"/>
  <c r="G22" i="20"/>
  <c r="AA22" i="20" s="1"/>
  <c r="G21" i="20"/>
  <c r="AA21" i="20" s="1"/>
  <c r="G20" i="20"/>
  <c r="AA20" i="20" s="1"/>
  <c r="G19" i="20"/>
  <c r="AA19" i="20" s="1"/>
  <c r="G18" i="20"/>
  <c r="AA18" i="20" s="1"/>
  <c r="G17" i="20"/>
  <c r="AA17" i="20" s="1"/>
  <c r="G16" i="20"/>
  <c r="AA16" i="20" s="1"/>
  <c r="G15" i="20"/>
  <c r="AA15" i="20" s="1"/>
  <c r="G14" i="20"/>
  <c r="AA14" i="20" s="1"/>
  <c r="G13" i="20"/>
  <c r="AA13" i="20" s="1"/>
  <c r="G12" i="20"/>
  <c r="AA12" i="20" s="1"/>
  <c r="G11" i="20"/>
  <c r="AA11" i="20" s="1"/>
  <c r="G10" i="20"/>
  <c r="AA10" i="20" s="1"/>
  <c r="G9" i="20"/>
  <c r="AA9" i="20" s="1"/>
  <c r="G8" i="20"/>
  <c r="AA8" i="20" s="1"/>
  <c r="G7" i="20"/>
  <c r="AA7" i="20" s="1"/>
  <c r="G6" i="20"/>
  <c r="AA6" i="20" s="1"/>
  <c r="G5" i="20"/>
  <c r="AA5" i="20" s="1"/>
  <c r="G4" i="20"/>
  <c r="AA4" i="20" s="1"/>
  <c r="G3" i="20"/>
  <c r="AA3" i="20" s="1"/>
  <c r="G2" i="20"/>
  <c r="AA2" i="20" s="1"/>
  <c r="H1" i="20"/>
  <c r="S32" i="18"/>
  <c r="Q33" i="18"/>
  <c r="O33" i="18"/>
  <c r="N34" i="18"/>
  <c r="T33" i="18"/>
  <c r="P33" i="18"/>
  <c r="R32" i="18"/>
  <c r="V16" i="18"/>
  <c r="N16" i="18"/>
  <c r="M67" i="18"/>
  <c r="U66" i="18" a="1"/>
  <c r="U66" i="18" s="1"/>
  <c r="V66" i="18" s="1"/>
  <c r="R66" i="18" a="1"/>
  <c r="R66" i="18" s="1"/>
  <c r="S66" i="18" s="1"/>
  <c r="T66" i="18" s="1"/>
  <c r="N66" i="18" a="1"/>
  <c r="N66" i="18" s="1"/>
  <c r="AB65" i="18"/>
  <c r="O65" i="18"/>
  <c r="X65" i="18"/>
  <c r="AI65" i="18" s="1"/>
  <c r="AG65" i="18"/>
  <c r="W65" i="18"/>
  <c r="AH65" i="18" s="1"/>
  <c r="AJ63" i="18"/>
  <c r="AJ65" i="18" l="1"/>
  <c r="AB66" i="18"/>
  <c r="O66" i="18"/>
  <c r="X66" i="18"/>
  <c r="AI66" i="18" s="1"/>
  <c r="AG66" i="18"/>
  <c r="W66" i="18"/>
  <c r="AH66" i="18" s="1"/>
  <c r="S33" i="18"/>
  <c r="Q34" i="18"/>
  <c r="O34" i="18"/>
  <c r="N35" i="18"/>
  <c r="T34" i="18"/>
  <c r="P34" i="18"/>
  <c r="R33" i="18"/>
  <c r="H228" i="20"/>
  <c r="AB228" i="20" s="1"/>
  <c r="H226" i="20"/>
  <c r="AB226" i="20" s="1"/>
  <c r="H227" i="20"/>
  <c r="AB227" i="20" s="1"/>
  <c r="H225" i="20"/>
  <c r="AB225" i="20" s="1"/>
  <c r="H224" i="20"/>
  <c r="AB224" i="20" s="1"/>
  <c r="H223" i="20"/>
  <c r="AB223" i="20" s="1"/>
  <c r="H222" i="20"/>
  <c r="AB222" i="20" s="1"/>
  <c r="H221" i="20"/>
  <c r="AB221" i="20" s="1"/>
  <c r="H220" i="20"/>
  <c r="AB220" i="20" s="1"/>
  <c r="H219" i="20"/>
  <c r="AB219" i="20" s="1"/>
  <c r="H218" i="20"/>
  <c r="AB218" i="20" s="1"/>
  <c r="H217" i="20"/>
  <c r="AB217" i="20" s="1"/>
  <c r="H216" i="20"/>
  <c r="AB216" i="20" s="1"/>
  <c r="H215" i="20"/>
  <c r="AB215" i="20" s="1"/>
  <c r="H214" i="20"/>
  <c r="AB214" i="20" s="1"/>
  <c r="H213" i="20"/>
  <c r="AB213" i="20" s="1"/>
  <c r="H212" i="20"/>
  <c r="AB212" i="20" s="1"/>
  <c r="H211" i="20"/>
  <c r="AB211" i="20" s="1"/>
  <c r="H210" i="20"/>
  <c r="AB210" i="20" s="1"/>
  <c r="H209" i="20"/>
  <c r="AB209" i="20" s="1"/>
  <c r="H208" i="20"/>
  <c r="AB208" i="20" s="1"/>
  <c r="H207" i="20"/>
  <c r="AB207" i="20" s="1"/>
  <c r="H205" i="20"/>
  <c r="AB205" i="20" s="1"/>
  <c r="H204" i="20"/>
  <c r="AB204" i="20" s="1"/>
  <c r="H203" i="20"/>
  <c r="AB203" i="20" s="1"/>
  <c r="H202" i="20"/>
  <c r="AB202" i="20" s="1"/>
  <c r="H201" i="20"/>
  <c r="AB201" i="20" s="1"/>
  <c r="H200" i="20"/>
  <c r="AB200" i="20" s="1"/>
  <c r="H199" i="20"/>
  <c r="AB199" i="20" s="1"/>
  <c r="H198" i="20"/>
  <c r="AB198" i="20" s="1"/>
  <c r="H197" i="20"/>
  <c r="AB197" i="20" s="1"/>
  <c r="H196" i="20"/>
  <c r="AB196" i="20" s="1"/>
  <c r="H195" i="20"/>
  <c r="AB195" i="20" s="1"/>
  <c r="H194" i="20"/>
  <c r="AB194" i="20" s="1"/>
  <c r="H206" i="20"/>
  <c r="AB206" i="20" s="1"/>
  <c r="H193" i="20"/>
  <c r="AB193" i="20" s="1"/>
  <c r="H191" i="20"/>
  <c r="AB191" i="20" s="1"/>
  <c r="H192" i="20"/>
  <c r="AB192" i="20" s="1"/>
  <c r="H190" i="20"/>
  <c r="AB190" i="20" s="1"/>
  <c r="H189" i="20"/>
  <c r="AB189" i="20" s="1"/>
  <c r="H188" i="20"/>
  <c r="AB188" i="20" s="1"/>
  <c r="H187" i="20"/>
  <c r="AB187" i="20" s="1"/>
  <c r="H186" i="20"/>
  <c r="AB186" i="20" s="1"/>
  <c r="H185" i="20"/>
  <c r="AB185" i="20" s="1"/>
  <c r="H184" i="20"/>
  <c r="AB184" i="20" s="1"/>
  <c r="H183" i="20"/>
  <c r="AB183" i="20" s="1"/>
  <c r="H182" i="20"/>
  <c r="AB182" i="20" s="1"/>
  <c r="H181" i="20"/>
  <c r="AB181" i="20" s="1"/>
  <c r="H180" i="20"/>
  <c r="AB180" i="20" s="1"/>
  <c r="H179" i="20"/>
  <c r="AB179" i="20" s="1"/>
  <c r="H177" i="20"/>
  <c r="AB177" i="20" s="1"/>
  <c r="H178" i="20"/>
  <c r="AB178" i="20" s="1"/>
  <c r="H176" i="20"/>
  <c r="AB176" i="20" s="1"/>
  <c r="H175" i="20"/>
  <c r="AB175" i="20" s="1"/>
  <c r="H174" i="20"/>
  <c r="AB174" i="20" s="1"/>
  <c r="H173" i="20"/>
  <c r="AB173" i="20" s="1"/>
  <c r="H172" i="20"/>
  <c r="AB172" i="20" s="1"/>
  <c r="H171" i="20"/>
  <c r="AB171" i="20" s="1"/>
  <c r="H170" i="20"/>
  <c r="AB170" i="20" s="1"/>
  <c r="H169" i="20"/>
  <c r="AB169" i="20" s="1"/>
  <c r="H168" i="20"/>
  <c r="AB168" i="20" s="1"/>
  <c r="H167" i="20"/>
  <c r="AB167" i="20" s="1"/>
  <c r="H166" i="20"/>
  <c r="AB166" i="20" s="1"/>
  <c r="H165" i="20"/>
  <c r="AB165" i="20" s="1"/>
  <c r="H164" i="20"/>
  <c r="AB164" i="20" s="1"/>
  <c r="H163" i="20"/>
  <c r="AB163" i="20" s="1"/>
  <c r="H162" i="20"/>
  <c r="AB162" i="20" s="1"/>
  <c r="H161" i="20"/>
  <c r="AB161" i="20" s="1"/>
  <c r="H160" i="20"/>
  <c r="AB160" i="20" s="1"/>
  <c r="H159" i="20"/>
  <c r="AB159" i="20" s="1"/>
  <c r="H158" i="20"/>
  <c r="AB158" i="20" s="1"/>
  <c r="H157" i="20"/>
  <c r="AB157" i="20" s="1"/>
  <c r="H156" i="20"/>
  <c r="AB156" i="20" s="1"/>
  <c r="H155" i="20"/>
  <c r="AB155" i="20" s="1"/>
  <c r="H154" i="20"/>
  <c r="AB154" i="20" s="1"/>
  <c r="H153" i="20"/>
  <c r="AB153" i="20" s="1"/>
  <c r="H152" i="20"/>
  <c r="AB152" i="20" s="1"/>
  <c r="H151" i="20"/>
  <c r="AB151" i="20" s="1"/>
  <c r="H150" i="20"/>
  <c r="AB150" i="20" s="1"/>
  <c r="H148" i="20"/>
  <c r="AB148" i="20" s="1"/>
  <c r="H146" i="20"/>
  <c r="AB146" i="20" s="1"/>
  <c r="H144" i="20"/>
  <c r="AB144" i="20" s="1"/>
  <c r="H143" i="20"/>
  <c r="AB143" i="20" s="1"/>
  <c r="H142" i="20"/>
  <c r="AB142" i="20" s="1"/>
  <c r="H141" i="20"/>
  <c r="AB141" i="20" s="1"/>
  <c r="H140" i="20"/>
  <c r="AB140" i="20" s="1"/>
  <c r="H139" i="20"/>
  <c r="AB139" i="20" s="1"/>
  <c r="H138" i="20"/>
  <c r="AB138" i="20" s="1"/>
  <c r="H137" i="20"/>
  <c r="AB137" i="20" s="1"/>
  <c r="H136" i="20"/>
  <c r="AB136" i="20" s="1"/>
  <c r="H135" i="20"/>
  <c r="AB135" i="20" s="1"/>
  <c r="H134" i="20"/>
  <c r="AB134" i="20" s="1"/>
  <c r="H133" i="20"/>
  <c r="AB133" i="20" s="1"/>
  <c r="H132" i="20"/>
  <c r="AB132" i="20" s="1"/>
  <c r="H131" i="20"/>
  <c r="AB131" i="20" s="1"/>
  <c r="H130" i="20"/>
  <c r="AB130" i="20" s="1"/>
  <c r="H129" i="20"/>
  <c r="AB129" i="20" s="1"/>
  <c r="H128" i="20"/>
  <c r="AB128" i="20" s="1"/>
  <c r="H127" i="20"/>
  <c r="AB127" i="20" s="1"/>
  <c r="H126" i="20"/>
  <c r="AB126" i="20" s="1"/>
  <c r="H125" i="20"/>
  <c r="AB125" i="20" s="1"/>
  <c r="H124" i="20"/>
  <c r="AB124" i="20" s="1"/>
  <c r="H123" i="20"/>
  <c r="AB123" i="20" s="1"/>
  <c r="H149" i="20"/>
  <c r="AB149" i="20" s="1"/>
  <c r="H147" i="20"/>
  <c r="AB147" i="20" s="1"/>
  <c r="H145" i="20"/>
  <c r="AB145" i="20" s="1"/>
  <c r="H122" i="20"/>
  <c r="AB122" i="20" s="1"/>
  <c r="H120" i="20"/>
  <c r="AB120" i="20" s="1"/>
  <c r="H118" i="20"/>
  <c r="AB118" i="20" s="1"/>
  <c r="H116" i="20"/>
  <c r="AB116" i="20" s="1"/>
  <c r="H121" i="20"/>
  <c r="AB121" i="20" s="1"/>
  <c r="H119" i="20"/>
  <c r="AB119" i="20" s="1"/>
  <c r="H117" i="20"/>
  <c r="AB117" i="20" s="1"/>
  <c r="H115" i="20"/>
  <c r="AB115" i="20" s="1"/>
  <c r="H114" i="20"/>
  <c r="AB114" i="20" s="1"/>
  <c r="H113" i="20"/>
  <c r="AB113" i="20" s="1"/>
  <c r="H112" i="20"/>
  <c r="AB112" i="20" s="1"/>
  <c r="H111" i="20"/>
  <c r="AB111" i="20" s="1"/>
  <c r="H110" i="20"/>
  <c r="AB110" i="20" s="1"/>
  <c r="H109" i="20"/>
  <c r="AB109" i="20" s="1"/>
  <c r="H108" i="20"/>
  <c r="AB108" i="20" s="1"/>
  <c r="H107" i="20"/>
  <c r="AB107" i="20" s="1"/>
  <c r="H106" i="20"/>
  <c r="AB106" i="20" s="1"/>
  <c r="H105" i="20"/>
  <c r="AB105" i="20" s="1"/>
  <c r="H104" i="20"/>
  <c r="AB104" i="20" s="1"/>
  <c r="H103" i="20"/>
  <c r="AB103" i="20" s="1"/>
  <c r="H102" i="20"/>
  <c r="AB102" i="20" s="1"/>
  <c r="H101" i="20"/>
  <c r="AB101" i="20" s="1"/>
  <c r="H100" i="20"/>
  <c r="AB100" i="20" s="1"/>
  <c r="H99" i="20"/>
  <c r="AB99" i="20" s="1"/>
  <c r="H98" i="20"/>
  <c r="AB98" i="20" s="1"/>
  <c r="H97" i="20"/>
  <c r="AB97" i="20" s="1"/>
  <c r="H96" i="20"/>
  <c r="AB96" i="20" s="1"/>
  <c r="H95" i="20"/>
  <c r="AB95" i="20" s="1"/>
  <c r="H94" i="20"/>
  <c r="AB94" i="20" s="1"/>
  <c r="H93" i="20"/>
  <c r="AB93" i="20" s="1"/>
  <c r="H92" i="20"/>
  <c r="AB92" i="20" s="1"/>
  <c r="H91" i="20"/>
  <c r="AB91" i="20" s="1"/>
  <c r="H90" i="20"/>
  <c r="AB90" i="20" s="1"/>
  <c r="H89" i="20"/>
  <c r="AB89" i="20" s="1"/>
  <c r="H88" i="20"/>
  <c r="AB88" i="20" s="1"/>
  <c r="H87" i="20"/>
  <c r="AB87" i="20" s="1"/>
  <c r="H86" i="20"/>
  <c r="AB86" i="20" s="1"/>
  <c r="H85" i="20"/>
  <c r="AB85" i="20" s="1"/>
  <c r="H84" i="20"/>
  <c r="AB84" i="20" s="1"/>
  <c r="H83" i="20"/>
  <c r="AB83" i="20" s="1"/>
  <c r="H82" i="20"/>
  <c r="AB82" i="20" s="1"/>
  <c r="H81" i="20"/>
  <c r="AB81" i="20" s="1"/>
  <c r="H80" i="20"/>
  <c r="AB80" i="20" s="1"/>
  <c r="H79" i="20"/>
  <c r="AB79" i="20" s="1"/>
  <c r="H78" i="20"/>
  <c r="AB78" i="20" s="1"/>
  <c r="H77" i="20"/>
  <c r="AB77" i="20" s="1"/>
  <c r="H76" i="20"/>
  <c r="AB76" i="20" s="1"/>
  <c r="H75" i="20"/>
  <c r="AB75" i="20" s="1"/>
  <c r="H74" i="20"/>
  <c r="AB74" i="20" s="1"/>
  <c r="H73" i="20"/>
  <c r="AB73" i="20" s="1"/>
  <c r="H72" i="20"/>
  <c r="AB72" i="20" s="1"/>
  <c r="H71" i="20"/>
  <c r="AB71" i="20" s="1"/>
  <c r="H70" i="20"/>
  <c r="AB70" i="20" s="1"/>
  <c r="H69" i="20"/>
  <c r="AB69" i="20" s="1"/>
  <c r="H68" i="20"/>
  <c r="AB68" i="20" s="1"/>
  <c r="H67" i="20"/>
  <c r="AB67" i="20" s="1"/>
  <c r="H66" i="20"/>
  <c r="AB66" i="20" s="1"/>
  <c r="H64" i="20"/>
  <c r="AB64" i="20" s="1"/>
  <c r="H62" i="20"/>
  <c r="AB62" i="20" s="1"/>
  <c r="H60" i="20"/>
  <c r="AB60" i="20" s="1"/>
  <c r="H58" i="20"/>
  <c r="AB58" i="20" s="1"/>
  <c r="H56" i="20"/>
  <c r="AB56" i="20" s="1"/>
  <c r="H54" i="20"/>
  <c r="AB54" i="20" s="1"/>
  <c r="I1" i="20"/>
  <c r="H65" i="20"/>
  <c r="AB65" i="20" s="1"/>
  <c r="H63" i="20"/>
  <c r="AB63" i="20" s="1"/>
  <c r="H61" i="20"/>
  <c r="AB61" i="20" s="1"/>
  <c r="H59" i="20"/>
  <c r="AB59" i="20" s="1"/>
  <c r="H57" i="20"/>
  <c r="AB57" i="20" s="1"/>
  <c r="H55" i="20"/>
  <c r="AB55" i="20" s="1"/>
  <c r="H53" i="20"/>
  <c r="AB53" i="20" s="1"/>
  <c r="H52" i="20"/>
  <c r="AB52" i="20" s="1"/>
  <c r="H51" i="20"/>
  <c r="AB51" i="20" s="1"/>
  <c r="H50" i="20"/>
  <c r="AB50" i="20" s="1"/>
  <c r="H49" i="20"/>
  <c r="AB49" i="20" s="1"/>
  <c r="H48" i="20"/>
  <c r="AB48" i="20" s="1"/>
  <c r="H47" i="20"/>
  <c r="AB47" i="20" s="1"/>
  <c r="H46" i="20"/>
  <c r="AB46" i="20" s="1"/>
  <c r="H45" i="20"/>
  <c r="AB45" i="20" s="1"/>
  <c r="H44" i="20"/>
  <c r="AB44" i="20" s="1"/>
  <c r="H43" i="20"/>
  <c r="AB43" i="20" s="1"/>
  <c r="H42" i="20"/>
  <c r="AB42" i="20" s="1"/>
  <c r="H41" i="20"/>
  <c r="AB41" i="20" s="1"/>
  <c r="H40" i="20"/>
  <c r="AB40" i="20" s="1"/>
  <c r="H39" i="20"/>
  <c r="AB39" i="20" s="1"/>
  <c r="H38" i="20"/>
  <c r="AB38" i="20" s="1"/>
  <c r="H37" i="20"/>
  <c r="AB37" i="20" s="1"/>
  <c r="H36" i="20"/>
  <c r="AB36" i="20" s="1"/>
  <c r="H35" i="20"/>
  <c r="AB35" i="20" s="1"/>
  <c r="H34" i="20"/>
  <c r="AB34" i="20" s="1"/>
  <c r="H33" i="20"/>
  <c r="AB33" i="20" s="1"/>
  <c r="H32" i="20"/>
  <c r="AB32" i="20" s="1"/>
  <c r="H31" i="20"/>
  <c r="AB31" i="20" s="1"/>
  <c r="H30" i="20"/>
  <c r="AB30" i="20" s="1"/>
  <c r="H29" i="20"/>
  <c r="AB29" i="20" s="1"/>
  <c r="H28" i="20"/>
  <c r="AB28" i="20" s="1"/>
  <c r="H27" i="20"/>
  <c r="AB27" i="20" s="1"/>
  <c r="H26" i="20"/>
  <c r="AB26" i="20" s="1"/>
  <c r="H25" i="20"/>
  <c r="AB25" i="20" s="1"/>
  <c r="H24" i="20"/>
  <c r="AB24" i="20" s="1"/>
  <c r="H23" i="20"/>
  <c r="AB23" i="20" s="1"/>
  <c r="H22" i="20"/>
  <c r="AB22" i="20" s="1"/>
  <c r="H21" i="20"/>
  <c r="AB21" i="20" s="1"/>
  <c r="H20" i="20"/>
  <c r="AB20" i="20" s="1"/>
  <c r="H19" i="20"/>
  <c r="AB19" i="20" s="1"/>
  <c r="H18" i="20"/>
  <c r="AB18" i="20" s="1"/>
  <c r="H17" i="20"/>
  <c r="AB17" i="20" s="1"/>
  <c r="H16" i="20"/>
  <c r="AB16" i="20" s="1"/>
  <c r="H15" i="20"/>
  <c r="AB15" i="20" s="1"/>
  <c r="H14" i="20"/>
  <c r="AB14" i="20" s="1"/>
  <c r="H13" i="20"/>
  <c r="AB13" i="20" s="1"/>
  <c r="H12" i="20"/>
  <c r="AB12" i="20" s="1"/>
  <c r="H11" i="20"/>
  <c r="AB11" i="20" s="1"/>
  <c r="H10" i="20"/>
  <c r="AB10" i="20" s="1"/>
  <c r="H9" i="20"/>
  <c r="AB9" i="20" s="1"/>
  <c r="H8" i="20"/>
  <c r="AB8" i="20" s="1"/>
  <c r="H7" i="20"/>
  <c r="AB7" i="20" s="1"/>
  <c r="H6" i="20"/>
  <c r="AB6" i="20" s="1"/>
  <c r="H5" i="20"/>
  <c r="AB5" i="20" s="1"/>
  <c r="H4" i="20"/>
  <c r="AB4" i="20" s="1"/>
  <c r="H3" i="20"/>
  <c r="AB3" i="20" s="1"/>
  <c r="H2" i="20"/>
  <c r="AB2" i="20" s="1"/>
  <c r="Q228" i="20"/>
  <c r="AK228" i="20" s="1"/>
  <c r="AU228" i="20" s="1"/>
  <c r="Q227" i="20"/>
  <c r="AK227" i="20" s="1"/>
  <c r="Q226" i="20"/>
  <c r="AK226" i="20" s="1"/>
  <c r="AU226" i="20" s="1"/>
  <c r="Q225" i="20"/>
  <c r="AK225" i="20" s="1"/>
  <c r="Q224" i="20"/>
  <c r="AK224" i="20" s="1"/>
  <c r="AU224" i="20" s="1"/>
  <c r="Q223" i="20"/>
  <c r="AK223" i="20" s="1"/>
  <c r="Q222" i="20"/>
  <c r="AK222" i="20" s="1"/>
  <c r="AU222" i="20" s="1"/>
  <c r="Q221" i="20"/>
  <c r="AK221" i="20" s="1"/>
  <c r="Q220" i="20"/>
  <c r="AK220" i="20" s="1"/>
  <c r="AU220" i="20" s="1"/>
  <c r="Q219" i="20"/>
  <c r="AK219" i="20" s="1"/>
  <c r="Q218" i="20"/>
  <c r="AK218" i="20" s="1"/>
  <c r="AU218" i="20" s="1"/>
  <c r="Q217" i="20"/>
  <c r="AK217" i="20" s="1"/>
  <c r="Q216" i="20"/>
  <c r="AK216" i="20" s="1"/>
  <c r="AU216" i="20" s="1"/>
  <c r="Q215" i="20"/>
  <c r="AK215" i="20" s="1"/>
  <c r="Q214" i="20"/>
  <c r="AK214" i="20" s="1"/>
  <c r="AU214" i="20" s="1"/>
  <c r="Q213" i="20"/>
  <c r="AK213" i="20" s="1"/>
  <c r="Q212" i="20"/>
  <c r="AK212" i="20" s="1"/>
  <c r="AU212" i="20" s="1"/>
  <c r="Q211" i="20"/>
  <c r="AK211" i="20" s="1"/>
  <c r="Q210" i="20"/>
  <c r="AK210" i="20" s="1"/>
  <c r="AU210" i="20" s="1"/>
  <c r="Q209" i="20"/>
  <c r="AK209" i="20" s="1"/>
  <c r="Q208" i="20"/>
  <c r="AK208" i="20" s="1"/>
  <c r="AU208" i="20" s="1"/>
  <c r="Q207" i="20"/>
  <c r="AK207" i="20" s="1"/>
  <c r="Q206" i="20"/>
  <c r="AK206" i="20" s="1"/>
  <c r="AU206" i="20" s="1"/>
  <c r="Q205" i="20"/>
  <c r="AK205" i="20" s="1"/>
  <c r="Q204" i="20"/>
  <c r="AK204" i="20" s="1"/>
  <c r="AU204" i="20" s="1"/>
  <c r="Q203" i="20"/>
  <c r="AK203" i="20" s="1"/>
  <c r="Q202" i="20"/>
  <c r="AK202" i="20" s="1"/>
  <c r="AU202" i="20" s="1"/>
  <c r="Q201" i="20"/>
  <c r="AK201" i="20" s="1"/>
  <c r="Q200" i="20"/>
  <c r="AK200" i="20" s="1"/>
  <c r="AU200" i="20" s="1"/>
  <c r="Q199" i="20"/>
  <c r="AK199" i="20" s="1"/>
  <c r="Q198" i="20"/>
  <c r="AK198" i="20" s="1"/>
  <c r="AU198" i="20" s="1"/>
  <c r="Q197" i="20"/>
  <c r="AK197" i="20" s="1"/>
  <c r="Q196" i="20"/>
  <c r="AK196" i="20" s="1"/>
  <c r="AU196" i="20" s="1"/>
  <c r="Q195" i="20"/>
  <c r="AK195" i="20" s="1"/>
  <c r="Q194" i="20"/>
  <c r="AK194" i="20" s="1"/>
  <c r="AU194" i="20" s="1"/>
  <c r="Q193" i="20"/>
  <c r="AK193" i="20" s="1"/>
  <c r="Q192" i="20"/>
  <c r="AK192" i="20" s="1"/>
  <c r="AU192" i="20" s="1"/>
  <c r="Q191" i="20"/>
  <c r="AK191" i="20" s="1"/>
  <c r="Q190" i="20"/>
  <c r="AK190" i="20" s="1"/>
  <c r="AU190" i="20" s="1"/>
  <c r="Q189" i="20"/>
  <c r="AK189" i="20" s="1"/>
  <c r="Q188" i="20"/>
  <c r="AK188" i="20" s="1"/>
  <c r="AU188" i="20" s="1"/>
  <c r="Q187" i="20"/>
  <c r="AK187" i="20" s="1"/>
  <c r="Q186" i="20"/>
  <c r="AK186" i="20" s="1"/>
  <c r="AU186" i="20" s="1"/>
  <c r="Q185" i="20"/>
  <c r="AK185" i="20" s="1"/>
  <c r="Q184" i="20"/>
  <c r="AK184" i="20" s="1"/>
  <c r="AU184" i="20" s="1"/>
  <c r="Q183" i="20"/>
  <c r="AK183" i="20" s="1"/>
  <c r="Q182" i="20"/>
  <c r="AK182" i="20" s="1"/>
  <c r="AU182" i="20" s="1"/>
  <c r="Q181" i="20"/>
  <c r="AK181" i="20" s="1"/>
  <c r="Q180" i="20"/>
  <c r="AK180" i="20" s="1"/>
  <c r="AU180" i="20" s="1"/>
  <c r="Q179" i="20"/>
  <c r="AK179" i="20" s="1"/>
  <c r="Q178" i="20"/>
  <c r="AK178" i="20" s="1"/>
  <c r="AU178" i="20" s="1"/>
  <c r="Q177" i="20"/>
  <c r="AK177" i="20" s="1"/>
  <c r="Q176" i="20"/>
  <c r="AK176" i="20" s="1"/>
  <c r="AU176" i="20" s="1"/>
  <c r="Q175" i="20"/>
  <c r="AK175" i="20" s="1"/>
  <c r="Q174" i="20"/>
  <c r="AK174" i="20" s="1"/>
  <c r="AU174" i="20" s="1"/>
  <c r="Q173" i="20"/>
  <c r="AK173" i="20" s="1"/>
  <c r="Q172" i="20"/>
  <c r="AK172" i="20" s="1"/>
  <c r="AU172" i="20" s="1"/>
  <c r="Q171" i="20"/>
  <c r="AK171" i="20" s="1"/>
  <c r="Q170" i="20"/>
  <c r="AK170" i="20" s="1"/>
  <c r="AU170" i="20" s="1"/>
  <c r="Q169" i="20"/>
  <c r="AK169" i="20" s="1"/>
  <c r="Q168" i="20"/>
  <c r="AK168" i="20" s="1"/>
  <c r="AU168" i="20" s="1"/>
  <c r="Q167" i="20"/>
  <c r="AK167" i="20" s="1"/>
  <c r="Q166" i="20"/>
  <c r="AK166" i="20" s="1"/>
  <c r="AU166" i="20" s="1"/>
  <c r="Q165" i="20"/>
  <c r="AK165" i="20" s="1"/>
  <c r="Q164" i="20"/>
  <c r="AK164" i="20" s="1"/>
  <c r="AU164" i="20" s="1"/>
  <c r="Q163" i="20"/>
  <c r="AK163" i="20" s="1"/>
  <c r="Q162" i="20"/>
  <c r="AK162" i="20" s="1"/>
  <c r="AU162" i="20" s="1"/>
  <c r="Q161" i="20"/>
  <c r="AK161" i="20" s="1"/>
  <c r="Q160" i="20"/>
  <c r="AK160" i="20" s="1"/>
  <c r="AU160" i="20" s="1"/>
  <c r="Q159" i="20"/>
  <c r="AK159" i="20" s="1"/>
  <c r="Q158" i="20"/>
  <c r="AK158" i="20" s="1"/>
  <c r="AU158" i="20" s="1"/>
  <c r="Q157" i="20"/>
  <c r="AK157" i="20" s="1"/>
  <c r="Q156" i="20"/>
  <c r="AK156" i="20" s="1"/>
  <c r="AU156" i="20" s="1"/>
  <c r="Q155" i="20"/>
  <c r="AK155" i="20" s="1"/>
  <c r="Q154" i="20"/>
  <c r="AK154" i="20" s="1"/>
  <c r="AU154" i="20" s="1"/>
  <c r="Q153" i="20"/>
  <c r="AK153" i="20" s="1"/>
  <c r="Q152" i="20"/>
  <c r="AK152" i="20" s="1"/>
  <c r="AU152" i="20" s="1"/>
  <c r="Q151" i="20"/>
  <c r="AK151" i="20" s="1"/>
  <c r="Q150" i="20"/>
  <c r="AK150" i="20" s="1"/>
  <c r="AU150" i="20" s="1"/>
  <c r="Q149" i="20"/>
  <c r="AK149" i="20" s="1"/>
  <c r="Q148" i="20"/>
  <c r="AK148" i="20" s="1"/>
  <c r="AU148" i="20" s="1"/>
  <c r="Q147" i="20"/>
  <c r="AK147" i="20" s="1"/>
  <c r="Q146" i="20"/>
  <c r="AK146" i="20" s="1"/>
  <c r="AU146" i="20" s="1"/>
  <c r="Q145" i="20"/>
  <c r="AK145" i="20" s="1"/>
  <c r="Q144" i="20"/>
  <c r="AK144" i="20" s="1"/>
  <c r="AU144" i="20" s="1"/>
  <c r="Q143" i="20"/>
  <c r="AK143" i="20" s="1"/>
  <c r="Q142" i="20"/>
  <c r="AK142" i="20" s="1"/>
  <c r="AU142" i="20" s="1"/>
  <c r="Q141" i="20"/>
  <c r="AK141" i="20" s="1"/>
  <c r="Q140" i="20"/>
  <c r="AK140" i="20" s="1"/>
  <c r="AU140" i="20" s="1"/>
  <c r="Q139" i="20"/>
  <c r="AK139" i="20" s="1"/>
  <c r="Q138" i="20"/>
  <c r="AK138" i="20" s="1"/>
  <c r="AU138" i="20" s="1"/>
  <c r="Q137" i="20"/>
  <c r="AK137" i="20" s="1"/>
  <c r="Q136" i="20"/>
  <c r="AK136" i="20" s="1"/>
  <c r="AU136" i="20" s="1"/>
  <c r="Q135" i="20"/>
  <c r="AK135" i="20" s="1"/>
  <c r="Q134" i="20"/>
  <c r="AK134" i="20" s="1"/>
  <c r="AU134" i="20" s="1"/>
  <c r="Q133" i="20"/>
  <c r="AK133" i="20" s="1"/>
  <c r="Q132" i="20"/>
  <c r="AK132" i="20" s="1"/>
  <c r="AU132" i="20" s="1"/>
  <c r="Q131" i="20"/>
  <c r="AK131" i="20" s="1"/>
  <c r="Q130" i="20"/>
  <c r="AK130" i="20" s="1"/>
  <c r="AU130" i="20" s="1"/>
  <c r="Q129" i="20"/>
  <c r="AK129" i="20" s="1"/>
  <c r="Q128" i="20"/>
  <c r="AK128" i="20" s="1"/>
  <c r="AU128" i="20" s="1"/>
  <c r="Q127" i="20"/>
  <c r="AK127" i="20" s="1"/>
  <c r="Q126" i="20"/>
  <c r="AK126" i="20" s="1"/>
  <c r="AU126" i="20" s="1"/>
  <c r="Q125" i="20"/>
  <c r="AK125" i="20" s="1"/>
  <c r="Q124" i="20"/>
  <c r="AK124" i="20" s="1"/>
  <c r="AU124" i="20" s="1"/>
  <c r="Q123" i="20"/>
  <c r="AK123" i="20" s="1"/>
  <c r="Q122" i="20"/>
  <c r="AK122" i="20" s="1"/>
  <c r="AU122" i="20" s="1"/>
  <c r="Q121" i="20"/>
  <c r="AK121" i="20" s="1"/>
  <c r="Q120" i="20"/>
  <c r="AK120" i="20" s="1"/>
  <c r="AU120" i="20" s="1"/>
  <c r="Q119" i="20"/>
  <c r="AK119" i="20" s="1"/>
  <c r="Q118" i="20"/>
  <c r="AK118" i="20" s="1"/>
  <c r="AU118" i="20" s="1"/>
  <c r="Q117" i="20"/>
  <c r="AK117" i="20" s="1"/>
  <c r="Q116" i="20"/>
  <c r="AK116" i="20" s="1"/>
  <c r="AU116" i="20" s="1"/>
  <c r="Q115" i="20"/>
  <c r="AK115" i="20" s="1"/>
  <c r="Q114" i="20"/>
  <c r="AK114" i="20" s="1"/>
  <c r="AU114" i="20" s="1"/>
  <c r="Q113" i="20"/>
  <c r="AK113" i="20" s="1"/>
  <c r="Q112" i="20"/>
  <c r="AK112" i="20" s="1"/>
  <c r="AU112" i="20" s="1"/>
  <c r="Q111" i="20"/>
  <c r="AK111" i="20" s="1"/>
  <c r="Q110" i="20"/>
  <c r="AK110" i="20" s="1"/>
  <c r="AU110" i="20" s="1"/>
  <c r="Q109" i="20"/>
  <c r="AK109" i="20" s="1"/>
  <c r="Q108" i="20"/>
  <c r="AK108" i="20" s="1"/>
  <c r="AU108" i="20" s="1"/>
  <c r="Q107" i="20"/>
  <c r="AK107" i="20" s="1"/>
  <c r="Q106" i="20"/>
  <c r="AK106" i="20" s="1"/>
  <c r="AU106" i="20" s="1"/>
  <c r="Q105" i="20"/>
  <c r="AK105" i="20" s="1"/>
  <c r="Q104" i="20"/>
  <c r="AK104" i="20" s="1"/>
  <c r="AU104" i="20" s="1"/>
  <c r="Q103" i="20"/>
  <c r="AK103" i="20" s="1"/>
  <c r="Q102" i="20"/>
  <c r="AK102" i="20" s="1"/>
  <c r="AU102" i="20" s="1"/>
  <c r="Q101" i="20"/>
  <c r="AK101" i="20" s="1"/>
  <c r="Q100" i="20"/>
  <c r="AK100" i="20" s="1"/>
  <c r="AU100" i="20" s="1"/>
  <c r="Q99" i="20"/>
  <c r="AK99" i="20" s="1"/>
  <c r="Q98" i="20"/>
  <c r="AK98" i="20" s="1"/>
  <c r="AU98" i="20" s="1"/>
  <c r="Q97" i="20"/>
  <c r="AK97" i="20" s="1"/>
  <c r="Q96" i="20"/>
  <c r="AK96" i="20" s="1"/>
  <c r="AU96" i="20" s="1"/>
  <c r="Q95" i="20"/>
  <c r="AK95" i="20" s="1"/>
  <c r="Q94" i="20"/>
  <c r="AK94" i="20" s="1"/>
  <c r="AU94" i="20" s="1"/>
  <c r="Q93" i="20"/>
  <c r="AK93" i="20" s="1"/>
  <c r="Q92" i="20"/>
  <c r="AK92" i="20" s="1"/>
  <c r="AU92" i="20" s="1"/>
  <c r="Q91" i="20"/>
  <c r="AK91" i="20" s="1"/>
  <c r="Q90" i="20"/>
  <c r="AK90" i="20" s="1"/>
  <c r="AU90" i="20" s="1"/>
  <c r="Q89" i="20"/>
  <c r="AK89" i="20" s="1"/>
  <c r="Q88" i="20"/>
  <c r="AK88" i="20" s="1"/>
  <c r="AU88" i="20" s="1"/>
  <c r="Q87" i="20"/>
  <c r="AK87" i="20" s="1"/>
  <c r="Q86" i="20"/>
  <c r="AK86" i="20" s="1"/>
  <c r="AU86" i="20" s="1"/>
  <c r="Q85" i="20"/>
  <c r="AK85" i="20" s="1"/>
  <c r="Q84" i="20"/>
  <c r="AK84" i="20" s="1"/>
  <c r="AU84" i="20" s="1"/>
  <c r="Q83" i="20"/>
  <c r="AK83" i="20" s="1"/>
  <c r="Q82" i="20"/>
  <c r="AK82" i="20" s="1"/>
  <c r="AU82" i="20" s="1"/>
  <c r="Q81" i="20"/>
  <c r="AK81" i="20" s="1"/>
  <c r="Q80" i="20"/>
  <c r="AK80" i="20" s="1"/>
  <c r="AU80" i="20" s="1"/>
  <c r="Q79" i="20"/>
  <c r="AK79" i="20" s="1"/>
  <c r="Q78" i="20"/>
  <c r="AK78" i="20" s="1"/>
  <c r="AU78" i="20" s="1"/>
  <c r="Q77" i="20"/>
  <c r="AK77" i="20" s="1"/>
  <c r="Q76" i="20"/>
  <c r="AK76" i="20" s="1"/>
  <c r="AU76" i="20" s="1"/>
  <c r="Q75" i="20"/>
  <c r="AK75" i="20" s="1"/>
  <c r="Q74" i="20"/>
  <c r="AK74" i="20" s="1"/>
  <c r="AU74" i="20" s="1"/>
  <c r="Q73" i="20"/>
  <c r="AK73" i="20" s="1"/>
  <c r="Q72" i="20"/>
  <c r="AK72" i="20" s="1"/>
  <c r="AU72" i="20" s="1"/>
  <c r="Q71" i="20"/>
  <c r="AK71" i="20" s="1"/>
  <c r="Q70" i="20"/>
  <c r="AK70" i="20" s="1"/>
  <c r="AU70" i="20" s="1"/>
  <c r="Q69" i="20"/>
  <c r="AK69" i="20" s="1"/>
  <c r="Q68" i="20"/>
  <c r="AK68" i="20" s="1"/>
  <c r="AU68" i="20" s="1"/>
  <c r="Q67" i="20"/>
  <c r="AK67" i="20" s="1"/>
  <c r="Q66" i="20"/>
  <c r="AK66" i="20" s="1"/>
  <c r="AU66" i="20" s="1"/>
  <c r="Q65" i="20"/>
  <c r="AK65" i="20" s="1"/>
  <c r="Q64" i="20"/>
  <c r="AK64" i="20" s="1"/>
  <c r="AU64" i="20" s="1"/>
  <c r="Q63" i="20"/>
  <c r="AK63" i="20" s="1"/>
  <c r="Q62" i="20"/>
  <c r="AK62" i="20" s="1"/>
  <c r="AU62" i="20" s="1"/>
  <c r="Q61" i="20"/>
  <c r="AK61" i="20" s="1"/>
  <c r="Q60" i="20"/>
  <c r="AK60" i="20" s="1"/>
  <c r="AU60" i="20" s="1"/>
  <c r="Q59" i="20"/>
  <c r="AK59" i="20" s="1"/>
  <c r="Q58" i="20"/>
  <c r="AK58" i="20" s="1"/>
  <c r="AU58" i="20" s="1"/>
  <c r="Q57" i="20"/>
  <c r="AK57" i="20" s="1"/>
  <c r="Q56" i="20"/>
  <c r="AK56" i="20" s="1"/>
  <c r="AU56" i="20" s="1"/>
  <c r="Q55" i="20"/>
  <c r="AK55" i="20" s="1"/>
  <c r="Q54" i="20"/>
  <c r="AK54" i="20" s="1"/>
  <c r="AU54" i="20" s="1"/>
  <c r="Q53" i="20"/>
  <c r="AK53" i="20" s="1"/>
  <c r="Q52" i="20"/>
  <c r="AK52" i="20" s="1"/>
  <c r="AU52" i="20" s="1"/>
  <c r="Q51" i="20"/>
  <c r="AK51" i="20" s="1"/>
  <c r="Q50" i="20"/>
  <c r="AK50" i="20" s="1"/>
  <c r="AU50" i="20" s="1"/>
  <c r="Q49" i="20"/>
  <c r="AK49" i="20" s="1"/>
  <c r="Q48" i="20"/>
  <c r="AK48" i="20" s="1"/>
  <c r="AU48" i="20" s="1"/>
  <c r="Q47" i="20"/>
  <c r="AK47" i="20" s="1"/>
  <c r="Q46" i="20"/>
  <c r="AK46" i="20" s="1"/>
  <c r="AU46" i="20" s="1"/>
  <c r="Q45" i="20"/>
  <c r="AK45" i="20" s="1"/>
  <c r="Q44" i="20"/>
  <c r="AK44" i="20" s="1"/>
  <c r="AU44" i="20" s="1"/>
  <c r="Q43" i="20"/>
  <c r="AK43" i="20" s="1"/>
  <c r="Q42" i="20"/>
  <c r="AK42" i="20" s="1"/>
  <c r="AU42" i="20" s="1"/>
  <c r="Q41" i="20"/>
  <c r="AK41" i="20" s="1"/>
  <c r="Q40" i="20"/>
  <c r="AK40" i="20" s="1"/>
  <c r="AU40" i="20" s="1"/>
  <c r="Q39" i="20"/>
  <c r="AK39" i="20" s="1"/>
  <c r="Q38" i="20"/>
  <c r="AK38" i="20" s="1"/>
  <c r="AU38" i="20" s="1"/>
  <c r="Q37" i="20"/>
  <c r="AK37" i="20" s="1"/>
  <c r="Q36" i="20"/>
  <c r="AK36" i="20" s="1"/>
  <c r="AU36" i="20" s="1"/>
  <c r="Q35" i="20"/>
  <c r="AK35" i="20" s="1"/>
  <c r="Q34" i="20"/>
  <c r="AK34" i="20" s="1"/>
  <c r="AU34" i="20" s="1"/>
  <c r="Q33" i="20"/>
  <c r="AK33" i="20" s="1"/>
  <c r="Q32" i="20"/>
  <c r="AK32" i="20" s="1"/>
  <c r="AU32" i="20" s="1"/>
  <c r="Q31" i="20"/>
  <c r="AK31" i="20" s="1"/>
  <c r="Q30" i="20"/>
  <c r="AK30" i="20" s="1"/>
  <c r="AU30" i="20" s="1"/>
  <c r="Q29" i="20"/>
  <c r="AK29" i="20" s="1"/>
  <c r="Q28" i="20"/>
  <c r="AK28" i="20" s="1"/>
  <c r="AU28" i="20" s="1"/>
  <c r="Q27" i="20"/>
  <c r="AK27" i="20" s="1"/>
  <c r="Q26" i="20"/>
  <c r="AK26" i="20" s="1"/>
  <c r="AU26" i="20" s="1"/>
  <c r="Q25" i="20"/>
  <c r="AK25" i="20" s="1"/>
  <c r="Q24" i="20"/>
  <c r="AK24" i="20" s="1"/>
  <c r="AU24" i="20" s="1"/>
  <c r="Q23" i="20"/>
  <c r="AK23" i="20" s="1"/>
  <c r="Q22" i="20"/>
  <c r="AK22" i="20" s="1"/>
  <c r="AU22" i="20" s="1"/>
  <c r="Q21" i="20"/>
  <c r="AK21" i="20" s="1"/>
  <c r="Q20" i="20"/>
  <c r="AK20" i="20" s="1"/>
  <c r="AU20" i="20" s="1"/>
  <c r="Q19" i="20"/>
  <c r="AK19" i="20" s="1"/>
  <c r="Q18" i="20"/>
  <c r="AK18" i="20" s="1"/>
  <c r="AU18" i="20" s="1"/>
  <c r="Q17" i="20"/>
  <c r="AK17" i="20" s="1"/>
  <c r="Q16" i="20"/>
  <c r="AK16" i="20" s="1"/>
  <c r="AU16" i="20" s="1"/>
  <c r="Q15" i="20"/>
  <c r="AK15" i="20" s="1"/>
  <c r="Q14" i="20"/>
  <c r="AK14" i="20" s="1"/>
  <c r="AU14" i="20" s="1"/>
  <c r="Q13" i="20"/>
  <c r="AK13" i="20" s="1"/>
  <c r="Q12" i="20"/>
  <c r="AK12" i="20" s="1"/>
  <c r="AU12" i="20" s="1"/>
  <c r="Q11" i="20"/>
  <c r="AK11" i="20" s="1"/>
  <c r="Q10" i="20"/>
  <c r="AK10" i="20" s="1"/>
  <c r="AU10" i="20" s="1"/>
  <c r="Q9" i="20"/>
  <c r="AK9" i="20" s="1"/>
  <c r="Q8" i="20"/>
  <c r="AK8" i="20" s="1"/>
  <c r="AU8" i="20" s="1"/>
  <c r="Q7" i="20"/>
  <c r="AK7" i="20" s="1"/>
  <c r="Q6" i="20"/>
  <c r="AK6" i="20" s="1"/>
  <c r="AU6" i="20" s="1"/>
  <c r="Q5" i="20"/>
  <c r="AK5" i="20" s="1"/>
  <c r="Q4" i="20"/>
  <c r="AK4" i="20" s="1"/>
  <c r="AU4" i="20" s="1"/>
  <c r="Q3" i="20"/>
  <c r="AK3" i="20" s="1"/>
  <c r="Q2" i="20"/>
  <c r="AK2" i="20" s="1"/>
  <c r="AU2" i="20" s="1"/>
  <c r="R1" i="20"/>
  <c r="R17" i="18"/>
  <c r="AJ62" i="18"/>
  <c r="AA65" i="18"/>
  <c r="P65" i="18"/>
  <c r="Q65" i="18"/>
  <c r="M68" i="18"/>
  <c r="U67" i="18" a="1"/>
  <c r="U67" i="18" s="1"/>
  <c r="V67" i="18" s="1"/>
  <c r="R67" i="18" a="1"/>
  <c r="R67" i="18" s="1"/>
  <c r="S67" i="18" s="1"/>
  <c r="T67" i="18" s="1"/>
  <c r="N67" i="18" a="1"/>
  <c r="N67" i="18" s="1"/>
  <c r="N17" i="18"/>
  <c r="V17" i="18"/>
  <c r="X67" i="18" l="1"/>
  <c r="AI67" i="18" s="1"/>
  <c r="AG67" i="18"/>
  <c r="W67" i="18"/>
  <c r="AH67" i="18" s="1"/>
  <c r="AJ66" i="18"/>
  <c r="AB67" i="18"/>
  <c r="O67" i="18"/>
  <c r="V18" i="18"/>
  <c r="N18" i="18"/>
  <c r="M69" i="18"/>
  <c r="U68" i="18" a="1"/>
  <c r="U68" i="18" s="1"/>
  <c r="V68" i="18" s="1"/>
  <c r="R68" i="18" a="1"/>
  <c r="R68" i="18" s="1"/>
  <c r="S68" i="18" s="1"/>
  <c r="T68" i="18" s="1"/>
  <c r="N68" i="18" a="1"/>
  <c r="N68" i="18" s="1"/>
  <c r="AC65" i="18"/>
  <c r="AD65" i="18" s="1"/>
  <c r="R18" i="18"/>
  <c r="R228" i="20"/>
  <c r="AL228" i="20" s="1"/>
  <c r="R226" i="20"/>
  <c r="AL226" i="20" s="1"/>
  <c r="R227" i="20"/>
  <c r="AL227" i="20" s="1"/>
  <c r="AV227" i="20" s="1"/>
  <c r="R225" i="20"/>
  <c r="AL225" i="20" s="1"/>
  <c r="AV225" i="20" s="1"/>
  <c r="R224" i="20"/>
  <c r="AL224" i="20" s="1"/>
  <c r="R223" i="20"/>
  <c r="AL223" i="20" s="1"/>
  <c r="AV223" i="20" s="1"/>
  <c r="R222" i="20"/>
  <c r="AL222" i="20" s="1"/>
  <c r="R221" i="20"/>
  <c r="AL221" i="20" s="1"/>
  <c r="AV221" i="20" s="1"/>
  <c r="R220" i="20"/>
  <c r="AL220" i="20" s="1"/>
  <c r="R219" i="20"/>
  <c r="AL219" i="20" s="1"/>
  <c r="AV219" i="20" s="1"/>
  <c r="R218" i="20"/>
  <c r="AL218" i="20" s="1"/>
  <c r="R217" i="20"/>
  <c r="AL217" i="20" s="1"/>
  <c r="AV217" i="20" s="1"/>
  <c r="R216" i="20"/>
  <c r="AL216" i="20" s="1"/>
  <c r="R214" i="20"/>
  <c r="AL214" i="20" s="1"/>
  <c r="R215" i="20"/>
  <c r="AL215" i="20" s="1"/>
  <c r="AV215" i="20" s="1"/>
  <c r="R213" i="20"/>
  <c r="AL213" i="20" s="1"/>
  <c r="AV213" i="20" s="1"/>
  <c r="R212" i="20"/>
  <c r="AL212" i="20" s="1"/>
  <c r="R211" i="20"/>
  <c r="AL211" i="20" s="1"/>
  <c r="AV211" i="20" s="1"/>
  <c r="R210" i="20"/>
  <c r="AL210" i="20" s="1"/>
  <c r="R209" i="20"/>
  <c r="AL209" i="20" s="1"/>
  <c r="AV209" i="20" s="1"/>
  <c r="R208" i="20"/>
  <c r="AL208" i="20" s="1"/>
  <c r="R207" i="20"/>
  <c r="AL207" i="20" s="1"/>
  <c r="AV207" i="20" s="1"/>
  <c r="R205" i="20"/>
  <c r="AL205" i="20" s="1"/>
  <c r="AV205" i="20" s="1"/>
  <c r="R204" i="20"/>
  <c r="AL204" i="20" s="1"/>
  <c r="R203" i="20"/>
  <c r="AL203" i="20" s="1"/>
  <c r="AV203" i="20" s="1"/>
  <c r="R202" i="20"/>
  <c r="AL202" i="20" s="1"/>
  <c r="R201" i="20"/>
  <c r="AL201" i="20" s="1"/>
  <c r="AV201" i="20" s="1"/>
  <c r="R200" i="20"/>
  <c r="AL200" i="20" s="1"/>
  <c r="R199" i="20"/>
  <c r="AL199" i="20" s="1"/>
  <c r="AV199" i="20" s="1"/>
  <c r="R198" i="20"/>
  <c r="AL198" i="20" s="1"/>
  <c r="R197" i="20"/>
  <c r="AL197" i="20" s="1"/>
  <c r="AV197" i="20" s="1"/>
  <c r="R196" i="20"/>
  <c r="AL196" i="20" s="1"/>
  <c r="R195" i="20"/>
  <c r="AL195" i="20" s="1"/>
  <c r="AV195" i="20" s="1"/>
  <c r="R194" i="20"/>
  <c r="AL194" i="20" s="1"/>
  <c r="R193" i="20"/>
  <c r="AL193" i="20" s="1"/>
  <c r="AV193" i="20" s="1"/>
  <c r="R206" i="20"/>
  <c r="AL206" i="20" s="1"/>
  <c r="R191" i="20"/>
  <c r="AL191" i="20" s="1"/>
  <c r="AV191" i="20" s="1"/>
  <c r="R192" i="20"/>
  <c r="AL192" i="20" s="1"/>
  <c r="R190" i="20"/>
  <c r="AL190" i="20" s="1"/>
  <c r="R189" i="20"/>
  <c r="AL189" i="20" s="1"/>
  <c r="AV189" i="20" s="1"/>
  <c r="R188" i="20"/>
  <c r="AL188" i="20" s="1"/>
  <c r="R187" i="20"/>
  <c r="AL187" i="20" s="1"/>
  <c r="AV187" i="20" s="1"/>
  <c r="R186" i="20"/>
  <c r="AL186" i="20" s="1"/>
  <c r="R185" i="20"/>
  <c r="AL185" i="20" s="1"/>
  <c r="AV185" i="20" s="1"/>
  <c r="R184" i="20"/>
  <c r="AL184" i="20" s="1"/>
  <c r="R183" i="20"/>
  <c r="AL183" i="20" s="1"/>
  <c r="AV183" i="20" s="1"/>
  <c r="R182" i="20"/>
  <c r="AL182" i="20" s="1"/>
  <c r="R181" i="20"/>
  <c r="AL181" i="20" s="1"/>
  <c r="AV181" i="20" s="1"/>
  <c r="R180" i="20"/>
  <c r="AL180" i="20" s="1"/>
  <c r="R179" i="20"/>
  <c r="AL179" i="20" s="1"/>
  <c r="AV179" i="20" s="1"/>
  <c r="R177" i="20"/>
  <c r="AL177" i="20" s="1"/>
  <c r="AV177" i="20" s="1"/>
  <c r="R178" i="20"/>
  <c r="AL178" i="20" s="1"/>
  <c r="R176" i="20"/>
  <c r="AL176" i="20" s="1"/>
  <c r="R175" i="20"/>
  <c r="AL175" i="20" s="1"/>
  <c r="AV175" i="20" s="1"/>
  <c r="R174" i="20"/>
  <c r="AL174" i="20" s="1"/>
  <c r="R173" i="20"/>
  <c r="AL173" i="20" s="1"/>
  <c r="AV173" i="20" s="1"/>
  <c r="R172" i="20"/>
  <c r="AL172" i="20" s="1"/>
  <c r="R171" i="20"/>
  <c r="AL171" i="20" s="1"/>
  <c r="AV171" i="20" s="1"/>
  <c r="R170" i="20"/>
  <c r="AL170" i="20" s="1"/>
  <c r="R169" i="20"/>
  <c r="AL169" i="20" s="1"/>
  <c r="AV169" i="20" s="1"/>
  <c r="R168" i="20"/>
  <c r="AL168" i="20" s="1"/>
  <c r="R167" i="20"/>
  <c r="AL167" i="20" s="1"/>
  <c r="AV167" i="20" s="1"/>
  <c r="R166" i="20"/>
  <c r="AL166" i="20" s="1"/>
  <c r="R165" i="20"/>
  <c r="AL165" i="20" s="1"/>
  <c r="AV165" i="20" s="1"/>
  <c r="R164" i="20"/>
  <c r="AL164" i="20" s="1"/>
  <c r="R163" i="20"/>
  <c r="AL163" i="20" s="1"/>
  <c r="AV163" i="20" s="1"/>
  <c r="R162" i="20"/>
  <c r="AL162" i="20" s="1"/>
  <c r="R161" i="20"/>
  <c r="AL161" i="20" s="1"/>
  <c r="AV161" i="20" s="1"/>
  <c r="R160" i="20"/>
  <c r="AL160" i="20" s="1"/>
  <c r="R159" i="20"/>
  <c r="AL159" i="20" s="1"/>
  <c r="AV159" i="20" s="1"/>
  <c r="R158" i="20"/>
  <c r="AL158" i="20" s="1"/>
  <c r="R157" i="20"/>
  <c r="AL157" i="20" s="1"/>
  <c r="AV157" i="20" s="1"/>
  <c r="R156" i="20"/>
  <c r="AL156" i="20" s="1"/>
  <c r="R155" i="20"/>
  <c r="AL155" i="20" s="1"/>
  <c r="AV155" i="20" s="1"/>
  <c r="R154" i="20"/>
  <c r="AL154" i="20" s="1"/>
  <c r="R153" i="20"/>
  <c r="AL153" i="20" s="1"/>
  <c r="AV153" i="20" s="1"/>
  <c r="R152" i="20"/>
  <c r="AL152" i="20" s="1"/>
  <c r="R151" i="20"/>
  <c r="AL151" i="20" s="1"/>
  <c r="AV151" i="20" s="1"/>
  <c r="R150" i="20"/>
  <c r="AL150" i="20" s="1"/>
  <c r="R148" i="20"/>
  <c r="AL148" i="20" s="1"/>
  <c r="R146" i="20"/>
  <c r="AL146" i="20" s="1"/>
  <c r="R144" i="20"/>
  <c r="AL144" i="20" s="1"/>
  <c r="R143" i="20"/>
  <c r="AL143" i="20" s="1"/>
  <c r="AV143" i="20" s="1"/>
  <c r="R142" i="20"/>
  <c r="AL142" i="20" s="1"/>
  <c r="R141" i="20"/>
  <c r="AL141" i="20" s="1"/>
  <c r="AV141" i="20" s="1"/>
  <c r="R140" i="20"/>
  <c r="AL140" i="20" s="1"/>
  <c r="R139" i="20"/>
  <c r="AL139" i="20" s="1"/>
  <c r="AV139" i="20" s="1"/>
  <c r="R138" i="20"/>
  <c r="AL138" i="20" s="1"/>
  <c r="R137" i="20"/>
  <c r="AL137" i="20" s="1"/>
  <c r="AV137" i="20" s="1"/>
  <c r="R136" i="20"/>
  <c r="AL136" i="20" s="1"/>
  <c r="R135" i="20"/>
  <c r="AL135" i="20" s="1"/>
  <c r="AV135" i="20" s="1"/>
  <c r="R134" i="20"/>
  <c r="AL134" i="20" s="1"/>
  <c r="R133" i="20"/>
  <c r="AL133" i="20" s="1"/>
  <c r="AV133" i="20" s="1"/>
  <c r="R132" i="20"/>
  <c r="AL132" i="20" s="1"/>
  <c r="R131" i="20"/>
  <c r="AL131" i="20" s="1"/>
  <c r="AV131" i="20" s="1"/>
  <c r="R130" i="20"/>
  <c r="AL130" i="20" s="1"/>
  <c r="R129" i="20"/>
  <c r="AL129" i="20" s="1"/>
  <c r="AV129" i="20" s="1"/>
  <c r="R128" i="20"/>
  <c r="AL128" i="20" s="1"/>
  <c r="R127" i="20"/>
  <c r="AL127" i="20" s="1"/>
  <c r="AV127" i="20" s="1"/>
  <c r="R126" i="20"/>
  <c r="AL126" i="20" s="1"/>
  <c r="R125" i="20"/>
  <c r="AL125" i="20" s="1"/>
  <c r="AV125" i="20" s="1"/>
  <c r="R124" i="20"/>
  <c r="AL124" i="20" s="1"/>
  <c r="R123" i="20"/>
  <c r="AL123" i="20" s="1"/>
  <c r="AV123" i="20" s="1"/>
  <c r="R122" i="20"/>
  <c r="AL122" i="20" s="1"/>
  <c r="R149" i="20"/>
  <c r="AL149" i="20" s="1"/>
  <c r="AV149" i="20" s="1"/>
  <c r="R147" i="20"/>
  <c r="AL147" i="20" s="1"/>
  <c r="AV147" i="20" s="1"/>
  <c r="R145" i="20"/>
  <c r="AL145" i="20" s="1"/>
  <c r="AV145" i="20" s="1"/>
  <c r="R120" i="20"/>
  <c r="AL120" i="20" s="1"/>
  <c r="R118" i="20"/>
  <c r="AL118" i="20" s="1"/>
  <c r="R116" i="20"/>
  <c r="AL116" i="20" s="1"/>
  <c r="R121" i="20"/>
  <c r="AL121" i="20" s="1"/>
  <c r="AV121" i="20" s="1"/>
  <c r="R119" i="20"/>
  <c r="AL119" i="20" s="1"/>
  <c r="AV119" i="20" s="1"/>
  <c r="R117" i="20"/>
  <c r="AL117" i="20" s="1"/>
  <c r="AV117" i="20" s="1"/>
  <c r="R115" i="20"/>
  <c r="AL115" i="20" s="1"/>
  <c r="AV115" i="20" s="1"/>
  <c r="R114" i="20"/>
  <c r="AL114" i="20" s="1"/>
  <c r="R113" i="20"/>
  <c r="AL113" i="20" s="1"/>
  <c r="AV113" i="20" s="1"/>
  <c r="R112" i="20"/>
  <c r="AL112" i="20" s="1"/>
  <c r="R111" i="20"/>
  <c r="AL111" i="20" s="1"/>
  <c r="AV111" i="20" s="1"/>
  <c r="R110" i="20"/>
  <c r="AL110" i="20" s="1"/>
  <c r="R109" i="20"/>
  <c r="AL109" i="20" s="1"/>
  <c r="AV109" i="20" s="1"/>
  <c r="R108" i="20"/>
  <c r="AL108" i="20" s="1"/>
  <c r="R107" i="20"/>
  <c r="AL107" i="20" s="1"/>
  <c r="AV107" i="20" s="1"/>
  <c r="R106" i="20"/>
  <c r="AL106" i="20" s="1"/>
  <c r="R105" i="20"/>
  <c r="AL105" i="20" s="1"/>
  <c r="AV105" i="20" s="1"/>
  <c r="R104" i="20"/>
  <c r="AL104" i="20" s="1"/>
  <c r="R103" i="20"/>
  <c r="AL103" i="20" s="1"/>
  <c r="AV103" i="20" s="1"/>
  <c r="R102" i="20"/>
  <c r="AL102" i="20" s="1"/>
  <c r="R101" i="20"/>
  <c r="AL101" i="20" s="1"/>
  <c r="AV101" i="20" s="1"/>
  <c r="R100" i="20"/>
  <c r="AL100" i="20" s="1"/>
  <c r="R99" i="20"/>
  <c r="AL99" i="20" s="1"/>
  <c r="AV99" i="20" s="1"/>
  <c r="R98" i="20"/>
  <c r="AL98" i="20" s="1"/>
  <c r="R97" i="20"/>
  <c r="AL97" i="20" s="1"/>
  <c r="AV97" i="20" s="1"/>
  <c r="R96" i="20"/>
  <c r="AL96" i="20" s="1"/>
  <c r="R95" i="20"/>
  <c r="AL95" i="20" s="1"/>
  <c r="AV95" i="20" s="1"/>
  <c r="R94" i="20"/>
  <c r="AL94" i="20" s="1"/>
  <c r="R93" i="20"/>
  <c r="AL93" i="20" s="1"/>
  <c r="AV93" i="20" s="1"/>
  <c r="R92" i="20"/>
  <c r="AL92" i="20" s="1"/>
  <c r="R91" i="20"/>
  <c r="AL91" i="20" s="1"/>
  <c r="AV91" i="20" s="1"/>
  <c r="R90" i="20"/>
  <c r="AL90" i="20" s="1"/>
  <c r="R89" i="20"/>
  <c r="AL89" i="20" s="1"/>
  <c r="AV89" i="20" s="1"/>
  <c r="R88" i="20"/>
  <c r="AL88" i="20" s="1"/>
  <c r="R87" i="20"/>
  <c r="AL87" i="20" s="1"/>
  <c r="AV87" i="20" s="1"/>
  <c r="R86" i="20"/>
  <c r="AL86" i="20" s="1"/>
  <c r="R85" i="20"/>
  <c r="AL85" i="20" s="1"/>
  <c r="AV85" i="20" s="1"/>
  <c r="R84" i="20"/>
  <c r="AL84" i="20" s="1"/>
  <c r="R83" i="20"/>
  <c r="AL83" i="20" s="1"/>
  <c r="AV83" i="20" s="1"/>
  <c r="R82" i="20"/>
  <c r="AL82" i="20" s="1"/>
  <c r="R81" i="20"/>
  <c r="AL81" i="20" s="1"/>
  <c r="AV81" i="20" s="1"/>
  <c r="R80" i="20"/>
  <c r="AL80" i="20" s="1"/>
  <c r="R79" i="20"/>
  <c r="AL79" i="20" s="1"/>
  <c r="AV79" i="20" s="1"/>
  <c r="R78" i="20"/>
  <c r="AL78" i="20" s="1"/>
  <c r="R77" i="20"/>
  <c r="AL77" i="20" s="1"/>
  <c r="AV77" i="20" s="1"/>
  <c r="R76" i="20"/>
  <c r="AL76" i="20" s="1"/>
  <c r="R75" i="20"/>
  <c r="AL75" i="20" s="1"/>
  <c r="AV75" i="20" s="1"/>
  <c r="R74" i="20"/>
  <c r="AL74" i="20" s="1"/>
  <c r="R73" i="20"/>
  <c r="AL73" i="20" s="1"/>
  <c r="AV73" i="20" s="1"/>
  <c r="R72" i="20"/>
  <c r="AL72" i="20" s="1"/>
  <c r="R71" i="20"/>
  <c r="AL71" i="20" s="1"/>
  <c r="AV71" i="20" s="1"/>
  <c r="R70" i="20"/>
  <c r="AL70" i="20" s="1"/>
  <c r="R69" i="20"/>
  <c r="AL69" i="20" s="1"/>
  <c r="AV69" i="20" s="1"/>
  <c r="R68" i="20"/>
  <c r="AL68" i="20" s="1"/>
  <c r="R67" i="20"/>
  <c r="AL67" i="20" s="1"/>
  <c r="AV67" i="20" s="1"/>
  <c r="R66" i="20"/>
  <c r="AL66" i="20" s="1"/>
  <c r="R64" i="20"/>
  <c r="AL64" i="20" s="1"/>
  <c r="R62" i="20"/>
  <c r="AL62" i="20" s="1"/>
  <c r="R60" i="20"/>
  <c r="AL60" i="20" s="1"/>
  <c r="R58" i="20"/>
  <c r="AL58" i="20" s="1"/>
  <c r="R56" i="20"/>
  <c r="AL56" i="20" s="1"/>
  <c r="R54" i="20"/>
  <c r="AL54" i="20" s="1"/>
  <c r="R65" i="20"/>
  <c r="AL65" i="20" s="1"/>
  <c r="AV65" i="20" s="1"/>
  <c r="R63" i="20"/>
  <c r="AL63" i="20" s="1"/>
  <c r="AV63" i="20" s="1"/>
  <c r="R61" i="20"/>
  <c r="AL61" i="20" s="1"/>
  <c r="AV61" i="20" s="1"/>
  <c r="R59" i="20"/>
  <c r="AL59" i="20" s="1"/>
  <c r="AV59" i="20" s="1"/>
  <c r="R57" i="20"/>
  <c r="AL57" i="20" s="1"/>
  <c r="AV57" i="20" s="1"/>
  <c r="R55" i="20"/>
  <c r="AL55" i="20" s="1"/>
  <c r="AV55" i="20" s="1"/>
  <c r="R53" i="20"/>
  <c r="AL53" i="20" s="1"/>
  <c r="AV53" i="20" s="1"/>
  <c r="R52" i="20"/>
  <c r="AL52" i="20" s="1"/>
  <c r="R51" i="20"/>
  <c r="AL51" i="20" s="1"/>
  <c r="AV51" i="20" s="1"/>
  <c r="R50" i="20"/>
  <c r="AL50" i="20" s="1"/>
  <c r="R49" i="20"/>
  <c r="AL49" i="20" s="1"/>
  <c r="AV49" i="20" s="1"/>
  <c r="R48" i="20"/>
  <c r="AL48" i="20" s="1"/>
  <c r="R47" i="20"/>
  <c r="AL47" i="20" s="1"/>
  <c r="AV47" i="20" s="1"/>
  <c r="R46" i="20"/>
  <c r="AL46" i="20" s="1"/>
  <c r="R45" i="20"/>
  <c r="AL45" i="20" s="1"/>
  <c r="AV45" i="20" s="1"/>
  <c r="R44" i="20"/>
  <c r="AL44" i="20" s="1"/>
  <c r="R43" i="20"/>
  <c r="AL43" i="20" s="1"/>
  <c r="AV43" i="20" s="1"/>
  <c r="R42" i="20"/>
  <c r="AL42" i="20" s="1"/>
  <c r="R41" i="20"/>
  <c r="AL41" i="20" s="1"/>
  <c r="AV41" i="20" s="1"/>
  <c r="R40" i="20"/>
  <c r="AL40" i="20" s="1"/>
  <c r="R39" i="20"/>
  <c r="AL39" i="20" s="1"/>
  <c r="AV39" i="20" s="1"/>
  <c r="R38" i="20"/>
  <c r="AL38" i="20" s="1"/>
  <c r="R37" i="20"/>
  <c r="AL37" i="20" s="1"/>
  <c r="AV37" i="20" s="1"/>
  <c r="R36" i="20"/>
  <c r="AL36" i="20" s="1"/>
  <c r="R35" i="20"/>
  <c r="AL35" i="20" s="1"/>
  <c r="AV35" i="20" s="1"/>
  <c r="R34" i="20"/>
  <c r="AL34" i="20" s="1"/>
  <c r="AV34" i="20" s="1"/>
  <c r="R33" i="20"/>
  <c r="AL33" i="20" s="1"/>
  <c r="AV33" i="20" s="1"/>
  <c r="R32" i="20"/>
  <c r="AL32" i="20" s="1"/>
  <c r="R31" i="20"/>
  <c r="AL31" i="20" s="1"/>
  <c r="AV31" i="20" s="1"/>
  <c r="R30" i="20"/>
  <c r="AL30" i="20" s="1"/>
  <c r="AV30" i="20" s="1"/>
  <c r="R29" i="20"/>
  <c r="AL29" i="20" s="1"/>
  <c r="AV29" i="20" s="1"/>
  <c r="R28" i="20"/>
  <c r="AL28" i="20" s="1"/>
  <c r="R27" i="20"/>
  <c r="AL27" i="20" s="1"/>
  <c r="AV27" i="20" s="1"/>
  <c r="R26" i="20"/>
  <c r="AL26" i="20" s="1"/>
  <c r="AV26" i="20" s="1"/>
  <c r="R25" i="20"/>
  <c r="AL25" i="20" s="1"/>
  <c r="AV25" i="20" s="1"/>
  <c r="R24" i="20"/>
  <c r="AL24" i="20" s="1"/>
  <c r="R23" i="20"/>
  <c r="AL23" i="20" s="1"/>
  <c r="AV23" i="20" s="1"/>
  <c r="R22" i="20"/>
  <c r="AL22" i="20" s="1"/>
  <c r="AV22" i="20" s="1"/>
  <c r="R21" i="20"/>
  <c r="AL21" i="20" s="1"/>
  <c r="AV21" i="20" s="1"/>
  <c r="R20" i="20"/>
  <c r="AL20" i="20" s="1"/>
  <c r="R19" i="20"/>
  <c r="AL19" i="20" s="1"/>
  <c r="AV19" i="20" s="1"/>
  <c r="R18" i="20"/>
  <c r="AL18" i="20" s="1"/>
  <c r="AV18" i="20" s="1"/>
  <c r="R17" i="20"/>
  <c r="AL17" i="20" s="1"/>
  <c r="AV17" i="20" s="1"/>
  <c r="R16" i="20"/>
  <c r="AL16" i="20" s="1"/>
  <c r="R15" i="20"/>
  <c r="AL15" i="20" s="1"/>
  <c r="AV15" i="20" s="1"/>
  <c r="R14" i="20"/>
  <c r="AL14" i="20" s="1"/>
  <c r="AV14" i="20" s="1"/>
  <c r="R13" i="20"/>
  <c r="AL13" i="20" s="1"/>
  <c r="AV13" i="20" s="1"/>
  <c r="R12" i="20"/>
  <c r="AL12" i="20" s="1"/>
  <c r="R11" i="20"/>
  <c r="AL11" i="20" s="1"/>
  <c r="AV11" i="20" s="1"/>
  <c r="R10" i="20"/>
  <c r="AL10" i="20" s="1"/>
  <c r="AV10" i="20" s="1"/>
  <c r="R9" i="20"/>
  <c r="AL9" i="20" s="1"/>
  <c r="AV9" i="20" s="1"/>
  <c r="R8" i="20"/>
  <c r="AL8" i="20" s="1"/>
  <c r="R7" i="20"/>
  <c r="AL7" i="20" s="1"/>
  <c r="AV7" i="20" s="1"/>
  <c r="R6" i="20"/>
  <c r="AL6" i="20" s="1"/>
  <c r="AV6" i="20" s="1"/>
  <c r="R5" i="20"/>
  <c r="AL5" i="20" s="1"/>
  <c r="AV5" i="20" s="1"/>
  <c r="R4" i="20"/>
  <c r="AL4" i="20" s="1"/>
  <c r="R3" i="20"/>
  <c r="AL3" i="20" s="1"/>
  <c r="AV3" i="20" s="1"/>
  <c r="R2" i="20"/>
  <c r="AL2" i="20" s="1"/>
  <c r="AV2" i="20" s="1"/>
  <c r="S1" i="20"/>
  <c r="AU3" i="20"/>
  <c r="AU5" i="20"/>
  <c r="AU7" i="20"/>
  <c r="AU9" i="20"/>
  <c r="AU11" i="20"/>
  <c r="AU13" i="20"/>
  <c r="AU15" i="20"/>
  <c r="AU17" i="20"/>
  <c r="AU19" i="20"/>
  <c r="AU21" i="20"/>
  <c r="AU23" i="20"/>
  <c r="AU25" i="20"/>
  <c r="AU27" i="20"/>
  <c r="AU29" i="20"/>
  <c r="AU31" i="20"/>
  <c r="AU33" i="20"/>
  <c r="AU35" i="20"/>
  <c r="AU37" i="20"/>
  <c r="AU39" i="20"/>
  <c r="AU41" i="20"/>
  <c r="AU43" i="20"/>
  <c r="AU45" i="20"/>
  <c r="AU47" i="20"/>
  <c r="AU49" i="20"/>
  <c r="AU51" i="20"/>
  <c r="AU53" i="20"/>
  <c r="AU55" i="20"/>
  <c r="AU57" i="20"/>
  <c r="AU59" i="20"/>
  <c r="AU61" i="20"/>
  <c r="AU63" i="20"/>
  <c r="AU65" i="20"/>
  <c r="AU67" i="20"/>
  <c r="AU69" i="20"/>
  <c r="AU71" i="20"/>
  <c r="AU73" i="20"/>
  <c r="AU75" i="20"/>
  <c r="AU77" i="20"/>
  <c r="AU79" i="20"/>
  <c r="AU81" i="20"/>
  <c r="AU83" i="20"/>
  <c r="AU85" i="20"/>
  <c r="AU87" i="20"/>
  <c r="AU89" i="20"/>
  <c r="AU91" i="20"/>
  <c r="AU93" i="20"/>
  <c r="AU95" i="20"/>
  <c r="AU97" i="20"/>
  <c r="AU99" i="20"/>
  <c r="AU101" i="20"/>
  <c r="AU103" i="20"/>
  <c r="AU105" i="20"/>
  <c r="AU107" i="20"/>
  <c r="AU109" i="20"/>
  <c r="AU111" i="20"/>
  <c r="AU113" i="20"/>
  <c r="AU115" i="20"/>
  <c r="AU117" i="20"/>
  <c r="AU119" i="20"/>
  <c r="AU121" i="20"/>
  <c r="AU123" i="20"/>
  <c r="AU125" i="20"/>
  <c r="AU127" i="20"/>
  <c r="AU129" i="20"/>
  <c r="AU131" i="20"/>
  <c r="AU133" i="20"/>
  <c r="AU135" i="20"/>
  <c r="AU137" i="20"/>
  <c r="AU139" i="20"/>
  <c r="AU141" i="20"/>
  <c r="AU143" i="20"/>
  <c r="AU145" i="20"/>
  <c r="AU147" i="20"/>
  <c r="AU149" i="20"/>
  <c r="AU151" i="20"/>
  <c r="AU153" i="20"/>
  <c r="AU155" i="20"/>
  <c r="AU157" i="20"/>
  <c r="AU159" i="20"/>
  <c r="AU161" i="20"/>
  <c r="AU163" i="20"/>
  <c r="AU165" i="20"/>
  <c r="AU167" i="20"/>
  <c r="AU169" i="20"/>
  <c r="AU171" i="20"/>
  <c r="AU173" i="20"/>
  <c r="AU175" i="20"/>
  <c r="AU177" i="20"/>
  <c r="AU179" i="20"/>
  <c r="AU181" i="20"/>
  <c r="AU183" i="20"/>
  <c r="AU185" i="20"/>
  <c r="AU187" i="20"/>
  <c r="AU189" i="20"/>
  <c r="AU191" i="20"/>
  <c r="AU193" i="20"/>
  <c r="AU195" i="20"/>
  <c r="AU197" i="20"/>
  <c r="AU199" i="20"/>
  <c r="AU201" i="20"/>
  <c r="AU203" i="20"/>
  <c r="AU205" i="20"/>
  <c r="AU207" i="20"/>
  <c r="AU209" i="20"/>
  <c r="AU211" i="20"/>
  <c r="AU213" i="20"/>
  <c r="AU215" i="20"/>
  <c r="AU217" i="20"/>
  <c r="AU219" i="20"/>
  <c r="AU221" i="20"/>
  <c r="AU223" i="20"/>
  <c r="AU225" i="20"/>
  <c r="AU227" i="20"/>
  <c r="I228" i="20"/>
  <c r="AC228" i="20" s="1"/>
  <c r="AY228" i="20" s="1"/>
  <c r="I227" i="20"/>
  <c r="AC227" i="20" s="1"/>
  <c r="AY227" i="20" s="1"/>
  <c r="I226" i="20"/>
  <c r="AC226" i="20" s="1"/>
  <c r="AY226" i="20" s="1"/>
  <c r="I225" i="20"/>
  <c r="AC225" i="20" s="1"/>
  <c r="AY225" i="20" s="1"/>
  <c r="I224" i="20"/>
  <c r="AC224" i="20" s="1"/>
  <c r="AY224" i="20" s="1"/>
  <c r="I223" i="20"/>
  <c r="AC223" i="20" s="1"/>
  <c r="AY223" i="20" s="1"/>
  <c r="I222" i="20"/>
  <c r="AC222" i="20" s="1"/>
  <c r="AY222" i="20" s="1"/>
  <c r="I221" i="20"/>
  <c r="AC221" i="20" s="1"/>
  <c r="AY221" i="20" s="1"/>
  <c r="I220" i="20"/>
  <c r="AC220" i="20" s="1"/>
  <c r="AY220" i="20" s="1"/>
  <c r="I219" i="20"/>
  <c r="AC219" i="20" s="1"/>
  <c r="AY219" i="20" s="1"/>
  <c r="I218" i="20"/>
  <c r="AC218" i="20" s="1"/>
  <c r="AY218" i="20" s="1"/>
  <c r="I217" i="20"/>
  <c r="AC217" i="20" s="1"/>
  <c r="AY217" i="20" s="1"/>
  <c r="I216" i="20"/>
  <c r="AC216" i="20" s="1"/>
  <c r="AY216" i="20" s="1"/>
  <c r="I215" i="20"/>
  <c r="AC215" i="20" s="1"/>
  <c r="AY215" i="20" s="1"/>
  <c r="I214" i="20"/>
  <c r="AC214" i="20" s="1"/>
  <c r="AY214" i="20" s="1"/>
  <c r="I213" i="20"/>
  <c r="AC213" i="20" s="1"/>
  <c r="AY213" i="20" s="1"/>
  <c r="I212" i="20"/>
  <c r="AC212" i="20" s="1"/>
  <c r="AY212" i="20" s="1"/>
  <c r="I211" i="20"/>
  <c r="AC211" i="20" s="1"/>
  <c r="AY211" i="20" s="1"/>
  <c r="I210" i="20"/>
  <c r="AC210" i="20" s="1"/>
  <c r="AY210" i="20" s="1"/>
  <c r="I209" i="20"/>
  <c r="AC209" i="20" s="1"/>
  <c r="AY209" i="20" s="1"/>
  <c r="I208" i="20"/>
  <c r="AC208" i="20" s="1"/>
  <c r="AY208" i="20" s="1"/>
  <c r="I207" i="20"/>
  <c r="AC207" i="20" s="1"/>
  <c r="AY207" i="20" s="1"/>
  <c r="I206" i="20"/>
  <c r="AC206" i="20" s="1"/>
  <c r="AY206" i="20" s="1"/>
  <c r="I205" i="20"/>
  <c r="AC205" i="20" s="1"/>
  <c r="AY205" i="20" s="1"/>
  <c r="I204" i="20"/>
  <c r="AC204" i="20" s="1"/>
  <c r="AY204" i="20" s="1"/>
  <c r="I203" i="20"/>
  <c r="AC203" i="20" s="1"/>
  <c r="AY203" i="20" s="1"/>
  <c r="I202" i="20"/>
  <c r="AC202" i="20" s="1"/>
  <c r="AY202" i="20" s="1"/>
  <c r="I201" i="20"/>
  <c r="AC201" i="20" s="1"/>
  <c r="AY201" i="20" s="1"/>
  <c r="I200" i="20"/>
  <c r="AC200" i="20" s="1"/>
  <c r="AY200" i="20" s="1"/>
  <c r="I199" i="20"/>
  <c r="AC199" i="20" s="1"/>
  <c r="AY199" i="20" s="1"/>
  <c r="I198" i="20"/>
  <c r="AC198" i="20" s="1"/>
  <c r="AY198" i="20" s="1"/>
  <c r="I197" i="20"/>
  <c r="AC197" i="20" s="1"/>
  <c r="AY197" i="20" s="1"/>
  <c r="I196" i="20"/>
  <c r="AC196" i="20" s="1"/>
  <c r="AY196" i="20" s="1"/>
  <c r="I195" i="20"/>
  <c r="AC195" i="20" s="1"/>
  <c r="AY195" i="20" s="1"/>
  <c r="I194" i="20"/>
  <c r="AC194" i="20" s="1"/>
  <c r="AY194" i="20" s="1"/>
  <c r="I193" i="20"/>
  <c r="AC193" i="20" s="1"/>
  <c r="AY193" i="20" s="1"/>
  <c r="I192" i="20"/>
  <c r="AC192" i="20" s="1"/>
  <c r="I191" i="20"/>
  <c r="AC191" i="20" s="1"/>
  <c r="AY191" i="20" s="1"/>
  <c r="I190" i="20"/>
  <c r="AC190" i="20" s="1"/>
  <c r="AY190" i="20" s="1"/>
  <c r="I189" i="20"/>
  <c r="AC189" i="20" s="1"/>
  <c r="AY189" i="20" s="1"/>
  <c r="I188" i="20"/>
  <c r="AC188" i="20" s="1"/>
  <c r="AY188" i="20" s="1"/>
  <c r="I187" i="20"/>
  <c r="AC187" i="20" s="1"/>
  <c r="AY187" i="20" s="1"/>
  <c r="I186" i="20"/>
  <c r="AC186" i="20" s="1"/>
  <c r="AY186" i="20" s="1"/>
  <c r="I185" i="20"/>
  <c r="AC185" i="20" s="1"/>
  <c r="AY185" i="20" s="1"/>
  <c r="I184" i="20"/>
  <c r="AC184" i="20" s="1"/>
  <c r="AY184" i="20" s="1"/>
  <c r="I183" i="20"/>
  <c r="AC183" i="20" s="1"/>
  <c r="AY183" i="20" s="1"/>
  <c r="I182" i="20"/>
  <c r="AC182" i="20" s="1"/>
  <c r="AY182" i="20" s="1"/>
  <c r="I181" i="20"/>
  <c r="AC181" i="20" s="1"/>
  <c r="AY181" i="20" s="1"/>
  <c r="I180" i="20"/>
  <c r="AC180" i="20" s="1"/>
  <c r="AY180" i="20" s="1"/>
  <c r="I179" i="20"/>
  <c r="AC179" i="20" s="1"/>
  <c r="AY179" i="20" s="1"/>
  <c r="I178" i="20"/>
  <c r="AC178" i="20" s="1"/>
  <c r="AY178" i="20" s="1"/>
  <c r="I177" i="20"/>
  <c r="AC177" i="20" s="1"/>
  <c r="AY177" i="20" s="1"/>
  <c r="I176" i="20"/>
  <c r="AC176" i="20" s="1"/>
  <c r="AY176" i="20" s="1"/>
  <c r="I175" i="20"/>
  <c r="AC175" i="20" s="1"/>
  <c r="AY175" i="20" s="1"/>
  <c r="I174" i="20"/>
  <c r="AC174" i="20" s="1"/>
  <c r="AY174" i="20" s="1"/>
  <c r="I173" i="20"/>
  <c r="AC173" i="20" s="1"/>
  <c r="AY173" i="20" s="1"/>
  <c r="I172" i="20"/>
  <c r="AC172" i="20" s="1"/>
  <c r="AY172" i="20" s="1"/>
  <c r="I171" i="20"/>
  <c r="AC171" i="20" s="1"/>
  <c r="AY171" i="20" s="1"/>
  <c r="I170" i="20"/>
  <c r="AC170" i="20" s="1"/>
  <c r="AY170" i="20" s="1"/>
  <c r="I169" i="20"/>
  <c r="AC169" i="20" s="1"/>
  <c r="AY169" i="20" s="1"/>
  <c r="I168" i="20"/>
  <c r="AC168" i="20" s="1"/>
  <c r="AY168" i="20" s="1"/>
  <c r="I167" i="20"/>
  <c r="AC167" i="20" s="1"/>
  <c r="AY167" i="20" s="1"/>
  <c r="I166" i="20"/>
  <c r="AC166" i="20" s="1"/>
  <c r="AY166" i="20" s="1"/>
  <c r="I165" i="20"/>
  <c r="AC165" i="20" s="1"/>
  <c r="AY165" i="20" s="1"/>
  <c r="I164" i="20"/>
  <c r="AC164" i="20" s="1"/>
  <c r="AY164" i="20" s="1"/>
  <c r="I163" i="20"/>
  <c r="AC163" i="20" s="1"/>
  <c r="AY163" i="20" s="1"/>
  <c r="I162" i="20"/>
  <c r="AC162" i="20" s="1"/>
  <c r="AY162" i="20" s="1"/>
  <c r="I161" i="20"/>
  <c r="AC161" i="20" s="1"/>
  <c r="AY161" i="20" s="1"/>
  <c r="I160" i="20"/>
  <c r="AC160" i="20" s="1"/>
  <c r="AY160" i="20" s="1"/>
  <c r="I159" i="20"/>
  <c r="AC159" i="20" s="1"/>
  <c r="AY159" i="20" s="1"/>
  <c r="I158" i="20"/>
  <c r="AC158" i="20" s="1"/>
  <c r="AY158" i="20" s="1"/>
  <c r="I157" i="20"/>
  <c r="AC157" i="20" s="1"/>
  <c r="AY157" i="20" s="1"/>
  <c r="I156" i="20"/>
  <c r="AC156" i="20" s="1"/>
  <c r="AY156" i="20" s="1"/>
  <c r="I155" i="20"/>
  <c r="AC155" i="20" s="1"/>
  <c r="AY155" i="20" s="1"/>
  <c r="I154" i="20"/>
  <c r="AC154" i="20" s="1"/>
  <c r="AY154" i="20" s="1"/>
  <c r="I153" i="20"/>
  <c r="AC153" i="20" s="1"/>
  <c r="AY153" i="20" s="1"/>
  <c r="I152" i="20"/>
  <c r="AC152" i="20" s="1"/>
  <c r="AY152" i="20" s="1"/>
  <c r="I151" i="20"/>
  <c r="AC151" i="20" s="1"/>
  <c r="AY151" i="20" s="1"/>
  <c r="I150" i="20"/>
  <c r="AC150" i="20" s="1"/>
  <c r="AY150" i="20" s="1"/>
  <c r="I149" i="20"/>
  <c r="AC149" i="20" s="1"/>
  <c r="AY149" i="20" s="1"/>
  <c r="I148" i="20"/>
  <c r="AC148" i="20" s="1"/>
  <c r="AY148" i="20" s="1"/>
  <c r="I147" i="20"/>
  <c r="AC147" i="20" s="1"/>
  <c r="AY147" i="20" s="1"/>
  <c r="I146" i="20"/>
  <c r="AC146" i="20" s="1"/>
  <c r="AY146" i="20" s="1"/>
  <c r="I145" i="20"/>
  <c r="AC145" i="20" s="1"/>
  <c r="AY145" i="20" s="1"/>
  <c r="I144" i="20"/>
  <c r="AC144" i="20" s="1"/>
  <c r="I143" i="20"/>
  <c r="AC143" i="20" s="1"/>
  <c r="AY143" i="20" s="1"/>
  <c r="I142" i="20"/>
  <c r="AC142" i="20" s="1"/>
  <c r="AY142" i="20" s="1"/>
  <c r="I141" i="20"/>
  <c r="AC141" i="20" s="1"/>
  <c r="AY141" i="20" s="1"/>
  <c r="I140" i="20"/>
  <c r="AC140" i="20" s="1"/>
  <c r="I139" i="20"/>
  <c r="AC139" i="20" s="1"/>
  <c r="AY139" i="20" s="1"/>
  <c r="I138" i="20"/>
  <c r="AC138" i="20" s="1"/>
  <c r="AY138" i="20" s="1"/>
  <c r="I137" i="20"/>
  <c r="AC137" i="20" s="1"/>
  <c r="AY137" i="20" s="1"/>
  <c r="I136" i="20"/>
  <c r="AC136" i="20" s="1"/>
  <c r="I135" i="20"/>
  <c r="AC135" i="20" s="1"/>
  <c r="AY135" i="20" s="1"/>
  <c r="I134" i="20"/>
  <c r="AC134" i="20" s="1"/>
  <c r="AY134" i="20" s="1"/>
  <c r="I133" i="20"/>
  <c r="AC133" i="20" s="1"/>
  <c r="AY133" i="20" s="1"/>
  <c r="I132" i="20"/>
  <c r="AC132" i="20" s="1"/>
  <c r="I131" i="20"/>
  <c r="AC131" i="20" s="1"/>
  <c r="AY131" i="20" s="1"/>
  <c r="I130" i="20"/>
  <c r="AC130" i="20" s="1"/>
  <c r="AY130" i="20" s="1"/>
  <c r="I129" i="20"/>
  <c r="AC129" i="20" s="1"/>
  <c r="AY129" i="20" s="1"/>
  <c r="I128" i="20"/>
  <c r="AC128" i="20" s="1"/>
  <c r="I127" i="20"/>
  <c r="AC127" i="20" s="1"/>
  <c r="AY127" i="20" s="1"/>
  <c r="I126" i="20"/>
  <c r="AC126" i="20" s="1"/>
  <c r="AY126" i="20" s="1"/>
  <c r="I125" i="20"/>
  <c r="AC125" i="20" s="1"/>
  <c r="AY125" i="20" s="1"/>
  <c r="I124" i="20"/>
  <c r="AC124" i="20" s="1"/>
  <c r="I123" i="20"/>
  <c r="AC123" i="20" s="1"/>
  <c r="AY123" i="20" s="1"/>
  <c r="I122" i="20"/>
  <c r="AC122" i="20" s="1"/>
  <c r="AY122" i="20" s="1"/>
  <c r="I121" i="20"/>
  <c r="AC121" i="20" s="1"/>
  <c r="AY121" i="20" s="1"/>
  <c r="I120" i="20"/>
  <c r="AC120" i="20" s="1"/>
  <c r="AY120" i="20" s="1"/>
  <c r="I119" i="20"/>
  <c r="AC119" i="20" s="1"/>
  <c r="AY119" i="20" s="1"/>
  <c r="I118" i="20"/>
  <c r="AC118" i="20" s="1"/>
  <c r="AY118" i="20" s="1"/>
  <c r="I117" i="20"/>
  <c r="AC117" i="20" s="1"/>
  <c r="AY117" i="20" s="1"/>
  <c r="I116" i="20"/>
  <c r="AC116" i="20" s="1"/>
  <c r="AY116" i="20" s="1"/>
  <c r="I115" i="20"/>
  <c r="AC115" i="20" s="1"/>
  <c r="I114" i="20"/>
  <c r="AC114" i="20" s="1"/>
  <c r="AY114" i="20" s="1"/>
  <c r="I113" i="20"/>
  <c r="AC113" i="20" s="1"/>
  <c r="AY113" i="20" s="1"/>
  <c r="I112" i="20"/>
  <c r="AC112" i="20" s="1"/>
  <c r="AY112" i="20" s="1"/>
  <c r="I111" i="20"/>
  <c r="AC111" i="20" s="1"/>
  <c r="AY111" i="20" s="1"/>
  <c r="I110" i="20"/>
  <c r="AC110" i="20" s="1"/>
  <c r="AY110" i="20" s="1"/>
  <c r="I109" i="20"/>
  <c r="AC109" i="20" s="1"/>
  <c r="AY109" i="20" s="1"/>
  <c r="I108" i="20"/>
  <c r="AC108" i="20" s="1"/>
  <c r="AY108" i="20" s="1"/>
  <c r="I107" i="20"/>
  <c r="AC107" i="20" s="1"/>
  <c r="AY107" i="20" s="1"/>
  <c r="I106" i="20"/>
  <c r="AC106" i="20" s="1"/>
  <c r="AY106" i="20" s="1"/>
  <c r="I105" i="20"/>
  <c r="AC105" i="20" s="1"/>
  <c r="AY105" i="20" s="1"/>
  <c r="I104" i="20"/>
  <c r="AC104" i="20" s="1"/>
  <c r="AY104" i="20" s="1"/>
  <c r="I103" i="20"/>
  <c r="AC103" i="20" s="1"/>
  <c r="AY103" i="20" s="1"/>
  <c r="I102" i="20"/>
  <c r="AC102" i="20" s="1"/>
  <c r="AY102" i="20" s="1"/>
  <c r="I101" i="20"/>
  <c r="AC101" i="20" s="1"/>
  <c r="AY101" i="20" s="1"/>
  <c r="I100" i="20"/>
  <c r="AC100" i="20" s="1"/>
  <c r="AY100" i="20" s="1"/>
  <c r="I99" i="20"/>
  <c r="AC99" i="20" s="1"/>
  <c r="AY99" i="20" s="1"/>
  <c r="I98" i="20"/>
  <c r="AC98" i="20" s="1"/>
  <c r="AY98" i="20" s="1"/>
  <c r="I97" i="20"/>
  <c r="AC97" i="20" s="1"/>
  <c r="AY97" i="20" s="1"/>
  <c r="I96" i="20"/>
  <c r="AC96" i="20" s="1"/>
  <c r="AY96" i="20" s="1"/>
  <c r="I95" i="20"/>
  <c r="AC95" i="20" s="1"/>
  <c r="AY95" i="20" s="1"/>
  <c r="I94" i="20"/>
  <c r="AC94" i="20" s="1"/>
  <c r="AY94" i="20" s="1"/>
  <c r="I93" i="20"/>
  <c r="AC93" i="20" s="1"/>
  <c r="AY93" i="20" s="1"/>
  <c r="I92" i="20"/>
  <c r="AC92" i="20" s="1"/>
  <c r="AY92" i="20" s="1"/>
  <c r="I91" i="20"/>
  <c r="AC91" i="20" s="1"/>
  <c r="AY91" i="20" s="1"/>
  <c r="I90" i="20"/>
  <c r="AC90" i="20" s="1"/>
  <c r="AY90" i="20" s="1"/>
  <c r="I89" i="20"/>
  <c r="AC89" i="20" s="1"/>
  <c r="AY89" i="20" s="1"/>
  <c r="I88" i="20"/>
  <c r="AC88" i="20" s="1"/>
  <c r="AY88" i="20" s="1"/>
  <c r="I87" i="20"/>
  <c r="AC87" i="20" s="1"/>
  <c r="AY87" i="20" s="1"/>
  <c r="I86" i="20"/>
  <c r="AC86" i="20" s="1"/>
  <c r="AY86" i="20" s="1"/>
  <c r="I85" i="20"/>
  <c r="AC85" i="20" s="1"/>
  <c r="AY85" i="20" s="1"/>
  <c r="I84" i="20"/>
  <c r="AC84" i="20" s="1"/>
  <c r="AY84" i="20" s="1"/>
  <c r="I83" i="20"/>
  <c r="AC83" i="20" s="1"/>
  <c r="AY83" i="20" s="1"/>
  <c r="I82" i="20"/>
  <c r="AC82" i="20" s="1"/>
  <c r="AY82" i="20" s="1"/>
  <c r="I81" i="20"/>
  <c r="AC81" i="20" s="1"/>
  <c r="AY81" i="20" s="1"/>
  <c r="I80" i="20"/>
  <c r="AC80" i="20" s="1"/>
  <c r="AY80" i="20" s="1"/>
  <c r="I79" i="20"/>
  <c r="AC79" i="20" s="1"/>
  <c r="AY79" i="20" s="1"/>
  <c r="I78" i="20"/>
  <c r="AC78" i="20" s="1"/>
  <c r="AY78" i="20" s="1"/>
  <c r="I77" i="20"/>
  <c r="AC77" i="20" s="1"/>
  <c r="AY77" i="20" s="1"/>
  <c r="I76" i="20"/>
  <c r="AC76" i="20" s="1"/>
  <c r="AY76" i="20" s="1"/>
  <c r="I75" i="20"/>
  <c r="AC75" i="20" s="1"/>
  <c r="AY75" i="20" s="1"/>
  <c r="I74" i="20"/>
  <c r="AC74" i="20" s="1"/>
  <c r="AY74" i="20" s="1"/>
  <c r="I73" i="20"/>
  <c r="AC73" i="20" s="1"/>
  <c r="AY73" i="20" s="1"/>
  <c r="I72" i="20"/>
  <c r="AC72" i="20" s="1"/>
  <c r="AY72" i="20" s="1"/>
  <c r="I71" i="20"/>
  <c r="AC71" i="20" s="1"/>
  <c r="AY71" i="20" s="1"/>
  <c r="I70" i="20"/>
  <c r="AC70" i="20" s="1"/>
  <c r="AY70" i="20" s="1"/>
  <c r="I69" i="20"/>
  <c r="AC69" i="20" s="1"/>
  <c r="AY69" i="20" s="1"/>
  <c r="I68" i="20"/>
  <c r="AC68" i="20" s="1"/>
  <c r="AY68" i="20" s="1"/>
  <c r="I67" i="20"/>
  <c r="AC67" i="20" s="1"/>
  <c r="AY67" i="20" s="1"/>
  <c r="I66" i="20"/>
  <c r="AC66" i="20" s="1"/>
  <c r="AY66" i="20" s="1"/>
  <c r="I65" i="20"/>
  <c r="AC65" i="20" s="1"/>
  <c r="AY65" i="20" s="1"/>
  <c r="I64" i="20"/>
  <c r="AC64" i="20" s="1"/>
  <c r="AY64" i="20" s="1"/>
  <c r="I63" i="20"/>
  <c r="AC63" i="20" s="1"/>
  <c r="AY63" i="20" s="1"/>
  <c r="I62" i="20"/>
  <c r="AC62" i="20" s="1"/>
  <c r="AY62" i="20" s="1"/>
  <c r="I61" i="20"/>
  <c r="AC61" i="20" s="1"/>
  <c r="AY61" i="20" s="1"/>
  <c r="I60" i="20"/>
  <c r="AC60" i="20" s="1"/>
  <c r="AY60" i="20" s="1"/>
  <c r="I59" i="20"/>
  <c r="AC59" i="20" s="1"/>
  <c r="AY59" i="20" s="1"/>
  <c r="I58" i="20"/>
  <c r="AC58" i="20" s="1"/>
  <c r="AY58" i="20" s="1"/>
  <c r="I57" i="20"/>
  <c r="AC57" i="20" s="1"/>
  <c r="AY57" i="20" s="1"/>
  <c r="I56" i="20"/>
  <c r="AC56" i="20" s="1"/>
  <c r="AY56" i="20" s="1"/>
  <c r="I55" i="20"/>
  <c r="AC55" i="20" s="1"/>
  <c r="AY55" i="20" s="1"/>
  <c r="I54" i="20"/>
  <c r="AC54" i="20" s="1"/>
  <c r="AY54" i="20" s="1"/>
  <c r="I53" i="20"/>
  <c r="AC53" i="20" s="1"/>
  <c r="AY53" i="20" s="1"/>
  <c r="I52" i="20"/>
  <c r="AC52" i="20" s="1"/>
  <c r="AY52" i="20" s="1"/>
  <c r="I51" i="20"/>
  <c r="AC51" i="20" s="1"/>
  <c r="AY51" i="20" s="1"/>
  <c r="I50" i="20"/>
  <c r="AC50" i="20" s="1"/>
  <c r="AY50" i="20" s="1"/>
  <c r="I49" i="20"/>
  <c r="AC49" i="20" s="1"/>
  <c r="AY49" i="20" s="1"/>
  <c r="I48" i="20"/>
  <c r="AC48" i="20" s="1"/>
  <c r="AY48" i="20" s="1"/>
  <c r="I47" i="20"/>
  <c r="AC47" i="20" s="1"/>
  <c r="AY47" i="20" s="1"/>
  <c r="I46" i="20"/>
  <c r="AC46" i="20" s="1"/>
  <c r="AY46" i="20" s="1"/>
  <c r="I45" i="20"/>
  <c r="AC45" i="20" s="1"/>
  <c r="AY45" i="20" s="1"/>
  <c r="I44" i="20"/>
  <c r="AC44" i="20" s="1"/>
  <c r="AY44" i="20" s="1"/>
  <c r="I43" i="20"/>
  <c r="AC43" i="20" s="1"/>
  <c r="AY43" i="20" s="1"/>
  <c r="I42" i="20"/>
  <c r="AC42" i="20" s="1"/>
  <c r="AY42" i="20" s="1"/>
  <c r="I41" i="20"/>
  <c r="AC41" i="20" s="1"/>
  <c r="AY41" i="20" s="1"/>
  <c r="I40" i="20"/>
  <c r="AC40" i="20" s="1"/>
  <c r="AY40" i="20" s="1"/>
  <c r="I39" i="20"/>
  <c r="AC39" i="20" s="1"/>
  <c r="AY39" i="20" s="1"/>
  <c r="I38" i="20"/>
  <c r="AC38" i="20" s="1"/>
  <c r="AY38" i="20" s="1"/>
  <c r="I37" i="20"/>
  <c r="AC37" i="20" s="1"/>
  <c r="AY37" i="20" s="1"/>
  <c r="I36" i="20"/>
  <c r="AC36" i="20" s="1"/>
  <c r="AY36" i="20" s="1"/>
  <c r="I35" i="20"/>
  <c r="AC35" i="20" s="1"/>
  <c r="AY35" i="20" s="1"/>
  <c r="I34" i="20"/>
  <c r="AC34" i="20" s="1"/>
  <c r="AY34" i="20" s="1"/>
  <c r="I33" i="20"/>
  <c r="AC33" i="20" s="1"/>
  <c r="AY33" i="20" s="1"/>
  <c r="I32" i="20"/>
  <c r="AC32" i="20" s="1"/>
  <c r="AY32" i="20" s="1"/>
  <c r="I31" i="20"/>
  <c r="AC31" i="20" s="1"/>
  <c r="AY31" i="20" s="1"/>
  <c r="I30" i="20"/>
  <c r="AC30" i="20" s="1"/>
  <c r="AY30" i="20" s="1"/>
  <c r="I29" i="20"/>
  <c r="AC29" i="20" s="1"/>
  <c r="AY29" i="20" s="1"/>
  <c r="I28" i="20"/>
  <c r="AC28" i="20" s="1"/>
  <c r="AY28" i="20" s="1"/>
  <c r="I27" i="20"/>
  <c r="AC27" i="20" s="1"/>
  <c r="AY27" i="20" s="1"/>
  <c r="I26" i="20"/>
  <c r="AC26" i="20" s="1"/>
  <c r="AY26" i="20" s="1"/>
  <c r="I25" i="20"/>
  <c r="AC25" i="20" s="1"/>
  <c r="AY25" i="20" s="1"/>
  <c r="I24" i="20"/>
  <c r="AC24" i="20" s="1"/>
  <c r="AY24" i="20" s="1"/>
  <c r="I23" i="20"/>
  <c r="AC23" i="20" s="1"/>
  <c r="AY23" i="20" s="1"/>
  <c r="I22" i="20"/>
  <c r="AC22" i="20" s="1"/>
  <c r="AY22" i="20" s="1"/>
  <c r="I21" i="20"/>
  <c r="AC21" i="20" s="1"/>
  <c r="AY21" i="20" s="1"/>
  <c r="I20" i="20"/>
  <c r="AC20" i="20" s="1"/>
  <c r="AY20" i="20" s="1"/>
  <c r="I19" i="20"/>
  <c r="AC19" i="20" s="1"/>
  <c r="AY19" i="20" s="1"/>
  <c r="I18" i="20"/>
  <c r="AC18" i="20" s="1"/>
  <c r="AY18" i="20" s="1"/>
  <c r="I17" i="20"/>
  <c r="AC17" i="20" s="1"/>
  <c r="AY17" i="20" s="1"/>
  <c r="I16" i="20"/>
  <c r="AC16" i="20" s="1"/>
  <c r="AY16" i="20" s="1"/>
  <c r="I15" i="20"/>
  <c r="AC15" i="20" s="1"/>
  <c r="AY15" i="20" s="1"/>
  <c r="I14" i="20"/>
  <c r="AC14" i="20" s="1"/>
  <c r="AY14" i="20" s="1"/>
  <c r="I13" i="20"/>
  <c r="AC13" i="20" s="1"/>
  <c r="AY13" i="20" s="1"/>
  <c r="I12" i="20"/>
  <c r="AC12" i="20" s="1"/>
  <c r="AY12" i="20" s="1"/>
  <c r="I11" i="20"/>
  <c r="AC11" i="20" s="1"/>
  <c r="AY11" i="20" s="1"/>
  <c r="I10" i="20"/>
  <c r="AC10" i="20" s="1"/>
  <c r="AY10" i="20" s="1"/>
  <c r="I9" i="20"/>
  <c r="AC9" i="20" s="1"/>
  <c r="AY9" i="20" s="1"/>
  <c r="I8" i="20"/>
  <c r="AC8" i="20" s="1"/>
  <c r="AY8" i="20" s="1"/>
  <c r="I7" i="20"/>
  <c r="AC7" i="20" s="1"/>
  <c r="AY7" i="20" s="1"/>
  <c r="I6" i="20"/>
  <c r="AC6" i="20" s="1"/>
  <c r="AY6" i="20" s="1"/>
  <c r="I5" i="20"/>
  <c r="AC5" i="20" s="1"/>
  <c r="AY5" i="20" s="1"/>
  <c r="I4" i="20"/>
  <c r="AC4" i="20" s="1"/>
  <c r="AY4" i="20" s="1"/>
  <c r="I3" i="20"/>
  <c r="AC3" i="20" s="1"/>
  <c r="AY3" i="20" s="1"/>
  <c r="I2" i="20"/>
  <c r="AC2" i="20" s="1"/>
  <c r="AY2" i="20" s="1"/>
  <c r="AY115" i="20"/>
  <c r="AY124" i="20"/>
  <c r="AY128" i="20"/>
  <c r="AY132" i="20"/>
  <c r="AY136" i="20"/>
  <c r="AY140" i="20"/>
  <c r="AY144" i="20"/>
  <c r="AY192" i="20"/>
  <c r="S34" i="18"/>
  <c r="Q35" i="18"/>
  <c r="O35" i="18"/>
  <c r="N36" i="18"/>
  <c r="T35" i="18"/>
  <c r="P35" i="18"/>
  <c r="R34" i="18"/>
  <c r="AA66" i="18"/>
  <c r="P66" i="18"/>
  <c r="Q66" i="18"/>
  <c r="AC66" i="18" s="1"/>
  <c r="AD66" i="18" s="1"/>
  <c r="BB2" i="20" l="1"/>
  <c r="S228" i="20"/>
  <c r="AM228" i="20" s="1"/>
  <c r="AW228" i="20" s="1"/>
  <c r="S227" i="20"/>
  <c r="AM227" i="20" s="1"/>
  <c r="AW227" i="20" s="1"/>
  <c r="S226" i="20"/>
  <c r="AM226" i="20" s="1"/>
  <c r="AW226" i="20" s="1"/>
  <c r="S225" i="20"/>
  <c r="AM225" i="20" s="1"/>
  <c r="S224" i="20"/>
  <c r="AM224" i="20" s="1"/>
  <c r="AW224" i="20" s="1"/>
  <c r="S223" i="20"/>
  <c r="AM223" i="20" s="1"/>
  <c r="S222" i="20"/>
  <c r="AM222" i="20" s="1"/>
  <c r="AW222" i="20" s="1"/>
  <c r="S221" i="20"/>
  <c r="AM221" i="20" s="1"/>
  <c r="S220" i="20"/>
  <c r="AM220" i="20" s="1"/>
  <c r="AW220" i="20" s="1"/>
  <c r="S219" i="20"/>
  <c r="AM219" i="20" s="1"/>
  <c r="S218" i="20"/>
  <c r="AM218" i="20" s="1"/>
  <c r="AW218" i="20" s="1"/>
  <c r="S217" i="20"/>
  <c r="AM217" i="20" s="1"/>
  <c r="S216" i="20"/>
  <c r="AM216" i="20" s="1"/>
  <c r="AW216" i="20" s="1"/>
  <c r="S215" i="20"/>
  <c r="AM215" i="20" s="1"/>
  <c r="AW215" i="20" s="1"/>
  <c r="S214" i="20"/>
  <c r="AM214" i="20" s="1"/>
  <c r="AW214" i="20" s="1"/>
  <c r="S213" i="20"/>
  <c r="AM213" i="20" s="1"/>
  <c r="S212" i="20"/>
  <c r="AM212" i="20" s="1"/>
  <c r="AW212" i="20" s="1"/>
  <c r="S211" i="20"/>
  <c r="AM211" i="20" s="1"/>
  <c r="S210" i="20"/>
  <c r="AM210" i="20" s="1"/>
  <c r="AW210" i="20" s="1"/>
  <c r="S209" i="20"/>
  <c r="AM209" i="20" s="1"/>
  <c r="S208" i="20"/>
  <c r="AM208" i="20" s="1"/>
  <c r="AW208" i="20" s="1"/>
  <c r="S207" i="20"/>
  <c r="AM207" i="20" s="1"/>
  <c r="S206" i="20"/>
  <c r="AM206" i="20" s="1"/>
  <c r="AW206" i="20" s="1"/>
  <c r="S205" i="20"/>
  <c r="AM205" i="20" s="1"/>
  <c r="AW205" i="20" s="1"/>
  <c r="S204" i="20"/>
  <c r="AM204" i="20" s="1"/>
  <c r="AW204" i="20" s="1"/>
  <c r="S203" i="20"/>
  <c r="AM203" i="20" s="1"/>
  <c r="AW203" i="20" s="1"/>
  <c r="S202" i="20"/>
  <c r="AM202" i="20" s="1"/>
  <c r="AW202" i="20" s="1"/>
  <c r="S201" i="20"/>
  <c r="AM201" i="20" s="1"/>
  <c r="AW201" i="20" s="1"/>
  <c r="S200" i="20"/>
  <c r="AM200" i="20" s="1"/>
  <c r="AW200" i="20" s="1"/>
  <c r="S199" i="20"/>
  <c r="AM199" i="20" s="1"/>
  <c r="AW199" i="20" s="1"/>
  <c r="S198" i="20"/>
  <c r="AM198" i="20" s="1"/>
  <c r="AW198" i="20" s="1"/>
  <c r="S197" i="20"/>
  <c r="AM197" i="20" s="1"/>
  <c r="AW197" i="20" s="1"/>
  <c r="S196" i="20"/>
  <c r="AM196" i="20" s="1"/>
  <c r="AW196" i="20" s="1"/>
  <c r="S195" i="20"/>
  <c r="AM195" i="20" s="1"/>
  <c r="AW195" i="20" s="1"/>
  <c r="S194" i="20"/>
  <c r="AM194" i="20" s="1"/>
  <c r="AW194" i="20" s="1"/>
  <c r="S193" i="20"/>
  <c r="AM193" i="20" s="1"/>
  <c r="AW193" i="20" s="1"/>
  <c r="S192" i="20"/>
  <c r="AM192" i="20" s="1"/>
  <c r="AW192" i="20" s="1"/>
  <c r="S191" i="20"/>
  <c r="AM191" i="20" s="1"/>
  <c r="AW191" i="20" s="1"/>
  <c r="S190" i="20"/>
  <c r="AM190" i="20" s="1"/>
  <c r="AW190" i="20" s="1"/>
  <c r="S189" i="20"/>
  <c r="AM189" i="20" s="1"/>
  <c r="S188" i="20"/>
  <c r="AM188" i="20" s="1"/>
  <c r="AW188" i="20" s="1"/>
  <c r="S187" i="20"/>
  <c r="AM187" i="20" s="1"/>
  <c r="S186" i="20"/>
  <c r="AM186" i="20" s="1"/>
  <c r="AW186" i="20" s="1"/>
  <c r="S185" i="20"/>
  <c r="AM185" i="20" s="1"/>
  <c r="S184" i="20"/>
  <c r="AM184" i="20" s="1"/>
  <c r="AW184" i="20" s="1"/>
  <c r="S183" i="20"/>
  <c r="AM183" i="20" s="1"/>
  <c r="S182" i="20"/>
  <c r="AM182" i="20" s="1"/>
  <c r="AW182" i="20" s="1"/>
  <c r="S181" i="20"/>
  <c r="AM181" i="20" s="1"/>
  <c r="S180" i="20"/>
  <c r="AM180" i="20" s="1"/>
  <c r="AW180" i="20" s="1"/>
  <c r="S179" i="20"/>
  <c r="AM179" i="20" s="1"/>
  <c r="S178" i="20"/>
  <c r="AM178" i="20" s="1"/>
  <c r="AW178" i="20" s="1"/>
  <c r="S177" i="20"/>
  <c r="AM177" i="20" s="1"/>
  <c r="AW177" i="20" s="1"/>
  <c r="S176" i="20"/>
  <c r="AM176" i="20" s="1"/>
  <c r="AW176" i="20" s="1"/>
  <c r="S175" i="20"/>
  <c r="AM175" i="20" s="1"/>
  <c r="S174" i="20"/>
  <c r="AM174" i="20" s="1"/>
  <c r="AW174" i="20" s="1"/>
  <c r="S173" i="20"/>
  <c r="AM173" i="20" s="1"/>
  <c r="S172" i="20"/>
  <c r="AM172" i="20" s="1"/>
  <c r="AW172" i="20" s="1"/>
  <c r="S171" i="20"/>
  <c r="AM171" i="20" s="1"/>
  <c r="S170" i="20"/>
  <c r="AM170" i="20" s="1"/>
  <c r="AW170" i="20" s="1"/>
  <c r="S169" i="20"/>
  <c r="AM169" i="20" s="1"/>
  <c r="S168" i="20"/>
  <c r="AM168" i="20" s="1"/>
  <c r="AW168" i="20" s="1"/>
  <c r="S167" i="20"/>
  <c r="AM167" i="20" s="1"/>
  <c r="S166" i="20"/>
  <c r="AM166" i="20" s="1"/>
  <c r="AW166" i="20" s="1"/>
  <c r="S165" i="20"/>
  <c r="AM165" i="20" s="1"/>
  <c r="S164" i="20"/>
  <c r="AM164" i="20" s="1"/>
  <c r="AW164" i="20" s="1"/>
  <c r="S163" i="20"/>
  <c r="AM163" i="20" s="1"/>
  <c r="S162" i="20"/>
  <c r="AM162" i="20" s="1"/>
  <c r="AW162" i="20" s="1"/>
  <c r="S161" i="20"/>
  <c r="AM161" i="20" s="1"/>
  <c r="S160" i="20"/>
  <c r="AM160" i="20" s="1"/>
  <c r="AW160" i="20" s="1"/>
  <c r="S159" i="20"/>
  <c r="AM159" i="20" s="1"/>
  <c r="S158" i="20"/>
  <c r="AM158" i="20" s="1"/>
  <c r="AW158" i="20" s="1"/>
  <c r="S157" i="20"/>
  <c r="AM157" i="20" s="1"/>
  <c r="S156" i="20"/>
  <c r="AM156" i="20" s="1"/>
  <c r="AW156" i="20" s="1"/>
  <c r="S155" i="20"/>
  <c r="AM155" i="20" s="1"/>
  <c r="S154" i="20"/>
  <c r="AM154" i="20" s="1"/>
  <c r="AW154" i="20" s="1"/>
  <c r="S153" i="20"/>
  <c r="AM153" i="20" s="1"/>
  <c r="S152" i="20"/>
  <c r="AM152" i="20" s="1"/>
  <c r="AW152" i="20" s="1"/>
  <c r="S151" i="20"/>
  <c r="AM151" i="20" s="1"/>
  <c r="S150" i="20"/>
  <c r="AM150" i="20" s="1"/>
  <c r="AW150" i="20" s="1"/>
  <c r="S149" i="20"/>
  <c r="AM149" i="20" s="1"/>
  <c r="AW149" i="20" s="1"/>
  <c r="S148" i="20"/>
  <c r="AM148" i="20" s="1"/>
  <c r="AW148" i="20" s="1"/>
  <c r="S147" i="20"/>
  <c r="AM147" i="20" s="1"/>
  <c r="S146" i="20"/>
  <c r="AM146" i="20" s="1"/>
  <c r="AW146" i="20" s="1"/>
  <c r="S145" i="20"/>
  <c r="AM145" i="20" s="1"/>
  <c r="AW145" i="20" s="1"/>
  <c r="S144" i="20"/>
  <c r="AM144" i="20" s="1"/>
  <c r="AW144" i="20" s="1"/>
  <c r="S143" i="20"/>
  <c r="AM143" i="20" s="1"/>
  <c r="AW143" i="20" s="1"/>
  <c r="S142" i="20"/>
  <c r="AM142" i="20" s="1"/>
  <c r="AW142" i="20" s="1"/>
  <c r="S141" i="20"/>
  <c r="AM141" i="20" s="1"/>
  <c r="AW141" i="20" s="1"/>
  <c r="S140" i="20"/>
  <c r="AM140" i="20" s="1"/>
  <c r="AW140" i="20" s="1"/>
  <c r="S139" i="20"/>
  <c r="AM139" i="20" s="1"/>
  <c r="AW139" i="20" s="1"/>
  <c r="S138" i="20"/>
  <c r="AM138" i="20" s="1"/>
  <c r="AW138" i="20" s="1"/>
  <c r="S137" i="20"/>
  <c r="AM137" i="20" s="1"/>
  <c r="AW137" i="20" s="1"/>
  <c r="S136" i="20"/>
  <c r="AM136" i="20" s="1"/>
  <c r="AW136" i="20" s="1"/>
  <c r="S135" i="20"/>
  <c r="AM135" i="20" s="1"/>
  <c r="AW135" i="20" s="1"/>
  <c r="S134" i="20"/>
  <c r="AM134" i="20" s="1"/>
  <c r="AW134" i="20" s="1"/>
  <c r="S133" i="20"/>
  <c r="AM133" i="20" s="1"/>
  <c r="AW133" i="20" s="1"/>
  <c r="S132" i="20"/>
  <c r="AM132" i="20" s="1"/>
  <c r="AW132" i="20" s="1"/>
  <c r="S131" i="20"/>
  <c r="AM131" i="20" s="1"/>
  <c r="AW131" i="20" s="1"/>
  <c r="S130" i="20"/>
  <c r="AM130" i="20" s="1"/>
  <c r="AW130" i="20" s="1"/>
  <c r="S129" i="20"/>
  <c r="AM129" i="20" s="1"/>
  <c r="AW129" i="20" s="1"/>
  <c r="S128" i="20"/>
  <c r="AM128" i="20" s="1"/>
  <c r="AW128" i="20" s="1"/>
  <c r="S127" i="20"/>
  <c r="AM127" i="20" s="1"/>
  <c r="AW127" i="20" s="1"/>
  <c r="S126" i="20"/>
  <c r="AM126" i="20" s="1"/>
  <c r="AW126" i="20" s="1"/>
  <c r="S125" i="20"/>
  <c r="AM125" i="20" s="1"/>
  <c r="AW125" i="20" s="1"/>
  <c r="S124" i="20"/>
  <c r="AM124" i="20" s="1"/>
  <c r="AW124" i="20" s="1"/>
  <c r="S123" i="20"/>
  <c r="AM123" i="20" s="1"/>
  <c r="AW123" i="20" s="1"/>
  <c r="S122" i="20"/>
  <c r="AM122" i="20" s="1"/>
  <c r="AW122" i="20" s="1"/>
  <c r="S121" i="20"/>
  <c r="AM121" i="20" s="1"/>
  <c r="AW121" i="20" s="1"/>
  <c r="S120" i="20"/>
  <c r="AM120" i="20" s="1"/>
  <c r="AW120" i="20" s="1"/>
  <c r="S119" i="20"/>
  <c r="AM119" i="20" s="1"/>
  <c r="S118" i="20"/>
  <c r="AM118" i="20" s="1"/>
  <c r="AW118" i="20" s="1"/>
  <c r="S117" i="20"/>
  <c r="AM117" i="20" s="1"/>
  <c r="AW117" i="20" s="1"/>
  <c r="S116" i="20"/>
  <c r="AM116" i="20" s="1"/>
  <c r="AW116" i="20" s="1"/>
  <c r="S115" i="20"/>
  <c r="AM115" i="20" s="1"/>
  <c r="S114" i="20"/>
  <c r="AM114" i="20" s="1"/>
  <c r="AW114" i="20" s="1"/>
  <c r="S113" i="20"/>
  <c r="AM113" i="20" s="1"/>
  <c r="S112" i="20"/>
  <c r="AM112" i="20" s="1"/>
  <c r="AW112" i="20" s="1"/>
  <c r="S111" i="20"/>
  <c r="AM111" i="20" s="1"/>
  <c r="S110" i="20"/>
  <c r="AM110" i="20" s="1"/>
  <c r="AW110" i="20" s="1"/>
  <c r="S109" i="20"/>
  <c r="AM109" i="20" s="1"/>
  <c r="S108" i="20"/>
  <c r="AM108" i="20" s="1"/>
  <c r="AW108" i="20" s="1"/>
  <c r="S107" i="20"/>
  <c r="AM107" i="20" s="1"/>
  <c r="S106" i="20"/>
  <c r="AM106" i="20" s="1"/>
  <c r="AW106" i="20" s="1"/>
  <c r="S105" i="20"/>
  <c r="AM105" i="20" s="1"/>
  <c r="S104" i="20"/>
  <c r="AM104" i="20" s="1"/>
  <c r="AW104" i="20" s="1"/>
  <c r="S103" i="20"/>
  <c r="AM103" i="20" s="1"/>
  <c r="S102" i="20"/>
  <c r="AM102" i="20" s="1"/>
  <c r="AW102" i="20" s="1"/>
  <c r="S101" i="20"/>
  <c r="AM101" i="20" s="1"/>
  <c r="S100" i="20"/>
  <c r="AM100" i="20" s="1"/>
  <c r="AW100" i="20" s="1"/>
  <c r="S99" i="20"/>
  <c r="AM99" i="20" s="1"/>
  <c r="S98" i="20"/>
  <c r="AM98" i="20" s="1"/>
  <c r="AW98" i="20" s="1"/>
  <c r="S97" i="20"/>
  <c r="AM97" i="20" s="1"/>
  <c r="S96" i="20"/>
  <c r="AM96" i="20" s="1"/>
  <c r="AW96" i="20" s="1"/>
  <c r="S95" i="20"/>
  <c r="AM95" i="20" s="1"/>
  <c r="S94" i="20"/>
  <c r="AM94" i="20" s="1"/>
  <c r="AW94" i="20" s="1"/>
  <c r="S93" i="20"/>
  <c r="AM93" i="20" s="1"/>
  <c r="S92" i="20"/>
  <c r="AM92" i="20" s="1"/>
  <c r="AW92" i="20" s="1"/>
  <c r="S91" i="20"/>
  <c r="AM91" i="20" s="1"/>
  <c r="S90" i="20"/>
  <c r="AM90" i="20" s="1"/>
  <c r="AW90" i="20" s="1"/>
  <c r="S89" i="20"/>
  <c r="AM89" i="20" s="1"/>
  <c r="S88" i="20"/>
  <c r="AM88" i="20" s="1"/>
  <c r="AW88" i="20" s="1"/>
  <c r="S87" i="20"/>
  <c r="AM87" i="20" s="1"/>
  <c r="S86" i="20"/>
  <c r="AM86" i="20" s="1"/>
  <c r="AW86" i="20" s="1"/>
  <c r="S85" i="20"/>
  <c r="AM85" i="20" s="1"/>
  <c r="S84" i="20"/>
  <c r="AM84" i="20" s="1"/>
  <c r="AW84" i="20" s="1"/>
  <c r="S83" i="20"/>
  <c r="AM83" i="20" s="1"/>
  <c r="S82" i="20"/>
  <c r="AM82" i="20" s="1"/>
  <c r="AW82" i="20" s="1"/>
  <c r="S81" i="20"/>
  <c r="AM81" i="20" s="1"/>
  <c r="S80" i="20"/>
  <c r="AM80" i="20" s="1"/>
  <c r="AW80" i="20" s="1"/>
  <c r="S79" i="20"/>
  <c r="AM79" i="20" s="1"/>
  <c r="S78" i="20"/>
  <c r="AM78" i="20" s="1"/>
  <c r="AW78" i="20" s="1"/>
  <c r="S77" i="20"/>
  <c r="AM77" i="20" s="1"/>
  <c r="S76" i="20"/>
  <c r="AM76" i="20" s="1"/>
  <c r="AW76" i="20" s="1"/>
  <c r="S75" i="20"/>
  <c r="AM75" i="20" s="1"/>
  <c r="S74" i="20"/>
  <c r="AM74" i="20" s="1"/>
  <c r="AW74" i="20" s="1"/>
  <c r="S73" i="20"/>
  <c r="AM73" i="20" s="1"/>
  <c r="S72" i="20"/>
  <c r="AM72" i="20" s="1"/>
  <c r="AW72" i="20" s="1"/>
  <c r="S71" i="20"/>
  <c r="AM71" i="20" s="1"/>
  <c r="S70" i="20"/>
  <c r="AM70" i="20" s="1"/>
  <c r="AW70" i="20" s="1"/>
  <c r="S69" i="20"/>
  <c r="AM69" i="20" s="1"/>
  <c r="S68" i="20"/>
  <c r="AM68" i="20" s="1"/>
  <c r="AW68" i="20" s="1"/>
  <c r="S67" i="20"/>
  <c r="AM67" i="20" s="1"/>
  <c r="S66" i="20"/>
  <c r="AM66" i="20" s="1"/>
  <c r="AW66" i="20" s="1"/>
  <c r="S65" i="20"/>
  <c r="AM65" i="20" s="1"/>
  <c r="S64" i="20"/>
  <c r="AM64" i="20" s="1"/>
  <c r="AW64" i="20" s="1"/>
  <c r="S63" i="20"/>
  <c r="AM63" i="20" s="1"/>
  <c r="AW63" i="20" s="1"/>
  <c r="S62" i="20"/>
  <c r="AM62" i="20" s="1"/>
  <c r="AW62" i="20" s="1"/>
  <c r="S61" i="20"/>
  <c r="AM61" i="20" s="1"/>
  <c r="S60" i="20"/>
  <c r="AM60" i="20" s="1"/>
  <c r="AW60" i="20" s="1"/>
  <c r="S59" i="20"/>
  <c r="AM59" i="20" s="1"/>
  <c r="AW59" i="20" s="1"/>
  <c r="S58" i="20"/>
  <c r="AM58" i="20" s="1"/>
  <c r="AW58" i="20" s="1"/>
  <c r="S57" i="20"/>
  <c r="AM57" i="20" s="1"/>
  <c r="S56" i="20"/>
  <c r="AM56" i="20" s="1"/>
  <c r="AW56" i="20" s="1"/>
  <c r="S55" i="20"/>
  <c r="AM55" i="20" s="1"/>
  <c r="AW55" i="20" s="1"/>
  <c r="S54" i="20"/>
  <c r="AM54" i="20" s="1"/>
  <c r="AW54" i="20" s="1"/>
  <c r="S53" i="20"/>
  <c r="AM53" i="20" s="1"/>
  <c r="S52" i="20"/>
  <c r="AM52" i="20" s="1"/>
  <c r="AW52" i="20" s="1"/>
  <c r="S51" i="20"/>
  <c r="AM51" i="20" s="1"/>
  <c r="S50" i="20"/>
  <c r="AM50" i="20" s="1"/>
  <c r="AW50" i="20" s="1"/>
  <c r="S49" i="20"/>
  <c r="AM49" i="20" s="1"/>
  <c r="S48" i="20"/>
  <c r="AM48" i="20" s="1"/>
  <c r="AW48" i="20" s="1"/>
  <c r="S47" i="20"/>
  <c r="AM47" i="20" s="1"/>
  <c r="S46" i="20"/>
  <c r="AM46" i="20" s="1"/>
  <c r="AW46" i="20" s="1"/>
  <c r="S45" i="20"/>
  <c r="AM45" i="20" s="1"/>
  <c r="S44" i="20"/>
  <c r="AM44" i="20" s="1"/>
  <c r="AW44" i="20" s="1"/>
  <c r="S43" i="20"/>
  <c r="AM43" i="20" s="1"/>
  <c r="S42" i="20"/>
  <c r="AM42" i="20" s="1"/>
  <c r="AW42" i="20" s="1"/>
  <c r="S41" i="20"/>
  <c r="AM41" i="20" s="1"/>
  <c r="S40" i="20"/>
  <c r="AM40" i="20" s="1"/>
  <c r="AW40" i="20" s="1"/>
  <c r="S39" i="20"/>
  <c r="AM39" i="20" s="1"/>
  <c r="S38" i="20"/>
  <c r="AM38" i="20" s="1"/>
  <c r="AW38" i="20" s="1"/>
  <c r="S37" i="20"/>
  <c r="AM37" i="20" s="1"/>
  <c r="S36" i="20"/>
  <c r="AM36" i="20" s="1"/>
  <c r="AW36" i="20" s="1"/>
  <c r="S35" i="20"/>
  <c r="AM35" i="20" s="1"/>
  <c r="S34" i="20"/>
  <c r="AM34" i="20" s="1"/>
  <c r="AW34" i="20" s="1"/>
  <c r="S33" i="20"/>
  <c r="AM33" i="20" s="1"/>
  <c r="S32" i="20"/>
  <c r="AM32" i="20" s="1"/>
  <c r="AW32" i="20" s="1"/>
  <c r="S31" i="20"/>
  <c r="AM31" i="20" s="1"/>
  <c r="S30" i="20"/>
  <c r="AM30" i="20" s="1"/>
  <c r="AW30" i="20" s="1"/>
  <c r="S29" i="20"/>
  <c r="AM29" i="20" s="1"/>
  <c r="S28" i="20"/>
  <c r="AM28" i="20" s="1"/>
  <c r="AW28" i="20" s="1"/>
  <c r="S27" i="20"/>
  <c r="AM27" i="20" s="1"/>
  <c r="S26" i="20"/>
  <c r="AM26" i="20" s="1"/>
  <c r="AW26" i="20" s="1"/>
  <c r="S25" i="20"/>
  <c r="AM25" i="20" s="1"/>
  <c r="S24" i="20"/>
  <c r="AM24" i="20" s="1"/>
  <c r="AW24" i="20" s="1"/>
  <c r="S23" i="20"/>
  <c r="AM23" i="20" s="1"/>
  <c r="S22" i="20"/>
  <c r="AM22" i="20" s="1"/>
  <c r="AW22" i="20" s="1"/>
  <c r="S21" i="20"/>
  <c r="AM21" i="20" s="1"/>
  <c r="S20" i="20"/>
  <c r="AM20" i="20" s="1"/>
  <c r="AW20" i="20" s="1"/>
  <c r="S19" i="20"/>
  <c r="AM19" i="20" s="1"/>
  <c r="S18" i="20"/>
  <c r="AM18" i="20" s="1"/>
  <c r="AW18" i="20" s="1"/>
  <c r="S17" i="20"/>
  <c r="AM17" i="20" s="1"/>
  <c r="S16" i="20"/>
  <c r="AM16" i="20" s="1"/>
  <c r="AW16" i="20" s="1"/>
  <c r="S15" i="20"/>
  <c r="AM15" i="20" s="1"/>
  <c r="S14" i="20"/>
  <c r="AM14" i="20" s="1"/>
  <c r="AW14" i="20" s="1"/>
  <c r="S13" i="20"/>
  <c r="AM13" i="20" s="1"/>
  <c r="S12" i="20"/>
  <c r="AM12" i="20" s="1"/>
  <c r="AW12" i="20" s="1"/>
  <c r="S11" i="20"/>
  <c r="AM11" i="20" s="1"/>
  <c r="S10" i="20"/>
  <c r="AM10" i="20" s="1"/>
  <c r="AW10" i="20" s="1"/>
  <c r="S9" i="20"/>
  <c r="AM9" i="20" s="1"/>
  <c r="S8" i="20"/>
  <c r="AM8" i="20" s="1"/>
  <c r="AW8" i="20" s="1"/>
  <c r="S7" i="20"/>
  <c r="AM7" i="20" s="1"/>
  <c r="S6" i="20"/>
  <c r="AM6" i="20" s="1"/>
  <c r="AW6" i="20" s="1"/>
  <c r="S5" i="20"/>
  <c r="AM5" i="20" s="1"/>
  <c r="S4" i="20"/>
  <c r="AM4" i="20" s="1"/>
  <c r="AW4" i="20" s="1"/>
  <c r="S3" i="20"/>
  <c r="AM3" i="20" s="1"/>
  <c r="S2" i="20"/>
  <c r="AM2" i="20" s="1"/>
  <c r="AW2" i="20" s="1"/>
  <c r="AV56" i="20"/>
  <c r="AZ56" i="20"/>
  <c r="AV60" i="20"/>
  <c r="AZ60" i="20"/>
  <c r="AV64" i="20"/>
  <c r="AZ64" i="20"/>
  <c r="AV116" i="20"/>
  <c r="AZ116" i="20"/>
  <c r="AV120" i="20"/>
  <c r="AZ120" i="20"/>
  <c r="AV122" i="20"/>
  <c r="AZ122" i="20"/>
  <c r="AV124" i="20"/>
  <c r="AZ124" i="20"/>
  <c r="AV126" i="20"/>
  <c r="AZ126" i="20"/>
  <c r="AV128" i="20"/>
  <c r="AZ128" i="20"/>
  <c r="AV130" i="20"/>
  <c r="AZ130" i="20"/>
  <c r="AV132" i="20"/>
  <c r="AZ132" i="20"/>
  <c r="AV134" i="20"/>
  <c r="AZ134" i="20"/>
  <c r="AV136" i="20"/>
  <c r="AZ136" i="20"/>
  <c r="AV138" i="20"/>
  <c r="AZ138" i="20"/>
  <c r="AV140" i="20"/>
  <c r="AZ140" i="20"/>
  <c r="AV142" i="20"/>
  <c r="AZ142" i="20"/>
  <c r="AV144" i="20"/>
  <c r="AZ144" i="20"/>
  <c r="AV148" i="20"/>
  <c r="AZ148" i="20"/>
  <c r="AV178" i="20"/>
  <c r="AZ178" i="20"/>
  <c r="AV192" i="20"/>
  <c r="AZ192" i="20"/>
  <c r="AV206" i="20"/>
  <c r="AZ206" i="20"/>
  <c r="AV194" i="20"/>
  <c r="AZ194" i="20"/>
  <c r="AV196" i="20"/>
  <c r="AZ196" i="20"/>
  <c r="AV198" i="20"/>
  <c r="AZ198" i="20"/>
  <c r="AV200" i="20"/>
  <c r="AZ200" i="20"/>
  <c r="AV202" i="20"/>
  <c r="AZ202" i="20"/>
  <c r="AV204" i="20"/>
  <c r="AZ204" i="20"/>
  <c r="AV214" i="20"/>
  <c r="AZ214" i="20"/>
  <c r="AV226" i="20"/>
  <c r="AZ226" i="20"/>
  <c r="R19" i="18"/>
  <c r="T19" i="18" s="1"/>
  <c r="T18" i="18" s="1"/>
  <c r="T17" i="18" s="1"/>
  <c r="T16" i="18" s="1"/>
  <c r="T15" i="18" s="1"/>
  <c r="T14" i="18" s="1"/>
  <c r="T13" i="18" s="1"/>
  <c r="T12" i="18" s="1"/>
  <c r="T11" i="18" s="1"/>
  <c r="T10" i="18" s="1"/>
  <c r="AZ22" i="20"/>
  <c r="AB68" i="18"/>
  <c r="O68" i="18"/>
  <c r="X68" i="18"/>
  <c r="AI68" i="18" s="1"/>
  <c r="AG68" i="18"/>
  <c r="W68" i="18"/>
  <c r="AH68" i="18" s="1"/>
  <c r="AA67" i="18"/>
  <c r="P67" i="18"/>
  <c r="Q67" i="18"/>
  <c r="AC67" i="18" s="1"/>
  <c r="AD67" i="18" s="1"/>
  <c r="AJ67" i="18"/>
  <c r="S35" i="18"/>
  <c r="Q36" i="18"/>
  <c r="O36" i="18"/>
  <c r="N37" i="18"/>
  <c r="T36" i="18"/>
  <c r="P36" i="18"/>
  <c r="R35" i="18"/>
  <c r="AV4" i="20"/>
  <c r="AV8" i="20"/>
  <c r="AV12" i="20"/>
  <c r="AV16" i="20"/>
  <c r="AV20" i="20"/>
  <c r="AV24" i="20"/>
  <c r="AV28" i="20"/>
  <c r="AV32" i="20"/>
  <c r="AV36" i="20"/>
  <c r="AV38" i="20"/>
  <c r="AV40" i="20"/>
  <c r="AV42" i="20"/>
  <c r="AV44" i="20"/>
  <c r="AV46" i="20"/>
  <c r="AV48" i="20"/>
  <c r="AV50" i="20"/>
  <c r="AV52" i="20"/>
  <c r="AV54" i="20"/>
  <c r="AV58" i="20"/>
  <c r="AV62" i="20"/>
  <c r="AV66" i="20"/>
  <c r="AV68" i="20"/>
  <c r="AV70" i="20"/>
  <c r="AV72" i="20"/>
  <c r="AV74" i="20"/>
  <c r="AV76" i="20"/>
  <c r="AV78" i="20"/>
  <c r="AV80" i="20"/>
  <c r="AV82" i="20"/>
  <c r="AV84" i="20"/>
  <c r="AV86" i="20"/>
  <c r="AV88" i="20"/>
  <c r="AV90" i="20"/>
  <c r="AV92" i="20"/>
  <c r="AV94" i="20"/>
  <c r="AV96" i="20"/>
  <c r="AV98" i="20"/>
  <c r="AV100" i="20"/>
  <c r="AV102" i="20"/>
  <c r="AV104" i="20"/>
  <c r="AV106" i="20"/>
  <c r="AV108" i="20"/>
  <c r="AV110" i="20"/>
  <c r="AV112" i="20"/>
  <c r="AV114" i="20"/>
  <c r="AV118" i="20"/>
  <c r="AV146" i="20"/>
  <c r="AV150" i="20"/>
  <c r="AV152" i="20"/>
  <c r="AV154" i="20"/>
  <c r="AV156" i="20"/>
  <c r="AV158" i="20"/>
  <c r="AV160" i="20"/>
  <c r="AV162" i="20"/>
  <c r="AV164" i="20"/>
  <c r="AV166" i="20"/>
  <c r="AV168" i="20"/>
  <c r="AV170" i="20"/>
  <c r="AV172" i="20"/>
  <c r="AV174" i="20"/>
  <c r="AV176" i="20"/>
  <c r="AV180" i="20"/>
  <c r="AV182" i="20"/>
  <c r="AV184" i="20"/>
  <c r="AV186" i="20"/>
  <c r="AV188" i="20"/>
  <c r="AV190" i="20"/>
  <c r="AV208" i="20"/>
  <c r="AV210" i="20"/>
  <c r="AV212" i="20"/>
  <c r="AV216" i="20"/>
  <c r="AV218" i="20"/>
  <c r="AV220" i="20"/>
  <c r="AV222" i="20"/>
  <c r="AV224" i="20"/>
  <c r="AV228" i="20"/>
  <c r="AZ34" i="20"/>
  <c r="M70" i="18"/>
  <c r="U69" i="18" a="1"/>
  <c r="U69" i="18" s="1"/>
  <c r="V69" i="18" s="1"/>
  <c r="R69" i="18" a="1"/>
  <c r="R69" i="18" s="1"/>
  <c r="S69" i="18" s="1"/>
  <c r="T69" i="18" s="1"/>
  <c r="N69" i="18" a="1"/>
  <c r="N69" i="18" s="1"/>
  <c r="N19" i="18"/>
  <c r="P19" i="18" s="1"/>
  <c r="P18" i="18" s="1"/>
  <c r="P17" i="18" s="1"/>
  <c r="P16" i="18" s="1"/>
  <c r="P15" i="18" s="1"/>
  <c r="P14" i="18" s="1"/>
  <c r="P13" i="18" s="1"/>
  <c r="P12" i="18" s="1"/>
  <c r="P11" i="18" s="1"/>
  <c r="P10" i="18" s="1"/>
  <c r="P9" i="18" s="1"/>
  <c r="V19" i="18"/>
  <c r="X19" i="18" s="1"/>
  <c r="X18" i="18" s="1"/>
  <c r="X17" i="18" s="1"/>
  <c r="X16" i="18" s="1"/>
  <c r="X15" i="18" s="1"/>
  <c r="X14" i="18" s="1"/>
  <c r="X13" i="18" s="1"/>
  <c r="X12" i="18" s="1"/>
  <c r="X11" i="18" s="1"/>
  <c r="X10" i="18" s="1"/>
  <c r="AZ2" i="20" l="1"/>
  <c r="AZ18" i="20"/>
  <c r="AZ10" i="20"/>
  <c r="AZ26" i="20"/>
  <c r="AZ228" i="20"/>
  <c r="AZ224" i="20"/>
  <c r="AZ222" i="20"/>
  <c r="AZ220" i="20"/>
  <c r="AZ218" i="20"/>
  <c r="AZ216" i="20"/>
  <c r="AZ212" i="20"/>
  <c r="AZ210" i="20"/>
  <c r="AZ208" i="20"/>
  <c r="AZ190" i="20"/>
  <c r="AZ188" i="20"/>
  <c r="AZ186" i="20"/>
  <c r="AZ184" i="20"/>
  <c r="AZ182" i="20"/>
  <c r="AZ180" i="20"/>
  <c r="AZ176" i="20"/>
  <c r="AZ174" i="20"/>
  <c r="AZ172" i="20"/>
  <c r="AZ170" i="20"/>
  <c r="AZ168" i="20"/>
  <c r="AZ166" i="20"/>
  <c r="AZ164" i="20"/>
  <c r="AZ162" i="20"/>
  <c r="AZ160" i="20"/>
  <c r="AZ158" i="20"/>
  <c r="AZ156" i="20"/>
  <c r="AZ154" i="20"/>
  <c r="AZ152" i="20"/>
  <c r="AZ150" i="20"/>
  <c r="AZ146" i="20"/>
  <c r="AZ118" i="20"/>
  <c r="AZ114" i="20"/>
  <c r="AZ112" i="20"/>
  <c r="AZ110" i="20"/>
  <c r="AZ108" i="20"/>
  <c r="AZ106" i="20"/>
  <c r="AZ104" i="20"/>
  <c r="AZ102" i="20"/>
  <c r="AZ100" i="20"/>
  <c r="AZ98" i="20"/>
  <c r="AZ96" i="20"/>
  <c r="AZ94" i="20"/>
  <c r="AZ92" i="20"/>
  <c r="AZ90" i="20"/>
  <c r="AZ88" i="20"/>
  <c r="AZ86" i="20"/>
  <c r="AZ84" i="20"/>
  <c r="AZ82" i="20"/>
  <c r="AZ80" i="20"/>
  <c r="AZ78" i="20"/>
  <c r="AZ76" i="20"/>
  <c r="AZ74" i="20"/>
  <c r="AZ72" i="20"/>
  <c r="AZ70" i="20"/>
  <c r="AZ68" i="20"/>
  <c r="AZ66" i="20"/>
  <c r="AZ62" i="20"/>
  <c r="AZ58" i="20"/>
  <c r="AZ54" i="20"/>
  <c r="AZ52" i="20"/>
  <c r="AZ50" i="20"/>
  <c r="AZ48" i="20"/>
  <c r="AZ46" i="20"/>
  <c r="AZ44" i="20"/>
  <c r="AZ42" i="20"/>
  <c r="AZ40" i="20"/>
  <c r="AZ38" i="20"/>
  <c r="AZ36" i="20"/>
  <c r="AZ32" i="20"/>
  <c r="AZ28" i="20"/>
  <c r="AZ24" i="20"/>
  <c r="AZ20" i="20"/>
  <c r="AZ16" i="20"/>
  <c r="AZ12" i="20"/>
  <c r="AZ8" i="20"/>
  <c r="AZ4" i="20"/>
  <c r="AZ6" i="20"/>
  <c r="M71" i="18"/>
  <c r="U70" i="18" a="1"/>
  <c r="U70" i="18" s="1"/>
  <c r="V70" i="18" s="1"/>
  <c r="R70" i="18" a="1"/>
  <c r="R70" i="18" s="1"/>
  <c r="S70" i="18" s="1"/>
  <c r="T70" i="18" s="1"/>
  <c r="N70" i="18" a="1"/>
  <c r="N70" i="18" s="1"/>
  <c r="AA68" i="18"/>
  <c r="P68" i="18"/>
  <c r="Q68" i="18"/>
  <c r="AC68" i="18" s="1"/>
  <c r="AD68" i="18" s="1"/>
  <c r="AZ14" i="20"/>
  <c r="AZ30" i="20"/>
  <c r="AW3" i="20"/>
  <c r="AZ3" i="20"/>
  <c r="AW5" i="20"/>
  <c r="AZ5" i="20"/>
  <c r="AW7" i="20"/>
  <c r="AZ7" i="20"/>
  <c r="AW9" i="20"/>
  <c r="AZ9" i="20"/>
  <c r="AW11" i="20"/>
  <c r="AZ11" i="20"/>
  <c r="AW13" i="20"/>
  <c r="AZ13" i="20"/>
  <c r="AW15" i="20"/>
  <c r="AZ15" i="20"/>
  <c r="AW17" i="20"/>
  <c r="AZ17" i="20"/>
  <c r="AW19" i="20"/>
  <c r="AZ19" i="20"/>
  <c r="AW21" i="20"/>
  <c r="AZ21" i="20"/>
  <c r="AW23" i="20"/>
  <c r="AZ23" i="20"/>
  <c r="AW25" i="20"/>
  <c r="AZ25" i="20"/>
  <c r="AW27" i="20"/>
  <c r="AZ27" i="20"/>
  <c r="AW29" i="20"/>
  <c r="AZ29" i="20"/>
  <c r="AW31" i="20"/>
  <c r="AZ31" i="20"/>
  <c r="AW33" i="20"/>
  <c r="AZ33" i="20"/>
  <c r="AW35" i="20"/>
  <c r="AZ35" i="20"/>
  <c r="AW37" i="20"/>
  <c r="AZ37" i="20"/>
  <c r="AW39" i="20"/>
  <c r="AZ39" i="20"/>
  <c r="AW41" i="20"/>
  <c r="AZ41" i="20"/>
  <c r="AW43" i="20"/>
  <c r="AZ43" i="20"/>
  <c r="AW45" i="20"/>
  <c r="AZ45" i="20"/>
  <c r="AW47" i="20"/>
  <c r="AZ47" i="20"/>
  <c r="AW49" i="20"/>
  <c r="AZ49" i="20"/>
  <c r="AW51" i="20"/>
  <c r="AZ51" i="20"/>
  <c r="AW53" i="20"/>
  <c r="AZ53" i="20"/>
  <c r="AW57" i="20"/>
  <c r="AZ57" i="20"/>
  <c r="AW61" i="20"/>
  <c r="AZ61" i="20"/>
  <c r="AW65" i="20"/>
  <c r="AZ65" i="20"/>
  <c r="AW67" i="20"/>
  <c r="AZ67" i="20"/>
  <c r="AW69" i="20"/>
  <c r="AZ69" i="20"/>
  <c r="AW71" i="20"/>
  <c r="AZ71" i="20"/>
  <c r="AW73" i="20"/>
  <c r="AZ73" i="20"/>
  <c r="AW75" i="20"/>
  <c r="AZ75" i="20"/>
  <c r="AW77" i="20"/>
  <c r="AZ77" i="20"/>
  <c r="AW79" i="20"/>
  <c r="AZ79" i="20"/>
  <c r="AW81" i="20"/>
  <c r="AZ81" i="20"/>
  <c r="AW83" i="20"/>
  <c r="AZ83" i="20"/>
  <c r="AW85" i="20"/>
  <c r="AZ85" i="20"/>
  <c r="AW87" i="20"/>
  <c r="AZ87" i="20"/>
  <c r="AW89" i="20"/>
  <c r="AZ89" i="20"/>
  <c r="AW91" i="20"/>
  <c r="AZ91" i="20"/>
  <c r="AW93" i="20"/>
  <c r="AZ93" i="20"/>
  <c r="AW95" i="20"/>
  <c r="AZ95" i="20"/>
  <c r="AW97" i="20"/>
  <c r="AZ97" i="20"/>
  <c r="AW99" i="20"/>
  <c r="AZ99" i="20"/>
  <c r="AW101" i="20"/>
  <c r="AZ101" i="20"/>
  <c r="AW103" i="20"/>
  <c r="AZ103" i="20"/>
  <c r="AW105" i="20"/>
  <c r="AZ105" i="20"/>
  <c r="AW107" i="20"/>
  <c r="AZ107" i="20"/>
  <c r="AW109" i="20"/>
  <c r="AZ109" i="20"/>
  <c r="AW111" i="20"/>
  <c r="AZ111" i="20"/>
  <c r="AW113" i="20"/>
  <c r="AZ113" i="20"/>
  <c r="AW115" i="20"/>
  <c r="AZ115" i="20"/>
  <c r="AW119" i="20"/>
  <c r="AZ119" i="20"/>
  <c r="AW147" i="20"/>
  <c r="AZ147" i="20"/>
  <c r="AW151" i="20"/>
  <c r="AZ151" i="20"/>
  <c r="AW153" i="20"/>
  <c r="AZ153" i="20"/>
  <c r="AW155" i="20"/>
  <c r="AZ155" i="20"/>
  <c r="AW157" i="20"/>
  <c r="AZ157" i="20"/>
  <c r="AW159" i="20"/>
  <c r="AZ159" i="20"/>
  <c r="AW161" i="20"/>
  <c r="AZ161" i="20"/>
  <c r="AW163" i="20"/>
  <c r="AZ163" i="20"/>
  <c r="AW165" i="20"/>
  <c r="AZ165" i="20"/>
  <c r="AW167" i="20"/>
  <c r="AZ167" i="20"/>
  <c r="AW169" i="20"/>
  <c r="AZ169" i="20"/>
  <c r="AW171" i="20"/>
  <c r="AZ171" i="20"/>
  <c r="AW173" i="20"/>
  <c r="AZ173" i="20"/>
  <c r="AW175" i="20"/>
  <c r="AZ175" i="20"/>
  <c r="AW179" i="20"/>
  <c r="AZ179" i="20"/>
  <c r="AW181" i="20"/>
  <c r="AZ181" i="20"/>
  <c r="AW183" i="20"/>
  <c r="AZ183" i="20"/>
  <c r="AW185" i="20"/>
  <c r="AZ185" i="20"/>
  <c r="AW187" i="20"/>
  <c r="AZ187" i="20"/>
  <c r="AW189" i="20"/>
  <c r="AZ189" i="20"/>
  <c r="AW207" i="20"/>
  <c r="AZ207" i="20"/>
  <c r="AW209" i="20"/>
  <c r="AZ209" i="20"/>
  <c r="AW211" i="20"/>
  <c r="AZ211" i="20"/>
  <c r="AW213" i="20"/>
  <c r="AZ213" i="20"/>
  <c r="AW217" i="20"/>
  <c r="AZ217" i="20"/>
  <c r="AW219" i="20"/>
  <c r="AZ219" i="20"/>
  <c r="AW221" i="20"/>
  <c r="AZ221" i="20"/>
  <c r="AW223" i="20"/>
  <c r="AZ223" i="20"/>
  <c r="AW225" i="20"/>
  <c r="AZ225" i="20"/>
  <c r="AZ55" i="20"/>
  <c r="AZ63" i="20"/>
  <c r="AZ121" i="20"/>
  <c r="AZ125" i="20"/>
  <c r="AZ129" i="20"/>
  <c r="AZ133" i="20"/>
  <c r="AZ137" i="20"/>
  <c r="AZ141" i="20"/>
  <c r="AZ145" i="20"/>
  <c r="AZ177" i="20"/>
  <c r="AZ193" i="20"/>
  <c r="AZ197" i="20"/>
  <c r="AZ201" i="20"/>
  <c r="AZ205" i="20"/>
  <c r="AZ227" i="20"/>
  <c r="V21" i="18"/>
  <c r="X9" i="18"/>
  <c r="AB69" i="18"/>
  <c r="O69" i="18"/>
  <c r="X69" i="18"/>
  <c r="AI69" i="18" s="1"/>
  <c r="AG69" i="18"/>
  <c r="W69" i="18"/>
  <c r="AH69" i="18" s="1"/>
  <c r="S36" i="18"/>
  <c r="Q37" i="18"/>
  <c r="O37" i="18"/>
  <c r="N38" i="18"/>
  <c r="T37" i="18"/>
  <c r="P37" i="18"/>
  <c r="R36" i="18"/>
  <c r="AJ68" i="18"/>
  <c r="R21" i="18"/>
  <c r="T9" i="18"/>
  <c r="AZ59" i="20"/>
  <c r="AZ117" i="20"/>
  <c r="AZ123" i="20"/>
  <c r="AZ127" i="20"/>
  <c r="AZ131" i="20"/>
  <c r="AZ135" i="20"/>
  <c r="AZ139" i="20"/>
  <c r="AZ143" i="20"/>
  <c r="AZ149" i="20"/>
  <c r="AZ191" i="20"/>
  <c r="AZ195" i="20"/>
  <c r="AZ199" i="20"/>
  <c r="AZ203" i="20"/>
  <c r="AZ215" i="20"/>
  <c r="BC2" i="20" l="1"/>
  <c r="AJ69" i="18"/>
  <c r="M72" i="18"/>
  <c r="U71" i="18" a="1"/>
  <c r="U71" i="18" s="1"/>
  <c r="V71" i="18" s="1"/>
  <c r="R71" i="18" a="1"/>
  <c r="R71" i="18" s="1"/>
  <c r="S71" i="18" s="1"/>
  <c r="T71" i="18" s="1"/>
  <c r="N71" i="18" a="1"/>
  <c r="N71" i="18" s="1"/>
  <c r="S37" i="18"/>
  <c r="Q38" i="18"/>
  <c r="O38" i="18"/>
  <c r="T38" i="18"/>
  <c r="V37" i="18" s="1"/>
  <c r="P38" i="18"/>
  <c r="R37" i="18"/>
  <c r="AA69" i="18"/>
  <c r="P69" i="18"/>
  <c r="Q69" i="18"/>
  <c r="AC69" i="18" s="1"/>
  <c r="AD69" i="18" s="1"/>
  <c r="AB70" i="18"/>
  <c r="O70" i="18"/>
  <c r="X70" i="18"/>
  <c r="AI70" i="18" s="1"/>
  <c r="AG70" i="18"/>
  <c r="W70" i="18"/>
  <c r="AH70" i="18" s="1"/>
  <c r="AJ70" i="18" l="1"/>
  <c r="U38" i="18"/>
  <c r="S38" i="18"/>
  <c r="M73" i="18"/>
  <c r="U72" i="18" a="1"/>
  <c r="U72" i="18" s="1"/>
  <c r="V72" i="18" s="1"/>
  <c r="R72" i="18" a="1"/>
  <c r="R72" i="18" s="1"/>
  <c r="S72" i="18" s="1"/>
  <c r="T72" i="18" s="1"/>
  <c r="N72" i="18" a="1"/>
  <c r="N72" i="18" s="1"/>
  <c r="AA70" i="18"/>
  <c r="P70" i="18"/>
  <c r="Q70" i="18"/>
  <c r="AC70" i="18" s="1"/>
  <c r="AD70" i="18" s="1"/>
  <c r="U29" i="18"/>
  <c r="V28" i="18"/>
  <c r="U28" i="18"/>
  <c r="V29" i="18"/>
  <c r="U30" i="18"/>
  <c r="V30" i="18"/>
  <c r="V31" i="18"/>
  <c r="U31" i="18"/>
  <c r="V32" i="18"/>
  <c r="U32" i="18"/>
  <c r="U33" i="18"/>
  <c r="V33" i="18"/>
  <c r="U34" i="18"/>
  <c r="V34" i="18"/>
  <c r="U35" i="18"/>
  <c r="V35" i="18"/>
  <c r="U36" i="18"/>
  <c r="V36" i="18"/>
  <c r="V38" i="18"/>
  <c r="R38" i="18"/>
  <c r="U37" i="18"/>
  <c r="AB71" i="18"/>
  <c r="O71" i="18"/>
  <c r="X71" i="18"/>
  <c r="AI71" i="18" s="1"/>
  <c r="AG71" i="18"/>
  <c r="W71" i="18"/>
  <c r="AH71" i="18" s="1"/>
  <c r="AA71" i="18" l="1"/>
  <c r="P71" i="18"/>
  <c r="Q71" i="18"/>
  <c r="AC71" i="18" s="1"/>
  <c r="AD71" i="18" s="1"/>
  <c r="M74" i="18"/>
  <c r="U73" i="18" a="1"/>
  <c r="U73" i="18" s="1"/>
  <c r="V73" i="18" s="1"/>
  <c r="R73" i="18" a="1"/>
  <c r="R73" i="18" s="1"/>
  <c r="S73" i="18" s="1"/>
  <c r="T73" i="18" s="1"/>
  <c r="N73" i="18" a="1"/>
  <c r="N73" i="18" s="1"/>
  <c r="AJ71" i="18"/>
  <c r="AB72" i="18"/>
  <c r="O72" i="18"/>
  <c r="X72" i="18"/>
  <c r="AI72" i="18" s="1"/>
  <c r="AG72" i="18"/>
  <c r="W72" i="18"/>
  <c r="AH72" i="18" s="1"/>
  <c r="AA72" i="18" l="1"/>
  <c r="P72" i="18"/>
  <c r="Q72" i="18"/>
  <c r="AC72" i="18" s="1"/>
  <c r="AD72" i="18" s="1"/>
  <c r="AB73" i="18"/>
  <c r="O73" i="18"/>
  <c r="X73" i="18"/>
  <c r="AI73" i="18" s="1"/>
  <c r="AG73" i="18"/>
  <c r="W73" i="18"/>
  <c r="AH73" i="18" s="1"/>
  <c r="AJ72" i="18"/>
  <c r="M75" i="18"/>
  <c r="U74" i="18" a="1"/>
  <c r="U74" i="18" s="1"/>
  <c r="V74" i="18" s="1"/>
  <c r="R74" i="18" a="1"/>
  <c r="R74" i="18" s="1"/>
  <c r="S74" i="18" s="1"/>
  <c r="T74" i="18" s="1"/>
  <c r="N74" i="18" a="1"/>
  <c r="N74" i="18" s="1"/>
  <c r="AB74" i="18" l="1"/>
  <c r="O74" i="18"/>
  <c r="X74" i="18"/>
  <c r="AI74" i="18" s="1"/>
  <c r="AG74" i="18"/>
  <c r="W74" i="18"/>
  <c r="AH74" i="18" s="1"/>
  <c r="AJ73" i="18"/>
  <c r="U75" i="18" a="1"/>
  <c r="U75" i="18" s="1"/>
  <c r="V75" i="18" s="1"/>
  <c r="R75" i="18" a="1"/>
  <c r="R75" i="18" s="1"/>
  <c r="S75" i="18" s="1"/>
  <c r="T75" i="18" s="1"/>
  <c r="N75" i="18" a="1"/>
  <c r="N75" i="18" s="1"/>
  <c r="AA73" i="18"/>
  <c r="P73" i="18"/>
  <c r="Q73" i="18"/>
  <c r="AC73" i="18" s="1"/>
  <c r="AD73" i="18" s="1"/>
  <c r="AB75" i="18" l="1"/>
  <c r="O75" i="18"/>
  <c r="X75" i="18"/>
  <c r="AI75" i="18" s="1"/>
  <c r="AG75" i="18"/>
  <c r="W75" i="18"/>
  <c r="AH75" i="18" s="1"/>
  <c r="AA74" i="18"/>
  <c r="P74" i="18"/>
  <c r="Q74" i="18"/>
  <c r="AC74" i="18" s="1"/>
  <c r="AD74" i="18" s="1"/>
  <c r="AJ74" i="18"/>
  <c r="AA75" i="18" l="1"/>
  <c r="P75" i="18"/>
  <c r="Q75" i="18"/>
  <c r="AJ75" i="18"/>
  <c r="AC75" i="18" l="1"/>
  <c r="AD75" i="18" s="1"/>
  <c r="AD77" i="18" s="1"/>
  <c r="N77" i="18"/>
</calcChain>
</file>

<file path=xl/comments1.xml><?xml version="1.0" encoding="utf-8"?>
<comments xmlns="http://schemas.openxmlformats.org/spreadsheetml/2006/main">
  <authors>
    <author>Jonathan Pryke</author>
  </authors>
  <commentList>
    <comment ref="S38" authorId="0">
      <text>
        <r>
          <rPr>
            <b/>
            <sz val="9"/>
            <color indexed="81"/>
            <rFont val="Tahoma"/>
            <family val="2"/>
          </rPr>
          <t>Jonathan Pryke:</t>
        </r>
        <r>
          <rPr>
            <sz val="9"/>
            <color indexed="81"/>
            <rFont val="Tahoma"/>
            <family val="2"/>
          </rPr>
          <t xml:space="preserve">
Started in 2004</t>
        </r>
      </text>
    </comment>
    <comment ref="S42" authorId="0">
      <text>
        <r>
          <rPr>
            <b/>
            <sz val="9"/>
            <color indexed="81"/>
            <rFont val="Tahoma"/>
            <family val="2"/>
          </rPr>
          <t>Jonathan Pryke:</t>
        </r>
        <r>
          <rPr>
            <sz val="9"/>
            <color indexed="81"/>
            <rFont val="Tahoma"/>
            <family val="2"/>
          </rPr>
          <t xml:space="preserve">
Started in 2004</t>
        </r>
      </text>
    </comment>
  </commentList>
</comments>
</file>

<file path=xl/comments2.xml><?xml version="1.0" encoding="utf-8"?>
<comments xmlns="http://schemas.openxmlformats.org/spreadsheetml/2006/main">
  <authors>
    <author>ABS</author>
  </authors>
  <commentList>
    <comment ref="B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H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I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3.xml><?xml version="1.0" encoding="utf-8"?>
<comments xmlns="http://schemas.openxmlformats.org/spreadsheetml/2006/main">
  <authors>
    <author>ABS</author>
  </authors>
  <commentList>
    <comment ref="J1" authorId="0">
      <text>
        <r>
          <rPr>
            <sz val="8"/>
            <color indexed="81"/>
            <rFont val="Tahoma"/>
            <family val="2"/>
          </rPr>
          <t>Previously referred to as Category Jumping. See paragraph 7 of the Explanatory Notes and the Glossary entry for information about Migration Adjustment.</t>
        </r>
      </text>
    </comment>
    <comment ref="A6" authorId="0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M11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N11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M1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N1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M1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N1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M14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N14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76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77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78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79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0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1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2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3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4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5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6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7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8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89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90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J91" authorId="0">
      <text>
        <r>
          <rPr>
            <sz val="8"/>
            <color indexed="81"/>
            <rFont val="Tahoma"/>
            <family val="2"/>
          </rPr>
          <t>nil or rounded to zero, including null cells</t>
        </r>
      </text>
    </comment>
    <comment ref="I11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1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1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1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14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14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15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15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16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16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17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17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18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18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19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19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0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0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1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1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4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4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5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5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6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6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7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7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8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8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29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29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0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0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1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1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4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4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5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5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6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6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7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7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8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8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39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39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40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40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41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41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4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42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I143" authorId="0">
      <text>
        <r>
          <rPr>
            <sz val="8"/>
            <color indexed="81"/>
            <rFont val="Tahoma"/>
            <family val="2"/>
          </rPr>
          <t>not applicable</t>
        </r>
      </text>
    </comment>
    <comment ref="J143" authorId="0">
      <text>
        <r>
          <rPr>
            <sz val="8"/>
            <color indexed="81"/>
            <rFont val="Tahoma"/>
            <family val="2"/>
          </rPr>
          <t>not applicable</t>
        </r>
      </text>
    </comment>
  </commentList>
</comments>
</file>

<file path=xl/comments4.xml><?xml version="1.0" encoding="utf-8"?>
<comments xmlns="http://schemas.openxmlformats.org/spreadsheetml/2006/main">
  <authors>
    <author>ABS</author>
  </authors>
  <commentList>
    <comment ref="E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F1" authorId="0">
      <text>
        <r>
          <rPr>
            <sz val="8"/>
            <color indexed="81"/>
            <rFont val="Tahoma"/>
            <family val="2"/>
          </rPr>
          <t>Includes investment income of insurance enterprises and superannuation funds and investment funds attributable to policyholders and imputed interest on government unfunded superannuation arrangements.</t>
        </r>
      </text>
    </comment>
    <comment ref="H1" authorId="0">
      <text>
        <r>
          <rPr>
            <sz val="8"/>
            <color indexed="81"/>
            <rFont val="Tahoma"/>
            <family val="2"/>
          </rPr>
          <t>Includes reinvested earning of investment funds.</t>
        </r>
      </text>
    </comment>
    <comment ref="I1" authorId="0">
      <text>
        <r>
          <rPr>
            <sz val="8"/>
            <color indexed="81"/>
            <rFont val="Tahoma"/>
            <family val="2"/>
          </rPr>
          <t>Includes land rent and royalties on mineral leases and native timber tracts.</t>
        </r>
      </text>
    </comment>
    <comment ref="U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V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W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AR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AS1" authorId="0">
      <text>
        <r>
          <rPr>
            <sz val="8"/>
            <color indexed="81"/>
            <rFont val="Tahoma"/>
            <family val="2"/>
          </rPr>
          <t>Includes investment income of insurance enterprises and superannuation funds and investment funds attributable to policyholders and imputed interest on government unfunded superannuation arrangements.</t>
        </r>
      </text>
    </comment>
    <comment ref="AU1" authorId="0">
      <text>
        <r>
          <rPr>
            <sz val="8"/>
            <color indexed="81"/>
            <rFont val="Tahoma"/>
            <family val="2"/>
          </rPr>
          <t>Includes reinvested earning of investment funds.</t>
        </r>
      </text>
    </comment>
    <comment ref="AV1" authorId="0">
      <text>
        <r>
          <rPr>
            <sz val="8"/>
            <color indexed="81"/>
            <rFont val="Tahoma"/>
            <family val="2"/>
          </rPr>
          <t>Includes land rent and royalties on mineral leases and native timber tracts.</t>
        </r>
      </text>
    </comment>
    <comment ref="BH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BI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BJ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CE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CF1" authorId="0">
      <text>
        <r>
          <rPr>
            <sz val="8"/>
            <color indexed="81"/>
            <rFont val="Tahoma"/>
            <family val="2"/>
          </rPr>
          <t>Includes investment income of insurance enterprises and superannuation funds and investment funds attributable to policyholders and imputed interest on government unfunded superannuation arrangements.</t>
        </r>
      </text>
    </comment>
    <comment ref="CH1" authorId="0">
      <text>
        <r>
          <rPr>
            <sz val="8"/>
            <color indexed="81"/>
            <rFont val="Tahoma"/>
            <family val="2"/>
          </rPr>
          <t>Includes reinvested earning of investment funds.</t>
        </r>
      </text>
    </comment>
    <comment ref="CI1" authorId="0">
      <text>
        <r>
          <rPr>
            <sz val="8"/>
            <color indexed="81"/>
            <rFont val="Tahoma"/>
            <family val="2"/>
          </rPr>
          <t>Includes land rent and royalties on mineral leases and native timber tracts.</t>
        </r>
      </text>
    </comment>
    <comment ref="CU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CV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CW1" authorId="0">
      <text>
        <r>
          <rPr>
            <sz val="8"/>
            <color indexed="81"/>
            <rFont val="Tahoma"/>
            <family val="2"/>
          </rPr>
          <t>Interest flows are adjusted for the cost of financial intermediation services indirectly measured. See Explanatory Notes.</t>
        </r>
      </text>
    </comment>
    <comment ref="A6" authorId="0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<sst xmlns="http://schemas.openxmlformats.org/spreadsheetml/2006/main" count="1588" uniqueCount="659">
  <si>
    <t>ACROD</t>
  </si>
  <si>
    <t>AAA</t>
  </si>
  <si>
    <t>ADRA</t>
  </si>
  <si>
    <t>AIA</t>
  </si>
  <si>
    <t>AMURT</t>
  </si>
  <si>
    <t>ABM</t>
  </si>
  <si>
    <t>ANGLICORD</t>
  </si>
  <si>
    <t>APACE</t>
  </si>
  <si>
    <t>ADF</t>
  </si>
  <si>
    <t>AAP</t>
  </si>
  <si>
    <t>AUSTCARE</t>
  </si>
  <si>
    <t>ACF</t>
  </si>
  <si>
    <t>AEU</t>
  </si>
  <si>
    <t>AFAO</t>
  </si>
  <si>
    <t>AFAP</t>
  </si>
  <si>
    <t>ALRI</t>
  </si>
  <si>
    <t>ALWS</t>
  </si>
  <si>
    <t>ANCRW</t>
  </si>
  <si>
    <t>APHEDA</t>
  </si>
  <si>
    <t>ARHA</t>
  </si>
  <si>
    <t>ARC</t>
  </si>
  <si>
    <t>ARMS</t>
  </si>
  <si>
    <t>ASIAC</t>
  </si>
  <si>
    <t>ATCA</t>
  </si>
  <si>
    <t>AVI</t>
  </si>
  <si>
    <t>CARE</t>
  </si>
  <si>
    <t>CARITAS</t>
  </si>
  <si>
    <t>CISLAC</t>
  </si>
  <si>
    <t>CEDAH</t>
  </si>
  <si>
    <t>ACMFF</t>
  </si>
  <si>
    <t>CUFA</t>
  </si>
  <si>
    <t>CHATA</t>
  </si>
  <si>
    <t>DSC</t>
  </si>
  <si>
    <t>DTP</t>
  </si>
  <si>
    <t>DWM</t>
  </si>
  <si>
    <t>FDC</t>
  </si>
  <si>
    <t>FAJCS</t>
  </si>
  <si>
    <t>FORESIGHT</t>
  </si>
  <si>
    <t>FHF</t>
  </si>
  <si>
    <t>GLC</t>
  </si>
  <si>
    <t>HELP</t>
  </si>
  <si>
    <t>ICARE</t>
  </si>
  <si>
    <t>ICEE</t>
  </si>
  <si>
    <t>IWDA</t>
  </si>
  <si>
    <t>INTERSERVE</t>
  </si>
  <si>
    <t>LEPROSY</t>
  </si>
  <si>
    <t>MBI</t>
  </si>
  <si>
    <t>MMC</t>
  </si>
  <si>
    <t>MOM</t>
  </si>
  <si>
    <t>MPI</t>
  </si>
  <si>
    <t>MUA</t>
  </si>
  <si>
    <t>MWA</t>
  </si>
  <si>
    <t>MWI</t>
  </si>
  <si>
    <t>MAA</t>
  </si>
  <si>
    <t>NCCA</t>
  </si>
  <si>
    <t>NTA</t>
  </si>
  <si>
    <t>OPAL</t>
  </si>
  <si>
    <t>ORA</t>
  </si>
  <si>
    <t>OIA</t>
  </si>
  <si>
    <t>OZGREEN</t>
  </si>
  <si>
    <t>PALMS</t>
  </si>
  <si>
    <t>PLAN</t>
  </si>
  <si>
    <t>PV</t>
  </si>
  <si>
    <t>QSA</t>
  </si>
  <si>
    <t>REDR</t>
  </si>
  <si>
    <t>RCA</t>
  </si>
  <si>
    <t>RESULTS</t>
  </si>
  <si>
    <t>SP</t>
  </si>
  <si>
    <t>SSI</t>
  </si>
  <si>
    <t>SCA</t>
  </si>
  <si>
    <t>SIMAID</t>
  </si>
  <si>
    <t>TA</t>
  </si>
  <si>
    <t>SVDP</t>
  </si>
  <si>
    <t>TEAR</t>
  </si>
  <si>
    <t>UNAA</t>
  </si>
  <si>
    <t>UNICEF</t>
  </si>
  <si>
    <t>JRS</t>
  </si>
  <si>
    <t>VFFST</t>
  </si>
  <si>
    <t>VINACARE</t>
  </si>
  <si>
    <t>WDAA</t>
  </si>
  <si>
    <t>WVA</t>
  </si>
  <si>
    <t>WWF</t>
  </si>
  <si>
    <t>YMCA</t>
  </si>
  <si>
    <t>YWCA</t>
  </si>
  <si>
    <t>ARI</t>
  </si>
  <si>
    <t>ACA</t>
  </si>
  <si>
    <t>CAPS</t>
  </si>
  <si>
    <t>ATC</t>
  </si>
  <si>
    <t>CFA</t>
  </si>
  <si>
    <t>ASEA-rehab</t>
  </si>
  <si>
    <t>FOE</t>
  </si>
  <si>
    <t>HRCA</t>
  </si>
  <si>
    <t>ILF</t>
  </si>
  <si>
    <t>PERMACULTURE</t>
  </si>
  <si>
    <t>OO</t>
  </si>
  <si>
    <t>AI</t>
  </si>
  <si>
    <t>CMFFA</t>
  </si>
  <si>
    <t>MBCMR</t>
  </si>
  <si>
    <t>UNIYA</t>
  </si>
  <si>
    <t>CWL</t>
  </si>
  <si>
    <t>LLEE</t>
  </si>
  <si>
    <t>BI</t>
  </si>
  <si>
    <t>INF</t>
  </si>
  <si>
    <t>SHFPA</t>
  </si>
  <si>
    <t>HADA</t>
  </si>
  <si>
    <t>META</t>
  </si>
  <si>
    <t>PIMDA</t>
  </si>
  <si>
    <t>AAVA</t>
  </si>
  <si>
    <t>ABV</t>
  </si>
  <si>
    <t>ADI</t>
  </si>
  <si>
    <t>ARCouncil</t>
  </si>
  <si>
    <t>ASHM</t>
  </si>
  <si>
    <t>BWAA</t>
  </si>
  <si>
    <t>ORAF</t>
  </si>
  <si>
    <t>THP</t>
  </si>
  <si>
    <t>TIA</t>
  </si>
  <si>
    <t>TSC</t>
  </si>
  <si>
    <t>WEA</t>
  </si>
  <si>
    <t>AADO</t>
  </si>
  <si>
    <t>AMAF</t>
  </si>
  <si>
    <t>AUNHCR</t>
  </si>
  <si>
    <t>CBM</t>
  </si>
  <si>
    <t>HFH</t>
  </si>
  <si>
    <t>HSA</t>
  </si>
  <si>
    <t>IHFA</t>
  </si>
  <si>
    <t>INTERPLAST</t>
  </si>
  <si>
    <t>LF</t>
  </si>
  <si>
    <t>OXFAM</t>
  </si>
  <si>
    <t>PRDA</t>
  </si>
  <si>
    <t>UW</t>
  </si>
  <si>
    <t>WATERAID</t>
  </si>
  <si>
    <t>AAO</t>
  </si>
  <si>
    <t>AEA</t>
  </si>
  <si>
    <t>ACC</t>
  </si>
  <si>
    <t>APCM</t>
  </si>
  <si>
    <t>ARWA</t>
  </si>
  <si>
    <t>BKF</t>
  </si>
  <si>
    <t>CHILDWISE</t>
  </si>
  <si>
    <t>CI</t>
  </si>
  <si>
    <t>DOH</t>
  </si>
  <si>
    <t>DOLSH</t>
  </si>
  <si>
    <t>EAA</t>
  </si>
  <si>
    <t>EHC</t>
  </si>
  <si>
    <t>GDG</t>
  </si>
  <si>
    <t>GMP</t>
  </si>
  <si>
    <t>HAD</t>
  </si>
  <si>
    <t>ICC</t>
  </si>
  <si>
    <t>IEWF</t>
  </si>
  <si>
    <t>INA</t>
  </si>
  <si>
    <t>MMIM</t>
  </si>
  <si>
    <t>MP</t>
  </si>
  <si>
    <t>MSF</t>
  </si>
  <si>
    <t>MSIA</t>
  </si>
  <si>
    <t>OAI</t>
  </si>
  <si>
    <t>OF</t>
  </si>
  <si>
    <t>OTF</t>
  </si>
  <si>
    <t>SA</t>
  </si>
  <si>
    <t>SAI</t>
  </si>
  <si>
    <t>SFI</t>
  </si>
  <si>
    <t>TRO</t>
  </si>
  <si>
    <t>V2020A</t>
  </si>
  <si>
    <t>WYI</t>
  </si>
  <si>
    <t>YCA</t>
  </si>
  <si>
    <t>AMS</t>
  </si>
  <si>
    <t>MADO</t>
  </si>
  <si>
    <t>PIA</t>
  </si>
  <si>
    <t>AAI</t>
  </si>
  <si>
    <t>AHA</t>
  </si>
  <si>
    <t>AHF</t>
  </si>
  <si>
    <t>ASHA</t>
  </si>
  <si>
    <t>AIVL</t>
  </si>
  <si>
    <t>CLAN</t>
  </si>
  <si>
    <t>EDO</t>
  </si>
  <si>
    <t>EWB</t>
  </si>
  <si>
    <t>FSWL</t>
  </si>
  <si>
    <t>GFA</t>
  </si>
  <si>
    <t>GWM</t>
  </si>
  <si>
    <t>NEPCAM</t>
  </si>
  <si>
    <t xml:space="preserve">PWD </t>
  </si>
  <si>
    <t>RIDBC</t>
  </si>
  <si>
    <t>SALVOS</t>
  </si>
  <si>
    <t>SFA</t>
  </si>
  <si>
    <t>TEF</t>
  </si>
  <si>
    <t>AOGWR</t>
  </si>
  <si>
    <t>PBI</t>
  </si>
  <si>
    <t>OMRRCA</t>
  </si>
  <si>
    <t>CHILDFUND</t>
  </si>
  <si>
    <t>CGT</t>
  </si>
  <si>
    <t>ETA</t>
  </si>
  <si>
    <t>FMU</t>
  </si>
  <si>
    <t>IN</t>
  </si>
  <si>
    <t>STCA</t>
  </si>
  <si>
    <t>SJAPMAF</t>
  </si>
  <si>
    <t>KAI</t>
  </si>
  <si>
    <t>AARC</t>
  </si>
  <si>
    <t>AIDWATCH</t>
  </si>
  <si>
    <t>AACF</t>
  </si>
  <si>
    <t>APSUMRAD</t>
  </si>
  <si>
    <t>CNEC</t>
  </si>
  <si>
    <t>COMPASSION</t>
  </si>
  <si>
    <t>EDA</t>
  </si>
  <si>
    <t>GRACE</t>
  </si>
  <si>
    <t>OzChild</t>
  </si>
  <si>
    <t>RELEDEV</t>
  </si>
  <si>
    <t>RACS</t>
  </si>
  <si>
    <t>ROTARY</t>
  </si>
  <si>
    <t>SJAPM</t>
  </si>
  <si>
    <t>SILA</t>
  </si>
  <si>
    <t>WATOTO</t>
  </si>
  <si>
    <t>AIF MALAY</t>
  </si>
  <si>
    <t>APEX</t>
  </si>
  <si>
    <t>AREA</t>
  </si>
  <si>
    <t>BCA</t>
  </si>
  <si>
    <t>CMS</t>
  </si>
  <si>
    <t>CNCD</t>
  </si>
  <si>
    <t>MR</t>
  </si>
  <si>
    <t>NFCBA</t>
  </si>
  <si>
    <t>NA</t>
  </si>
  <si>
    <t>OBLATE</t>
  </si>
  <si>
    <t>SODA</t>
  </si>
  <si>
    <t>VELLORE</t>
  </si>
  <si>
    <t>AVVRG</t>
  </si>
  <si>
    <t>VCF</t>
  </si>
  <si>
    <t>40K</t>
  </si>
  <si>
    <t>Lookup</t>
  </si>
  <si>
    <t>Code</t>
  </si>
  <si>
    <t>AusAID grant</t>
  </si>
  <si>
    <t>Total revenue</t>
  </si>
  <si>
    <t>% of revenues from AusAID:</t>
  </si>
  <si>
    <t>20-30%</t>
  </si>
  <si>
    <t>30-40%</t>
  </si>
  <si>
    <t>40-50%</t>
  </si>
  <si>
    <t>50-60%</t>
  </si>
  <si>
    <t>60-70%</t>
  </si>
  <si>
    <t>70-80%</t>
  </si>
  <si>
    <t>80-90%</t>
  </si>
  <si>
    <t>90-100%</t>
  </si>
  <si>
    <t>Total revenues</t>
  </si>
  <si>
    <t>Total:</t>
  </si>
  <si>
    <t>Total NGO-years of funding:</t>
  </si>
  <si>
    <t>Year</t>
  </si>
  <si>
    <t>In:</t>
  </si>
  <si>
    <t>By %</t>
  </si>
  <si>
    <t>In</t>
  </si>
  <si>
    <t>10 largest:</t>
  </si>
  <si>
    <t>By total revenues</t>
  </si>
  <si>
    <t>By total AusAID grants</t>
  </si>
  <si>
    <t>AusAID funding</t>
  </si>
  <si>
    <t>Revenue less ausaid</t>
  </si>
  <si>
    <t>Ex AusAID stdev</t>
  </si>
  <si>
    <t>AusAID relative stdev</t>
  </si>
  <si>
    <t>Average AusAID rel. stdev</t>
  </si>
  <si>
    <t>Average ex-AusAID rel. stdev</t>
  </si>
  <si>
    <t>Inconclusive. I think I'd need to look at the deviation from trend, not just deviation from a mean. Probably not worth the effort.</t>
  </si>
  <si>
    <t>Other revenue</t>
  </si>
  <si>
    <t>Revenue sourced from AusAID</t>
  </si>
  <si>
    <t>No. of NGOs receiving funds from AusAID (LHS)</t>
  </si>
  <si>
    <t>Overall proportion of NGO revenue sourced from AusAID (RHS)</t>
  </si>
  <si>
    <t>A2325850V</t>
  </si>
  <si>
    <t>A2325845A</t>
  </si>
  <si>
    <t>A2325840R</t>
  </si>
  <si>
    <t>A2325835W</t>
  </si>
  <si>
    <t>A2325830K</t>
  </si>
  <si>
    <t>A2325825T</t>
  </si>
  <si>
    <t>A2325820F</t>
  </si>
  <si>
    <t>A2325815L</t>
  </si>
  <si>
    <t>A2325810A</t>
  </si>
  <si>
    <t>A2325847F</t>
  </si>
  <si>
    <t>A2325842V</t>
  </si>
  <si>
    <t>A2325837A</t>
  </si>
  <si>
    <t>A2325832R</t>
  </si>
  <si>
    <t>A2325827W</t>
  </si>
  <si>
    <t>A2325822K</t>
  </si>
  <si>
    <t>A2325817T</t>
  </si>
  <si>
    <t>A2325812F</t>
  </si>
  <si>
    <t>A2325807L</t>
  </si>
  <si>
    <t>A2325846C</t>
  </si>
  <si>
    <t>A2325841T</t>
  </si>
  <si>
    <t>A2325836X</t>
  </si>
  <si>
    <t>A2325831L</t>
  </si>
  <si>
    <t>A2325826V</t>
  </si>
  <si>
    <t>A2325821J</t>
  </si>
  <si>
    <t>A2325816R</t>
  </si>
  <si>
    <t>A2325811C</t>
  </si>
  <si>
    <t>A2325806K</t>
  </si>
  <si>
    <t>Series ID</t>
  </si>
  <si>
    <t>No. Obs</t>
  </si>
  <si>
    <t>Series End</t>
  </si>
  <si>
    <t>Series Start</t>
  </si>
  <si>
    <t>Collection Month</t>
  </si>
  <si>
    <t>Quarter</t>
  </si>
  <si>
    <t>Frequency</t>
  </si>
  <si>
    <t>PERCENT</t>
  </si>
  <si>
    <t>INDEX</t>
  </si>
  <si>
    <t>Data Type</t>
  </si>
  <si>
    <t>Original</t>
  </si>
  <si>
    <t>Series Type</t>
  </si>
  <si>
    <t>Percent</t>
  </si>
  <si>
    <t>Index Numbers</t>
  </si>
  <si>
    <t>Unit</t>
  </si>
  <si>
    <t>Percentage Change from Previous Period ;  All groups CPI ;  Australia ;</t>
  </si>
  <si>
    <t>Percentage Change from Previous Period ;  All groups CPI ;  Canberra ;</t>
  </si>
  <si>
    <t>Percentage Change from Previous Period ;  All groups CPI ;  Darwin ;</t>
  </si>
  <si>
    <t>Percentage Change from Previous Period ;  All groups CPI ;  Hobart ;</t>
  </si>
  <si>
    <t>Percentage Change from Previous Period ;  All groups CPI ;  Perth ;</t>
  </si>
  <si>
    <t>Percentage Change from Previous Period ;  All groups CPI ;  Adelaide ;</t>
  </si>
  <si>
    <t>Percentage Change from Previous Period ;  All groups CPI ;  Brisbane ;</t>
  </si>
  <si>
    <t>Percentage Change from Previous Period ;  All groups CPI ;  Melbourne ;</t>
  </si>
  <si>
    <t>Percentage Change from Previous Period ;  All groups CPI ;  Sydney ;</t>
  </si>
  <si>
    <t>Percentage Change from Corresponding Quarter of Previous Year ;  All groups CPI ;  Australia ;</t>
  </si>
  <si>
    <t>Percentage Change from Corresponding Quarter of Previous Year ;  All groups CPI ;  Canberra ;</t>
  </si>
  <si>
    <t>Percentage Change from Corresponding Quarter of Previous Year ;  All groups CPI ;  Darwin ;</t>
  </si>
  <si>
    <t>Percentage Change from Corresponding Quarter of Previous Year ;  All groups CPI ;  Hobart ;</t>
  </si>
  <si>
    <t>Percentage Change from Corresponding Quarter of Previous Year ;  All groups CPI ;  Perth ;</t>
  </si>
  <si>
    <t>Percentage Change from Corresponding Quarter of Previous Year ;  All groups CPI ;  Adelaide ;</t>
  </si>
  <si>
    <t>Percentage Change from Corresponding Quarter of Previous Year ;  All groups CPI ;  Brisbane ;</t>
  </si>
  <si>
    <t>Percentage Change from Corresponding Quarter of Previous Year ;  All groups CPI ;  Melbourne ;</t>
  </si>
  <si>
    <t>Percentage Change from Corresponding Quarter of Previous Year ;  All groups CPI ;  Sydney ;</t>
  </si>
  <si>
    <t>Index Numbers ;  All groups CPI ;  Australia ;</t>
  </si>
  <si>
    <t>Index Numbers ;  All groups CPI ;  Canberra ;</t>
  </si>
  <si>
    <t>Index Numbers ;  All groups CPI ;  Darwin ;</t>
  </si>
  <si>
    <t>Index Numbers ;  All groups CPI ;  Hobart ;</t>
  </si>
  <si>
    <t>Index Numbers ;  All groups CPI ;  Perth ;</t>
  </si>
  <si>
    <t>Index Numbers ;  All groups CPI ;  Adelaide ;</t>
  </si>
  <si>
    <t>Index Numbers ;  All groups CPI ;  Brisbane ;</t>
  </si>
  <si>
    <t>Index Numbers ;  All groups CPI ;  Melbourne ;</t>
  </si>
  <si>
    <t>Index Numbers ;  All groups CPI ;  Sydney ;</t>
  </si>
  <si>
    <t>CPI index</t>
  </si>
  <si>
    <t>Revenue sourced from AusAID (real)</t>
  </si>
  <si>
    <t>Other revenue (real)</t>
  </si>
  <si>
    <t xml:space="preserve">"Although there is a fair bit of variation in the detail of this graph from year to year, the comparison between 2003 and 2010 does show the general trend; the mode changes from 5-15% to 20-40%. </t>
  </si>
  <si>
    <t>(lookup of AusAID amounts)</t>
  </si>
  <si>
    <t>However there is little evidence of a changes in overall dependence from this graph; despite the above-mentioned change, [the distribution is now negatively, rather than positively, skewed].</t>
  </si>
  <si>
    <t>This confirms that there is little evidence of a change in the overall level of dependence among the top 15; their collective proportion of AusAID-sourced revenue has changed only slightly, from 13.5% to 13.8%, over the period considered.</t>
  </si>
  <si>
    <t>So what about overall dependence? Is ~15% ok? What about the NGOs that consistently derive almost all of their funding from AusAID?</t>
  </si>
  <si>
    <t>Total donations/legacies</t>
  </si>
  <si>
    <t>Donations AND ausaid grants?</t>
  </si>
  <si>
    <t>Donations?</t>
  </si>
  <si>
    <t>ausaid grants but no donations?</t>
  </si>
  <si>
    <t>Revenues?</t>
  </si>
  <si>
    <t>10-20%</t>
  </si>
  <si>
    <t>&lt;10%</t>
  </si>
  <si>
    <t>A number of the top 15 by revenues did not receive any AusAID grants in 2009/10</t>
  </si>
  <si>
    <t>Presentation-friendly:</t>
  </si>
  <si>
    <t>% of revenue sourced from AusAID</t>
  </si>
  <si>
    <t>Total revenue ($m)</t>
  </si>
  <si>
    <t>Revenue from AusAID ($m)</t>
  </si>
  <si>
    <t>Total rev.</t>
  </si>
  <si>
    <t>Table xa: Top 15 NGOs by total revenue</t>
  </si>
  <si>
    <t>Table xb: Top 15 NGOs by portion of revenue sourced from AusAID</t>
  </si>
  <si>
    <t>1999/2000</t>
  </si>
  <si>
    <t>2002/03</t>
  </si>
  <si>
    <t>2001/02</t>
  </si>
  <si>
    <t>2000/01</t>
  </si>
  <si>
    <t>2003/04</t>
  </si>
  <si>
    <t>2004/05</t>
  </si>
  <si>
    <t>2005/06</t>
  </si>
  <si>
    <t>2008/09</t>
  </si>
  <si>
    <t>2007/08</t>
  </si>
  <si>
    <t>Community support</t>
  </si>
  <si>
    <t>Total funding</t>
  </si>
  <si>
    <t>Current</t>
  </si>
  <si>
    <t>Constant</t>
  </si>
  <si>
    <t xml:space="preserve">CPI </t>
  </si>
  <si>
    <t>Community Support</t>
  </si>
  <si>
    <t>Donations over time</t>
  </si>
  <si>
    <t>Real donations over time (2013 dollars)</t>
  </si>
  <si>
    <t>Community support (minus new NGOs)</t>
  </si>
  <si>
    <t>Year ending June</t>
  </si>
  <si>
    <t>CPI</t>
  </si>
  <si>
    <t>Compensation of employees ;</t>
  </si>
  <si>
    <t>Gross operating surplus ;</t>
  </si>
  <si>
    <t>Gross mixed income ;</t>
  </si>
  <si>
    <t>Taxes less subsidies on production and imports ;</t>
  </si>
  <si>
    <t>Net primary income from non-residents ;</t>
  </si>
  <si>
    <t>Gross national income ;</t>
  </si>
  <si>
    <t>Net secondary income from non-residents - Current taxes on income, wealth, etc ;</t>
  </si>
  <si>
    <t>Net secondary income from non-residents - Other secondary income ;</t>
  </si>
  <si>
    <t>GROSS DISPOSABLE INCOME ;</t>
  </si>
  <si>
    <t>General government ;  Final consumption expenditure ;</t>
  </si>
  <si>
    <t>Households ;  Final consumption expenditure ;</t>
  </si>
  <si>
    <t>General government ;  Net saving ;</t>
  </si>
  <si>
    <t>Households ;  Net saving ;</t>
  </si>
  <si>
    <t>Other sectors ;  Net saving ;</t>
  </si>
  <si>
    <t>All sectors ;  Net saving ;</t>
  </si>
  <si>
    <t>Consumption of fixed capital ;</t>
  </si>
  <si>
    <t>TOTAL USE OF GROSS DISPOSABLE INCOME ;</t>
  </si>
  <si>
    <t>$ Millions</t>
  </si>
  <si>
    <t>DERIVED</t>
  </si>
  <si>
    <t>Annual</t>
  </si>
  <si>
    <t>A2304584X</t>
  </si>
  <si>
    <t>A2304607C</t>
  </si>
  <si>
    <t>A2304603V</t>
  </si>
  <si>
    <t>A2304922C</t>
  </si>
  <si>
    <t>A2304898R</t>
  </si>
  <si>
    <t>A2304605X</t>
  </si>
  <si>
    <t>A2304864T</t>
  </si>
  <si>
    <t>A2304861K</t>
  </si>
  <si>
    <t>A2304592X</t>
  </si>
  <si>
    <t>A2304588J</t>
  </si>
  <si>
    <t>A2304591W</t>
  </si>
  <si>
    <t>A2304635L</t>
  </si>
  <si>
    <t>A2304636R</t>
  </si>
  <si>
    <t>A2304634K</t>
  </si>
  <si>
    <t>A2304633J</t>
  </si>
  <si>
    <t>A2304580R</t>
  </si>
  <si>
    <t>A2305126J</t>
  </si>
  <si>
    <t>Growth rate</t>
  </si>
  <si>
    <t>Gross disposable income (current)</t>
  </si>
  <si>
    <t>2006/07</t>
  </si>
  <si>
    <t>2009/10</t>
  </si>
  <si>
    <t>2010/11</t>
  </si>
  <si>
    <t>2011/12</t>
  </si>
  <si>
    <t>2012/13</t>
  </si>
  <si>
    <t>Births ;  Australia ;</t>
  </si>
  <si>
    <t>Deaths ;  Australia ;</t>
  </si>
  <si>
    <t>Natural Increase ;  Australia ;</t>
  </si>
  <si>
    <t>Interstate Arrivals ;  Australia ;</t>
  </si>
  <si>
    <t>Interstate Departures ;  Australia ;</t>
  </si>
  <si>
    <t>Overseas Arrivals ;  Australia ;</t>
  </si>
  <si>
    <t>Overseas Departures ;  Australia ;</t>
  </si>
  <si>
    <t>Net Permanent and Long Term Movement ;  Australia ;</t>
  </si>
  <si>
    <t>Migration Adjustment ;  Australia ;</t>
  </si>
  <si>
    <t>Net Overseas Migration ;  Australia ;</t>
  </si>
  <si>
    <t>Estimated Resident Population (ERP) ;  Australia ;</t>
  </si>
  <si>
    <t>ERP Change Over Previous Year ;  Australia ;</t>
  </si>
  <si>
    <t>Percentage ERP Change Over Previous Year ;  Australia ;</t>
  </si>
  <si>
    <t>000</t>
  </si>
  <si>
    <t>FLOW</t>
  </si>
  <si>
    <t>STOCK_CLOSE</t>
  </si>
  <si>
    <t>A2133244X</t>
  </si>
  <si>
    <t>A2133245A</t>
  </si>
  <si>
    <t>A2133252X</t>
  </si>
  <si>
    <t>A2133246C</t>
  </si>
  <si>
    <t>A2133247F</t>
  </si>
  <si>
    <t>A2133248J</t>
  </si>
  <si>
    <t>A2133249K</t>
  </si>
  <si>
    <t>A2133253A</t>
  </si>
  <si>
    <t>A2133250V</t>
  </si>
  <si>
    <t>A2133254C</t>
  </si>
  <si>
    <t>A2133251W</t>
  </si>
  <si>
    <t>A2133255F</t>
  </si>
  <si>
    <t>A2133256J</t>
  </si>
  <si>
    <t>NGO aid per capita</t>
  </si>
  <si>
    <t>Population</t>
  </si>
  <si>
    <t>Donations to NGOs (constant)</t>
  </si>
  <si>
    <t>NGO aid as a proportion of disposable income</t>
  </si>
  <si>
    <t>Donations to NGOs (current)</t>
  </si>
  <si>
    <t>NGO aid/Disposable household income</t>
  </si>
  <si>
    <t>Gross operating surplus ;  Dwellings owned by persons ;</t>
  </si>
  <si>
    <t>Property income receivable - Interest ;</t>
  </si>
  <si>
    <t>Property income receivable - Imputed interest ;</t>
  </si>
  <si>
    <t>Property income receivable - Dividends ;</t>
  </si>
  <si>
    <t>Property income receivable - Reinvested earnings ;</t>
  </si>
  <si>
    <t>Property income receivable - Rent on natural assets ;</t>
  </si>
  <si>
    <t>Total property income receivable ;</t>
  </si>
  <si>
    <t>Total primary income receivable ;</t>
  </si>
  <si>
    <t>Secondary income receivable - Social benefits receivable - Workers' compensation ;</t>
  </si>
  <si>
    <t>Secondary income receivable - Social benefits receivable - Social assistance benefits ;</t>
  </si>
  <si>
    <t>Secondary income receivable - Non-life insurance claims ;</t>
  </si>
  <si>
    <t>Secondary income receivable - Current transfers to non-profit institutions ;</t>
  </si>
  <si>
    <t>Secondary income receivable - Other current transfers - Non-residents ;</t>
  </si>
  <si>
    <t>Secondary income receivable - Other current transfers - Other sectors ;</t>
  </si>
  <si>
    <t>Secondary income receivable - Total other current transfers ;</t>
  </si>
  <si>
    <t>Total secondary income receivable ;</t>
  </si>
  <si>
    <t>TOTAL GROSS INCOME ;</t>
  </si>
  <si>
    <t>Property income payable - Interest - Dwellings ;</t>
  </si>
  <si>
    <t>Property income payable - Interest - Consumer debt ;</t>
  </si>
  <si>
    <t>Property income payable - Interest - Unincorporated enterprises ;</t>
  </si>
  <si>
    <t>Property income payable - Rent on natural assets ;</t>
  </si>
  <si>
    <t>Total property income payable ;</t>
  </si>
  <si>
    <t>Total primary income payable ;</t>
  </si>
  <si>
    <t>Secondary income payable - Income tax ;</t>
  </si>
  <si>
    <t>Secondary income payable - Other current taxes on income, wealth, etc. ;</t>
  </si>
  <si>
    <t>Secondary income payable - Social contributions for workers' compensation ;</t>
  </si>
  <si>
    <t>Secondary income payable - Net non-life insurance premiums ;</t>
  </si>
  <si>
    <t>Secondary income payable - Other current transfers - Non-residents ;</t>
  </si>
  <si>
    <t>Secondary income payable - Other current transfers - Other sectors ;</t>
  </si>
  <si>
    <t>Secondary income payable - Total other current transfers ;</t>
  </si>
  <si>
    <t>Total secondary income payable ;</t>
  </si>
  <si>
    <t>Total income payable ;</t>
  </si>
  <si>
    <t>Final consumption expenditure ;</t>
  </si>
  <si>
    <t>Net saving ;</t>
  </si>
  <si>
    <t>TOTAL USE OF GROSS INCOME ;</t>
  </si>
  <si>
    <t>Trend</t>
  </si>
  <si>
    <t>Seasonally Adjusted</t>
  </si>
  <si>
    <t>A2303570T</t>
  </si>
  <si>
    <t>A2302887W</t>
  </si>
  <si>
    <t>A2302888X</t>
  </si>
  <si>
    <t>A84600990V</t>
  </si>
  <si>
    <t>A84600991W</t>
  </si>
  <si>
    <t>A84600992X</t>
  </si>
  <si>
    <t>A84600993A</t>
  </si>
  <si>
    <t>A84600994C</t>
  </si>
  <si>
    <t>A2302889A</t>
  </si>
  <si>
    <t>A2302890K</t>
  </si>
  <si>
    <t>A2302891L</t>
  </si>
  <si>
    <t>A2302892R</t>
  </si>
  <si>
    <t>A2302893T</t>
  </si>
  <si>
    <t>A2302894V</t>
  </si>
  <si>
    <t>A2302895W</t>
  </si>
  <si>
    <t>A2302896X</t>
  </si>
  <si>
    <t>A84932970X</t>
  </si>
  <si>
    <t>A2302897A</t>
  </si>
  <si>
    <t>A2302898C</t>
  </si>
  <si>
    <t>A2302899F</t>
  </si>
  <si>
    <t>A2302900C</t>
  </si>
  <si>
    <t>A84600995F</t>
  </si>
  <si>
    <t>A84600996J</t>
  </si>
  <si>
    <t>A2302902J</t>
  </si>
  <si>
    <t>A2302903K</t>
  </si>
  <si>
    <t>A2302904L</t>
  </si>
  <si>
    <t>A2302907V</t>
  </si>
  <si>
    <t>A2302905R</t>
  </si>
  <si>
    <t>A2302906T</t>
  </si>
  <si>
    <t>A2302908W</t>
  </si>
  <si>
    <t>A2302909X</t>
  </si>
  <si>
    <t>A84932976L</t>
  </si>
  <si>
    <t>A2302910J</t>
  </si>
  <si>
    <t>A2302911K</t>
  </si>
  <si>
    <t>A2302912L</t>
  </si>
  <si>
    <t>A2302826T</t>
  </si>
  <si>
    <t>A2302828W</t>
  </si>
  <si>
    <t>A2302913R</t>
  </si>
  <si>
    <t>A2298719X</t>
  </si>
  <si>
    <t>A2303373F</t>
  </si>
  <si>
    <t>A2302914T</t>
  </si>
  <si>
    <t>A2302915V</t>
  </si>
  <si>
    <t>A84600997K</t>
  </si>
  <si>
    <t>A84600998L</t>
  </si>
  <si>
    <t>A84600999R</t>
  </si>
  <si>
    <t>A84601000R</t>
  </si>
  <si>
    <t>A84601001T</t>
  </si>
  <si>
    <t>A2302916W</t>
  </si>
  <si>
    <t>A2302917X</t>
  </si>
  <si>
    <t>A2302918A</t>
  </si>
  <si>
    <t>A2302919C</t>
  </si>
  <si>
    <t>A2302920L</t>
  </si>
  <si>
    <t>A2302921R</t>
  </si>
  <si>
    <t>A2302922T</t>
  </si>
  <si>
    <t>A2302923V</t>
  </si>
  <si>
    <t>A84932972C</t>
  </si>
  <si>
    <t>A2302924W</t>
  </si>
  <si>
    <t>A2302925X</t>
  </si>
  <si>
    <t>A2302926A</t>
  </si>
  <si>
    <t>A2302927C</t>
  </si>
  <si>
    <t>A84601002V</t>
  </si>
  <si>
    <t>A84601003W</t>
  </si>
  <si>
    <t>A2302929J</t>
  </si>
  <si>
    <t>A2302930T</t>
  </si>
  <si>
    <t>A2302931V</t>
  </si>
  <si>
    <t>A2302934A</t>
  </si>
  <si>
    <t>A2302932W</t>
  </si>
  <si>
    <t>A2302933X</t>
  </si>
  <si>
    <t>A2302935C</t>
  </si>
  <si>
    <t>A2302936F</t>
  </si>
  <si>
    <t>A84932977R</t>
  </si>
  <si>
    <t>A2302937J</t>
  </si>
  <si>
    <t>A2302938K</t>
  </si>
  <si>
    <t>A2302939L</t>
  </si>
  <si>
    <t>A2304037L</t>
  </si>
  <si>
    <t>A2302837X</t>
  </si>
  <si>
    <t>A2302940W</t>
  </si>
  <si>
    <t>A2298720J</t>
  </si>
  <si>
    <t>A2302408A</t>
  </si>
  <si>
    <t>A2302310C</t>
  </si>
  <si>
    <t>A2302311F</t>
  </si>
  <si>
    <t>A84601004X</t>
  </si>
  <si>
    <t>A84601005A</t>
  </si>
  <si>
    <t>A84601006C</t>
  </si>
  <si>
    <t>A84601007F</t>
  </si>
  <si>
    <t>A84601008J</t>
  </si>
  <si>
    <t>A2302312J</t>
  </si>
  <si>
    <t>A2302313K</t>
  </si>
  <si>
    <t>A2302314L</t>
  </si>
  <si>
    <t>A2302315R</t>
  </si>
  <si>
    <t>A2302316T</t>
  </si>
  <si>
    <t>A2302317V</t>
  </si>
  <si>
    <t>A2302318W</t>
  </si>
  <si>
    <t>A2302319X</t>
  </si>
  <si>
    <t>A84932974J</t>
  </si>
  <si>
    <t>A2302320J</t>
  </si>
  <si>
    <t>A2302321K</t>
  </si>
  <si>
    <t>A2302322L</t>
  </si>
  <si>
    <t>A2302323R</t>
  </si>
  <si>
    <t>A84601009K</t>
  </si>
  <si>
    <t>A84601010V</t>
  </si>
  <si>
    <t>A2302325V</t>
  </si>
  <si>
    <t>A2302326W</t>
  </si>
  <si>
    <t>A2302327X</t>
  </si>
  <si>
    <t>A2302081K</t>
  </si>
  <si>
    <t>A2302328A</t>
  </si>
  <si>
    <t>A2302329C</t>
  </si>
  <si>
    <t>A2302082L</t>
  </si>
  <si>
    <t>A2302083R</t>
  </si>
  <si>
    <t>A84932978T</t>
  </si>
  <si>
    <t>A2302084T</t>
  </si>
  <si>
    <t>A2302085V</t>
  </si>
  <si>
    <t>A2302086W</t>
  </si>
  <si>
    <t>A2302528V</t>
  </si>
  <si>
    <t>A2302281C</t>
  </si>
  <si>
    <t>A2302087X</t>
  </si>
  <si>
    <t>A2298723R</t>
  </si>
  <si>
    <t>NGO aid</t>
  </si>
  <si>
    <t>Total tax deductible aid</t>
  </si>
  <si>
    <t>Total tax deductible aid ($m)</t>
  </si>
  <si>
    <t>NGO aid share</t>
  </si>
  <si>
    <t>Total tax deductible donations</t>
  </si>
  <si>
    <t>Share of donations over time</t>
  </si>
  <si>
    <t>World Vision</t>
  </si>
  <si>
    <t>Growth between 2010/11 and 2012/13</t>
  </si>
  <si>
    <t>Growth</t>
  </si>
  <si>
    <t>Australia for UNHCR</t>
  </si>
  <si>
    <t>The Fred Hollows Foundation</t>
  </si>
  <si>
    <t>UNICEF Australia</t>
  </si>
  <si>
    <t>Medicins Sans Frontieres</t>
  </si>
  <si>
    <t>CARE Australia</t>
  </si>
  <si>
    <t>Global Development Group</t>
  </si>
  <si>
    <t>Compassion Australia</t>
  </si>
  <si>
    <t>CBM Australia</t>
  </si>
  <si>
    <t>World Vision Australia</t>
  </si>
  <si>
    <t>PLAN International Australia</t>
  </si>
  <si>
    <t>ChildFund Australia</t>
  </si>
  <si>
    <t>Oxfam Australia</t>
  </si>
  <si>
    <t>Save the Children Australia</t>
  </si>
  <si>
    <t>Caritas Australia</t>
  </si>
  <si>
    <t>Proportional share of donations among top 15 NGOs, excluding WVA</t>
  </si>
  <si>
    <t>Top 15 (constant $)</t>
  </si>
  <si>
    <t>% share</t>
  </si>
  <si>
    <t>Annualised growth</t>
  </si>
  <si>
    <t>World Vision (5%)</t>
  </si>
  <si>
    <t>Compassion (12%)</t>
  </si>
  <si>
    <t>MSF (21%)</t>
  </si>
  <si>
    <t>Oxfam (7%)</t>
  </si>
  <si>
    <t>Fred Hollows (15%)</t>
  </si>
  <si>
    <t>ChildFund (5%)</t>
  </si>
  <si>
    <t>Save the Children (48%)</t>
  </si>
  <si>
    <t>PLAN (6%)</t>
  </si>
  <si>
    <t>Global Development Group*</t>
  </si>
  <si>
    <t>GDG* (62%)</t>
  </si>
  <si>
    <t>UNICEF (11%)</t>
  </si>
  <si>
    <t>Caritas (4%)</t>
  </si>
  <si>
    <t>Australia for UNHCR*</t>
  </si>
  <si>
    <t>Australia for UNHCR* (36%)</t>
  </si>
  <si>
    <t>CBM (3%)</t>
  </si>
  <si>
    <t>CARE (4%)</t>
  </si>
  <si>
    <t>Total</t>
  </si>
  <si>
    <t>NGO code</t>
  </si>
  <si>
    <t>NGO name</t>
  </si>
  <si>
    <t>Top-15 winners</t>
  </si>
  <si>
    <t>Top-15 losers</t>
  </si>
  <si>
    <t>Non-top-15</t>
  </si>
  <si>
    <t>All</t>
  </si>
  <si>
    <t>Winners and losers in the last two years</t>
  </si>
  <si>
    <t>Top 15 (current $)</t>
  </si>
  <si>
    <t>Top 15 (excl. WVA and WWF)</t>
  </si>
  <si>
    <t xml:space="preserve">Others </t>
  </si>
  <si>
    <t>Opportunity International Australia</t>
  </si>
  <si>
    <t>Opportunity International Australia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</si>
</sst>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;\-0.0;0.0;@"/>
    <numFmt numFmtId="167" formatCode="mmm\-yyyy"/>
    <numFmt numFmtId="168" formatCode="0.0,,"/>
    <numFmt numFmtId="169" formatCode="_-* #,##0_-;\-* #,##0_-;_-* &quot;-&quot;??_-;_-@_-"/>
    <numFmt numFmtId="170" formatCode="0.0_ ;\-0.0\ "/>
    <numFmt numFmtId="171" formatCode="0.0"/>
    <numFmt numFmtId="172" formatCode="0;\-0;0;@"/>
    <numFmt numFmtId="173" formatCode="0.00;\-0.00;0.00;@"/>
    <numFmt numFmtId="174" formatCode="0.0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ont="1"/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6" fontId="0" fillId="0" borderId="0" xfId="0" applyNumberFormat="1"/>
    <xf numFmtId="0" fontId="0" fillId="0" borderId="2" xfId="0" applyBorder="1"/>
    <xf numFmtId="0" fontId="3" fillId="0" borderId="0" xfId="1" applyFont="1" applyAlignment="1"/>
    <xf numFmtId="167" fontId="3" fillId="0" borderId="0" xfId="1" applyNumberFormat="1" applyFont="1" applyAlignment="1"/>
    <xf numFmtId="0" fontId="3" fillId="0" borderId="0" xfId="1" applyFont="1" applyAlignment="1">
      <alignment wrapText="1"/>
    </xf>
    <xf numFmtId="165" fontId="0" fillId="0" borderId="0" xfId="0" applyNumberFormat="1"/>
    <xf numFmtId="0" fontId="0" fillId="2" borderId="0" xfId="0" applyFill="1"/>
    <xf numFmtId="168" fontId="0" fillId="0" borderId="0" xfId="0" applyNumberFormat="1"/>
    <xf numFmtId="6" fontId="0" fillId="0" borderId="3" xfId="0" applyNumberFormat="1" applyBorder="1"/>
    <xf numFmtId="0" fontId="0" fillId="0" borderId="4" xfId="0" applyBorder="1"/>
    <xf numFmtId="6" fontId="6" fillId="0" borderId="5" xfId="0" applyNumberFormat="1" applyFont="1" applyBorder="1"/>
    <xf numFmtId="6" fontId="0" fillId="0" borderId="1" xfId="0" applyNumberFormat="1" applyBorder="1"/>
    <xf numFmtId="6" fontId="6" fillId="0" borderId="6" xfId="0" applyNumberFormat="1" applyFont="1" applyBorder="1"/>
    <xf numFmtId="6" fontId="0" fillId="0" borderId="7" xfId="0" applyNumberFormat="1" applyBorder="1"/>
    <xf numFmtId="6" fontId="6" fillId="0" borderId="8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9" fontId="0" fillId="0" borderId="3" xfId="0" applyNumberFormat="1" applyBorder="1"/>
    <xf numFmtId="0" fontId="0" fillId="0" borderId="5" xfId="0" applyNumberFormat="1" applyBorder="1"/>
    <xf numFmtId="9" fontId="0" fillId="0" borderId="1" xfId="0" applyNumberFormat="1" applyBorder="1"/>
    <xf numFmtId="0" fontId="0" fillId="0" borderId="6" xfId="0" applyNumberFormat="1" applyBorder="1"/>
    <xf numFmtId="9" fontId="0" fillId="0" borderId="7" xfId="0" applyNumberFormat="1" applyBorder="1"/>
    <xf numFmtId="0" fontId="0" fillId="0" borderId="8" xfId="0" applyNumberFormat="1" applyBorder="1"/>
    <xf numFmtId="0" fontId="0" fillId="0" borderId="9" xfId="0" applyBorder="1"/>
    <xf numFmtId="0" fontId="0" fillId="0" borderId="10" xfId="0" applyBorder="1"/>
    <xf numFmtId="6" fontId="6" fillId="0" borderId="11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NumberFormat="1" applyBorder="1"/>
    <xf numFmtId="0" fontId="0" fillId="0" borderId="0" xfId="0" applyNumberFormat="1" applyBorder="1"/>
    <xf numFmtId="0" fontId="0" fillId="0" borderId="2" xfId="0" applyNumberFormat="1" applyBorder="1"/>
    <xf numFmtId="9" fontId="0" fillId="0" borderId="0" xfId="4" applyFont="1"/>
    <xf numFmtId="165" fontId="0" fillId="0" borderId="0" xfId="4" applyNumberFormat="1" applyFont="1"/>
    <xf numFmtId="169" fontId="0" fillId="0" borderId="0" xfId="3" applyNumberFormat="1" applyFont="1"/>
    <xf numFmtId="169" fontId="0" fillId="0" borderId="0" xfId="0" applyNumberFormat="1"/>
    <xf numFmtId="170" fontId="3" fillId="0" borderId="0" xfId="1" applyNumberFormat="1" applyFont="1" applyAlignment="1"/>
    <xf numFmtId="0" fontId="1" fillId="0" borderId="0" xfId="1"/>
    <xf numFmtId="0" fontId="3" fillId="0" borderId="0" xfId="1" applyFont="1" applyAlignme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/>
    <xf numFmtId="167" fontId="4" fillId="0" borderId="0" xfId="1" applyNumberFormat="1" applyFont="1" applyAlignment="1"/>
    <xf numFmtId="167" fontId="3" fillId="0" borderId="0" xfId="1" applyNumberFormat="1" applyFont="1" applyAlignment="1"/>
    <xf numFmtId="0" fontId="3" fillId="0" borderId="0" xfId="1" applyFont="1" applyAlignment="1">
      <alignment horizontal="right"/>
    </xf>
    <xf numFmtId="166" fontId="3" fillId="0" borderId="0" xfId="1" applyNumberFormat="1" applyFont="1" applyAlignment="1"/>
    <xf numFmtId="167" fontId="3" fillId="0" borderId="0" xfId="1" applyNumberFormat="1" applyFont="1" applyAlignment="1">
      <alignment horizontal="left"/>
    </xf>
    <xf numFmtId="43" fontId="0" fillId="0" borderId="0" xfId="3" applyNumberFormat="1" applyFont="1"/>
    <xf numFmtId="43" fontId="0" fillId="0" borderId="0" xfId="0" applyNumberFormat="1"/>
    <xf numFmtId="0" fontId="10" fillId="0" borderId="0" xfId="0" applyFont="1"/>
    <xf numFmtId="171" fontId="0" fillId="0" borderId="0" xfId="0" applyNumberFormat="1"/>
    <xf numFmtId="17" fontId="3" fillId="0" borderId="0" xfId="1" applyNumberFormat="1" applyFont="1" applyAlignment="1"/>
    <xf numFmtId="0" fontId="1" fillId="0" borderId="0" xfId="1"/>
    <xf numFmtId="0" fontId="3" fillId="0" borderId="0" xfId="1" applyFont="1" applyAlignme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/>
    <xf numFmtId="167" fontId="4" fillId="0" borderId="0" xfId="1" applyNumberFormat="1" applyFont="1" applyAlignment="1"/>
    <xf numFmtId="167" fontId="3" fillId="0" borderId="0" xfId="1" applyNumberFormat="1" applyFont="1" applyAlignment="1"/>
    <xf numFmtId="0" fontId="3" fillId="0" borderId="0" xfId="1" applyFont="1" applyAlignment="1">
      <alignment horizontal="right"/>
    </xf>
    <xf numFmtId="172" fontId="3" fillId="0" borderId="0" xfId="1" applyNumberFormat="1" applyFont="1" applyAlignment="1"/>
    <xf numFmtId="167" fontId="3" fillId="0" borderId="0" xfId="1" applyNumberFormat="1" applyFont="1" applyAlignment="1">
      <alignment horizontal="left"/>
    </xf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67" fontId="4" fillId="0" borderId="0" xfId="0" applyNumberFormat="1" applyFont="1" applyAlignment="1"/>
    <xf numFmtId="167" fontId="3" fillId="0" borderId="0" xfId="0" applyNumberFormat="1" applyFont="1" applyAlignment="1"/>
    <xf numFmtId="167" fontId="3" fillId="0" borderId="0" xfId="0" applyNumberFormat="1" applyFont="1" applyAlignment="1">
      <alignment horizontal="left"/>
    </xf>
    <xf numFmtId="166" fontId="3" fillId="0" borderId="0" xfId="0" applyNumberFormat="1" applyFont="1" applyAlignment="1"/>
    <xf numFmtId="173" fontId="3" fillId="0" borderId="0" xfId="0" applyNumberFormat="1" applyFont="1" applyAlignment="1"/>
    <xf numFmtId="166" fontId="3" fillId="2" borderId="0" xfId="0" applyNumberFormat="1" applyFont="1" applyFill="1" applyAlignment="1"/>
    <xf numFmtId="166" fontId="0" fillId="0" borderId="0" xfId="0" applyNumberFormat="1"/>
    <xf numFmtId="10" fontId="0" fillId="0" borderId="0" xfId="4" applyNumberFormat="1" applyFont="1"/>
    <xf numFmtId="172" fontId="3" fillId="0" borderId="0" xfId="0" applyNumberFormat="1" applyFont="1" applyAlignment="1"/>
    <xf numFmtId="174" fontId="0" fillId="0" borderId="0" xfId="4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7">
    <cellStyle name="Comma" xfId="3" builtinId="3"/>
    <cellStyle name="Currency 2" xfId="2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78970693798951E-2"/>
          <c:y val="5.490347249803363E-2"/>
          <c:w val="0.87012182582678765"/>
          <c:h val="0.73490311138724207"/>
        </c:manualLayout>
      </c:layout>
      <c:lineChart>
        <c:grouping val="standard"/>
        <c:varyColors val="0"/>
        <c:ser>
          <c:idx val="0"/>
          <c:order val="0"/>
          <c:tx>
            <c:strRef>
              <c:f>'Total funding'!$A$24</c:f>
              <c:strCache>
                <c:ptCount val="1"/>
                <c:pt idx="0">
                  <c:v>Donations over time</c:v>
                </c:pt>
              </c:strCache>
            </c:strRef>
          </c:tx>
          <c:dLbls>
            <c:dLbl>
              <c:idx val="0"/>
              <c:layout>
                <c:manualLayout>
                  <c:x val="-3.5454698371965868E-2"/>
                  <c:y val="4.98507752142062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$258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funding'!$B$23:$O$23</c:f>
              <c:strCache>
                <c:ptCount val="14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</c:strCache>
            </c:strRef>
          </c:cat>
          <c:val>
            <c:numRef>
              <c:f>'Total funding'!$B$24:$O$24</c:f>
              <c:numCache>
                <c:formatCode>_(* #,##0.00_);_(* \(#,##0.00\);_(* "-"??_);_(@_)</c:formatCode>
                <c:ptCount val="14"/>
                <c:pt idx="0">
                  <c:v>258.28448600000002</c:v>
                </c:pt>
                <c:pt idx="1">
                  <c:v>276.34051747000001</c:v>
                </c:pt>
                <c:pt idx="2">
                  <c:v>322.56181500000002</c:v>
                </c:pt>
                <c:pt idx="3">
                  <c:v>370.28789599999999</c:v>
                </c:pt>
                <c:pt idx="4">
                  <c:v>444.69178899999997</c:v>
                </c:pt>
                <c:pt idx="5">
                  <c:v>823.88057466999999</c:v>
                </c:pt>
                <c:pt idx="6">
                  <c:v>689.91545689591726</c:v>
                </c:pt>
                <c:pt idx="7">
                  <c:v>771.00364773185606</c:v>
                </c:pt>
                <c:pt idx="8">
                  <c:v>820.47369125475029</c:v>
                </c:pt>
                <c:pt idx="9">
                  <c:v>821.27161423327391</c:v>
                </c:pt>
                <c:pt idx="10">
                  <c:v>888.44097299999999</c:v>
                </c:pt>
                <c:pt idx="11">
                  <c:v>895.61354900000003</c:v>
                </c:pt>
                <c:pt idx="12">
                  <c:v>871.59647299999995</c:v>
                </c:pt>
                <c:pt idx="13">
                  <c:v>921.3301397422681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funding'!$A$25</c:f>
              <c:strCache>
                <c:ptCount val="1"/>
                <c:pt idx="0">
                  <c:v>Real donations over time (2013 dollars)</c:v>
                </c:pt>
              </c:strCache>
            </c:strRef>
          </c:tx>
          <c:dLbls>
            <c:dLbl>
              <c:idx val="0"/>
              <c:layout>
                <c:manualLayout>
                  <c:x val="-3.3422925061888438E-2"/>
                  <c:y val="-3.59800220436731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$383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 $921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funding'!$B$23:$O$23</c:f>
              <c:strCache>
                <c:ptCount val="14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</c:strCache>
            </c:strRef>
          </c:cat>
          <c:val>
            <c:numRef>
              <c:f>'Total funding'!$B$25:$O$25</c:f>
              <c:numCache>
                <c:formatCode>_(* #,##0.00_);_(* \(#,##0.00\);_(* "-"??_);_(@_)</c:formatCode>
                <c:ptCount val="14"/>
                <c:pt idx="0">
                  <c:v>378.22856354415956</c:v>
                </c:pt>
                <c:pt idx="1">
                  <c:v>381.3128214216913</c:v>
                </c:pt>
                <c:pt idx="2">
                  <c:v>432.88974650130552</c:v>
                </c:pt>
                <c:pt idx="3">
                  <c:v>484.29511079898225</c:v>
                </c:pt>
                <c:pt idx="4">
                  <c:v>567.17513534987597</c:v>
                </c:pt>
                <c:pt idx="5">
                  <c:v>1025.3622648435353</c:v>
                </c:pt>
                <c:pt idx="6">
                  <c:v>825.6496969604226</c:v>
                </c:pt>
                <c:pt idx="7">
                  <c:v>903.7534206024493</c:v>
                </c:pt>
                <c:pt idx="8">
                  <c:v>920.79361856974151</c:v>
                </c:pt>
                <c:pt idx="9">
                  <c:v>908.79140950678743</c:v>
                </c:pt>
                <c:pt idx="10">
                  <c:v>953.35837186221306</c:v>
                </c:pt>
                <c:pt idx="11">
                  <c:v>928.11565360080647</c:v>
                </c:pt>
                <c:pt idx="12">
                  <c:v>892.43144845019913</c:v>
                </c:pt>
                <c:pt idx="13">
                  <c:v>921.3301397422681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32960"/>
        <c:axId val="165834752"/>
      </c:lineChart>
      <c:catAx>
        <c:axId val="1658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834752"/>
        <c:crosses val="autoZero"/>
        <c:auto val="1"/>
        <c:lblAlgn val="ctr"/>
        <c:lblOffset val="100"/>
        <c:noMultiLvlLbl val="0"/>
      </c:catAx>
      <c:valAx>
        <c:axId val="16583475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16583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623002237293425"/>
          <c:y val="0.39310069009333465"/>
          <c:w val="0.26655763586924369"/>
          <c:h val="0.2521000454414779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23466525021566E-2"/>
          <c:y val="5.7178998304293079E-2"/>
          <c:w val="0.90173227642236808"/>
          <c:h val="0.76629661888278333"/>
        </c:manualLayout>
      </c:layout>
      <c:lineChart>
        <c:grouping val="standard"/>
        <c:varyColors val="0"/>
        <c:ser>
          <c:idx val="0"/>
          <c:order val="0"/>
          <c:tx>
            <c:strRef>
              <c:f>'Growth rates compared'!$A$5</c:f>
              <c:strCache>
                <c:ptCount val="1"/>
                <c:pt idx="0">
                  <c:v>NGO aid per capita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1496089171254515E-2"/>
                  <c:y val="-2.57883825710800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440039562054168E-2"/>
                  <c:y val="-3.5059334783236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$51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985180607155872E-2"/>
                  <c:y val="-3.30099322655443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5196854559589074E-2"/>
                  <c:y val="-6.1847697528721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'Growth rates compared'!$B$2:$O$2</c:f>
              <c:strCache>
                <c:ptCount val="14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</c:strCache>
            </c:strRef>
          </c:cat>
          <c:val>
            <c:numRef>
              <c:f>'Growth rates compared'!$B$5:$O$5</c:f>
              <c:numCache>
                <c:formatCode>General</c:formatCode>
                <c:ptCount val="14"/>
                <c:pt idx="0">
                  <c:v>19.876637704120046</c:v>
                </c:pt>
                <c:pt idx="1">
                  <c:v>19.78307425909048</c:v>
                </c:pt>
                <c:pt idx="2">
                  <c:v>22.204940010941439</c:v>
                </c:pt>
                <c:pt idx="3">
                  <c:v>24.557703874557305</c:v>
                </c:pt>
                <c:pt idx="4">
                  <c:v>28.454506180792162</c:v>
                </c:pt>
                <c:pt idx="5">
                  <c:v>50.818874392546647</c:v>
                </c:pt>
                <c:pt idx="6">
                  <c:v>40.372094125491301</c:v>
                </c:pt>
                <c:pt idx="7">
                  <c:v>43.392105696405217</c:v>
                </c:pt>
                <c:pt idx="8">
                  <c:v>43.333095766887297</c:v>
                </c:pt>
                <c:pt idx="9">
                  <c:v>41.895813122382634</c:v>
                </c:pt>
                <c:pt idx="10">
                  <c:v>43.271923849263928</c:v>
                </c:pt>
                <c:pt idx="11">
                  <c:v>41.545015828147115</c:v>
                </c:pt>
                <c:pt idx="12">
                  <c:v>39.265208944364474</c:v>
                </c:pt>
                <c:pt idx="13">
                  <c:v>39.839752820096436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2864"/>
        <c:axId val="165894400"/>
      </c:lineChart>
      <c:catAx>
        <c:axId val="1658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894400"/>
        <c:crosses val="autoZero"/>
        <c:auto val="1"/>
        <c:lblAlgn val="ctr"/>
        <c:lblOffset val="100"/>
        <c:noMultiLvlLbl val="0"/>
      </c:catAx>
      <c:valAx>
        <c:axId val="1658944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589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49332852132578E-2"/>
          <c:y val="4.4065951433357654E-2"/>
          <c:w val="0.89832687227838615"/>
          <c:h val="0.7763217159766399"/>
        </c:manualLayout>
      </c:layout>
      <c:lineChart>
        <c:grouping val="standard"/>
        <c:varyColors val="0"/>
        <c:ser>
          <c:idx val="0"/>
          <c:order val="0"/>
          <c:tx>
            <c:strRef>
              <c:f>'Growth rates compared'!$A$11</c:f>
              <c:strCache>
                <c:ptCount val="1"/>
                <c:pt idx="0">
                  <c:v>NGO aid/Disposable household income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5189024721079334E-2"/>
                  <c:y val="-3.062007648171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249392047141417E-2"/>
                  <c:y val="-2.555030704880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3033333395663212E-2"/>
                  <c:y val="4.9248969513577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'Growth rates compared'!$B$8:$O$8</c:f>
              <c:strCache>
                <c:ptCount val="14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</c:strCache>
            </c:strRef>
          </c:cat>
          <c:val>
            <c:numRef>
              <c:f>'Growth rates compared'!$B$11:$O$11</c:f>
              <c:numCache>
                <c:formatCode>0.00%</c:formatCode>
                <c:ptCount val="14"/>
                <c:pt idx="0">
                  <c:v>6.0988360275609328E-4</c:v>
                </c:pt>
                <c:pt idx="1">
                  <c:v>5.9671631189241257E-4</c:v>
                </c:pt>
                <c:pt idx="2">
                  <c:v>6.5124665101282261E-4</c:v>
                </c:pt>
                <c:pt idx="3">
                  <c:v>7.1933246562515783E-4</c:v>
                </c:pt>
                <c:pt idx="4">
                  <c:v>8.0322195851057106E-4</c:v>
                </c:pt>
                <c:pt idx="5">
                  <c:v>1.3848058968170059E-3</c:v>
                </c:pt>
                <c:pt idx="6">
                  <c:v>1.0936526401408881E-3</c:v>
                </c:pt>
                <c:pt idx="7">
                  <c:v>1.1203793980958815E-3</c:v>
                </c:pt>
                <c:pt idx="8">
                  <c:v>1.0817141483713125E-3</c:v>
                </c:pt>
                <c:pt idx="9">
                  <c:v>9.913112294147933E-4</c:v>
                </c:pt>
                <c:pt idx="10">
                  <c:v>1.0306201799210018E-3</c:v>
                </c:pt>
                <c:pt idx="11">
                  <c:v>9.717427947707227E-4</c:v>
                </c:pt>
                <c:pt idx="12">
                  <c:v>8.9143263192560868E-4</c:v>
                </c:pt>
                <c:pt idx="13">
                  <c:v>9.1059153378434928E-4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14880"/>
        <c:axId val="165949440"/>
      </c:lineChart>
      <c:catAx>
        <c:axId val="1659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949440"/>
        <c:crosses val="autoZero"/>
        <c:auto val="1"/>
        <c:lblAlgn val="ctr"/>
        <c:lblOffset val="100"/>
        <c:noMultiLvlLbl val="0"/>
      </c:catAx>
      <c:valAx>
        <c:axId val="165949440"/>
        <c:scaling>
          <c:orientation val="minMax"/>
          <c:max val="2.0000000000000005E-3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914880"/>
        <c:crosses val="autoZero"/>
        <c:crossBetween val="between"/>
        <c:majorUnit val="5.0000000000000012E-4"/>
        <c:minorUnit val="1.0000000000000003E-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AU" sz="1200"/>
              <a:t>Figure x: Distribution of </a:t>
            </a:r>
            <a:r>
              <a:rPr lang="en-AU" sz="1200" b="1" i="0" u="none" strike="noStrike" baseline="0">
                <a:effectLst/>
              </a:rPr>
              <a:t>NGOs' dependence on AusAID </a:t>
            </a:r>
            <a:r>
              <a:rPr lang="en-AU" sz="1200"/>
              <a:t>over time</a:t>
            </a:r>
          </a:p>
        </c:rich>
      </c:tx>
      <c:layout>
        <c:manualLayout>
          <c:xMode val="edge"/>
          <c:yMode val="edge"/>
          <c:x val="1.4787900111570701E-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of AusAID funds OLD'!$T$5</c:f>
              <c:strCache>
                <c:ptCount val="1"/>
                <c:pt idx="0">
                  <c:v>2002/03</c:v>
                </c:pt>
              </c:strCache>
            </c:strRef>
          </c:tx>
          <c:invertIfNegative val="0"/>
          <c:cat>
            <c:strRef>
              <c:f>'Analysis of AusAID funds OLD'!$O$10:$O$19</c:f>
              <c:strCache>
                <c:ptCount val="10"/>
                <c:pt idx="0">
                  <c:v>&lt;10%</c:v>
                </c:pt>
                <c:pt idx="1">
                  <c:v>10-20%</c:v>
                </c:pt>
                <c:pt idx="2">
                  <c:v>20-30%</c:v>
                </c:pt>
                <c:pt idx="3">
                  <c:v>30-40%</c:v>
                </c:pt>
                <c:pt idx="4">
                  <c:v>40-50%</c:v>
                </c:pt>
                <c:pt idx="5">
                  <c:v>50-60%</c:v>
                </c:pt>
                <c:pt idx="6">
                  <c:v>60-70%</c:v>
                </c:pt>
                <c:pt idx="7">
                  <c:v>70-80%</c:v>
                </c:pt>
                <c:pt idx="8">
                  <c:v>80-90%</c:v>
                </c:pt>
                <c:pt idx="9">
                  <c:v>90-100%</c:v>
                </c:pt>
              </c:strCache>
            </c:strRef>
          </c:cat>
          <c:val>
            <c:numRef>
              <c:f>'Analysis of AusAID funds OLD'!$T$10:$T$19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'Analysis of AusAID funds OLD'!$X$5</c:f>
              <c:strCache>
                <c:ptCount val="1"/>
                <c:pt idx="0">
                  <c:v>2009/10</c:v>
                </c:pt>
              </c:strCache>
            </c:strRef>
          </c:tx>
          <c:invertIfNegative val="0"/>
          <c:cat>
            <c:strRef>
              <c:f>'Analysis of AusAID funds OLD'!$O$10:$O$19</c:f>
              <c:strCache>
                <c:ptCount val="10"/>
                <c:pt idx="0">
                  <c:v>&lt;10%</c:v>
                </c:pt>
                <c:pt idx="1">
                  <c:v>10-20%</c:v>
                </c:pt>
                <c:pt idx="2">
                  <c:v>20-30%</c:v>
                </c:pt>
                <c:pt idx="3">
                  <c:v>30-40%</c:v>
                </c:pt>
                <c:pt idx="4">
                  <c:v>40-50%</c:v>
                </c:pt>
                <c:pt idx="5">
                  <c:v>50-60%</c:v>
                </c:pt>
                <c:pt idx="6">
                  <c:v>60-70%</c:v>
                </c:pt>
                <c:pt idx="7">
                  <c:v>70-80%</c:v>
                </c:pt>
                <c:pt idx="8">
                  <c:v>80-90%</c:v>
                </c:pt>
                <c:pt idx="9">
                  <c:v>90-100%</c:v>
                </c:pt>
              </c:strCache>
            </c:strRef>
          </c:cat>
          <c:val>
            <c:numRef>
              <c:f>'Analysis of AusAID funds OLD'!$X$10:$X$19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34592"/>
        <c:axId val="169536512"/>
      </c:barChart>
      <c:catAx>
        <c:axId val="16953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Proportion of </a:t>
                </a:r>
                <a:r>
                  <a:rPr lang="en-AU" baseline="0"/>
                  <a:t>revenue sourced from AusAID</a:t>
                </a:r>
                <a:endParaRPr lang="en-AU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9536512"/>
        <c:crosses val="autoZero"/>
        <c:auto val="1"/>
        <c:lblAlgn val="ctr"/>
        <c:lblOffset val="100"/>
        <c:noMultiLvlLbl val="0"/>
      </c:catAx>
      <c:valAx>
        <c:axId val="169536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</a:t>
                </a:r>
                <a:r>
                  <a:rPr lang="en-AU" baseline="0"/>
                  <a:t> NGOs</a:t>
                </a:r>
                <a:endParaRPr lang="en-AU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6953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en-AU" sz="1200"/>
              <a:t>Figure x: Australian NGOs' revenue over time</a:t>
            </a:r>
          </a:p>
          <a:p>
            <a:pPr algn="l">
              <a:defRPr sz="1200"/>
            </a:pPr>
            <a:r>
              <a:rPr lang="en-AU" sz="1050" b="0"/>
              <a:t>CPI-adjusted, 2010 dollars</a:t>
            </a:r>
          </a:p>
        </c:rich>
      </c:tx>
      <c:layout>
        <c:manualLayout>
          <c:xMode val="edge"/>
          <c:yMode val="edge"/>
          <c:x val="6.2463058259449905E-4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'Analysis of AusAID funds OLD'!$P$27</c:f>
              <c:strCache>
                <c:ptCount val="1"/>
                <c:pt idx="0">
                  <c:v>Revenue sourced from AusAID</c:v>
                </c:pt>
              </c:strCache>
            </c:strRef>
          </c:tx>
          <c:invertIfNegative val="0"/>
          <c:cat>
            <c:numRef>
              <c:f>'Analysis of AusAID funds OLD'!$N$31:$N$38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'Analysis of AusAID funds OLD'!$P$31:$P$38</c:f>
              <c:numCache>
                <c:formatCode>"$"#,##0_);[Red]\("$"#,##0\)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'Analysis of AusAID funds OLD'!$R$27</c:f>
              <c:strCache>
                <c:ptCount val="1"/>
                <c:pt idx="0">
                  <c:v>Other revenue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val>
            <c:numRef>
              <c:f>'Analysis of AusAID funds OLD'!$R$31:$R$38</c:f>
              <c:numCache>
                <c:formatCode>"$"#,##0_);[Red]\("$"#,##0\)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033536"/>
        <c:axId val="170035456"/>
      </c:barChart>
      <c:catAx>
        <c:axId val="17003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Year ending 30 June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0035456"/>
        <c:crosses val="autoZero"/>
        <c:auto val="1"/>
        <c:lblAlgn val="ctr"/>
        <c:lblOffset val="100"/>
        <c:noMultiLvlLbl val="0"/>
      </c:catAx>
      <c:valAx>
        <c:axId val="170035456"/>
        <c:scaling>
          <c:orientation val="minMax"/>
        </c:scaling>
        <c:delete val="0"/>
        <c:axPos val="l"/>
        <c:majorGridlines/>
        <c:numFmt formatCode="&quot;$&quot;#,##0.0,,,&quot;b&quot;" sourceLinked="0"/>
        <c:majorTickMark val="out"/>
        <c:minorTickMark val="none"/>
        <c:tickLblPos val="nextTo"/>
        <c:crossAx val="170033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en-AU" sz="1200"/>
              <a:t>Figure x: AusAID funding of</a:t>
            </a:r>
            <a:r>
              <a:rPr lang="en-AU" sz="1200" baseline="0"/>
              <a:t> Australian NGOs over time</a:t>
            </a:r>
            <a:endParaRPr lang="en-AU" sz="1200"/>
          </a:p>
        </c:rich>
      </c:tx>
      <c:layout>
        <c:manualLayout>
          <c:xMode val="edge"/>
          <c:yMode val="edge"/>
          <c:x val="2.66666666666667E-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of AusAID funds OLD'!$O$27</c:f>
              <c:strCache>
                <c:ptCount val="1"/>
                <c:pt idx="0">
                  <c:v>No. of NGOs receiving funds from AusAID (LHS)</c:v>
                </c:pt>
              </c:strCache>
            </c:strRef>
          </c:tx>
          <c:invertIfNegative val="0"/>
          <c:cat>
            <c:numRef>
              <c:f>'Analysis of AusAID funds OLD'!$N$31:$N$38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'Analysis of AusAID funds OLD'!$O$31:$O$38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86784"/>
        <c:axId val="170088704"/>
      </c:barChart>
      <c:lineChart>
        <c:grouping val="standard"/>
        <c:varyColors val="0"/>
        <c:ser>
          <c:idx val="1"/>
          <c:order val="1"/>
          <c:tx>
            <c:strRef>
              <c:f>'Analysis of AusAID funds OLD'!$S$27</c:f>
              <c:strCache>
                <c:ptCount val="1"/>
                <c:pt idx="0">
                  <c:v>Overall proportion of NGO revenue sourced from AusAID (RHS)</c:v>
                </c:pt>
              </c:strCache>
            </c:strRef>
          </c:tx>
          <c:marker>
            <c:symbol val="none"/>
          </c:marker>
          <c:val>
            <c:numRef>
              <c:f>'Analysis of AusAID funds OLD'!$S$31:$S$38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92032"/>
        <c:axId val="170090496"/>
      </c:lineChart>
      <c:catAx>
        <c:axId val="17008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Year ending 30 June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0088704"/>
        <c:crosses val="autoZero"/>
        <c:auto val="1"/>
        <c:lblAlgn val="ctr"/>
        <c:lblOffset val="100"/>
        <c:noMultiLvlLbl val="0"/>
      </c:catAx>
      <c:valAx>
        <c:axId val="17008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086784"/>
        <c:crosses val="autoZero"/>
        <c:crossBetween val="between"/>
      </c:valAx>
      <c:valAx>
        <c:axId val="170090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170092032"/>
        <c:crosses val="max"/>
        <c:crossBetween val="between"/>
      </c:valAx>
      <c:catAx>
        <c:axId val="17009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00904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8224445902595496"/>
          <c:w val="1"/>
          <c:h val="0.18855834626511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84209235925366E-2"/>
          <c:y val="5.3668631163044711E-2"/>
          <c:w val="0.88683909842111186"/>
          <c:h val="0.85636605540508282"/>
        </c:manualLayout>
      </c:layout>
      <c:lineChart>
        <c:grouping val="standard"/>
        <c:varyColors val="0"/>
        <c:ser>
          <c:idx val="0"/>
          <c:order val="0"/>
          <c:tx>
            <c:strRef>
              <c:f>'Compared to all donations'!$A$13</c:f>
              <c:strCache>
                <c:ptCount val="1"/>
                <c:pt idx="0">
                  <c:v>NGO aid</c:v>
                </c:pt>
              </c:strCache>
            </c:strRef>
          </c:tx>
          <c:dLbls>
            <c:dLbl>
              <c:idx val="0"/>
              <c:layout>
                <c:manualLayout>
                  <c:x val="-3.3319161966232837E-2"/>
                  <c:y val="3.5056025941883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$385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 $893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'Compared to all donations'!$B$12:$M$12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'Compared to all donations'!$B$13:$M$13</c:f>
              <c:numCache>
                <c:formatCode>_(* #,##0.00_);_(* \(#,##0.00\);_(* "-"??_);_(@_)</c:formatCode>
                <c:ptCount val="12"/>
                <c:pt idx="0">
                  <c:v>381.3128214216913</c:v>
                </c:pt>
                <c:pt idx="1">
                  <c:v>432.88974650130552</c:v>
                </c:pt>
                <c:pt idx="2">
                  <c:v>484.29511079898225</c:v>
                </c:pt>
                <c:pt idx="3">
                  <c:v>567.17513534987597</c:v>
                </c:pt>
                <c:pt idx="4">
                  <c:v>1025.3622648435353</c:v>
                </c:pt>
                <c:pt idx="5">
                  <c:v>825.6496969604226</c:v>
                </c:pt>
                <c:pt idx="6">
                  <c:v>903.7534206024493</c:v>
                </c:pt>
                <c:pt idx="7">
                  <c:v>920.79361856974151</c:v>
                </c:pt>
                <c:pt idx="8">
                  <c:v>908.79140950678743</c:v>
                </c:pt>
                <c:pt idx="9">
                  <c:v>953.35837186221306</c:v>
                </c:pt>
                <c:pt idx="10">
                  <c:v>928.11565360080647</c:v>
                </c:pt>
                <c:pt idx="11">
                  <c:v>892.43144845019913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'Compared to all donations'!$A$14</c:f>
              <c:strCache>
                <c:ptCount val="1"/>
                <c:pt idx="0">
                  <c:v>Total tax deductible donations</c:v>
                </c:pt>
              </c:strCache>
            </c:strRef>
          </c:tx>
          <c:dLbls>
            <c:dLbl>
              <c:idx val="0"/>
              <c:layout>
                <c:manualLayout>
                  <c:x val="-3.6492415486826441E-2"/>
                  <c:y val="-4.31458780823185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$1,210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 $2,297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'Compared to all donations'!$B$12:$M$12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'Compared to all donations'!$B$14:$M$14</c:f>
              <c:numCache>
                <c:formatCode>_(* #,##0.00_);_(* \(#,##0.00\);_(* "-"??_);_(@_)</c:formatCode>
                <c:ptCount val="12"/>
                <c:pt idx="0">
                  <c:v>1197.723489932886</c:v>
                </c:pt>
                <c:pt idx="1">
                  <c:v>1241.383812010444</c:v>
                </c:pt>
                <c:pt idx="2">
                  <c:v>1309.1959287531809</c:v>
                </c:pt>
                <c:pt idx="3">
                  <c:v>1533.0719602977667</c:v>
                </c:pt>
                <c:pt idx="4">
                  <c:v>1896.6973365617434</c:v>
                </c:pt>
                <c:pt idx="5">
                  <c:v>1932.7357392316646</c:v>
                </c:pt>
                <c:pt idx="6">
                  <c:v>2286.9190421892813</c:v>
                </c:pt>
                <c:pt idx="7">
                  <c:v>2677.7379912663755</c:v>
                </c:pt>
                <c:pt idx="8">
                  <c:v>2369.1582346609252</c:v>
                </c:pt>
                <c:pt idx="9">
                  <c:v>2181.5490605427976</c:v>
                </c:pt>
                <c:pt idx="10">
                  <c:v>2381.3951612903229</c:v>
                </c:pt>
                <c:pt idx="11">
                  <c:v>2295.5936254980079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48160"/>
        <c:axId val="188749696"/>
      </c:lineChart>
      <c:catAx>
        <c:axId val="18874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88749696"/>
        <c:crosses val="autoZero"/>
        <c:auto val="1"/>
        <c:lblAlgn val="ctr"/>
        <c:lblOffset val="100"/>
        <c:noMultiLvlLbl val="0"/>
      </c:catAx>
      <c:valAx>
        <c:axId val="1887496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874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617812846254747"/>
          <c:y val="0.36215889913461935"/>
          <c:w val="0.24058921071315376"/>
          <c:h val="0.14336789250221463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'Top-15 analysis'!$A$3</c:f>
              <c:strCache>
                <c:ptCount val="1"/>
                <c:pt idx="0">
                  <c:v>World Vision</c:v>
                </c:pt>
              </c:strCache>
            </c:strRef>
          </c:tx>
          <c:cat>
            <c:strRef>
              <c:f>'Top-15 analysis'!$B$2:$O$2</c:f>
              <c:strCache>
                <c:ptCount val="14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</c:strCache>
            </c:strRef>
          </c:cat>
          <c:val>
            <c:numRef>
              <c:f>'Top-15 analysis'!$B$3:$O$3</c:f>
              <c:numCache>
                <c:formatCode>0%</c:formatCode>
                <c:ptCount val="14"/>
                <c:pt idx="0">
                  <c:v>0.41483327806223713</c:v>
                </c:pt>
                <c:pt idx="1">
                  <c:v>0.42919149564404985</c:v>
                </c:pt>
                <c:pt idx="2">
                  <c:v>0.41674492685998804</c:v>
                </c:pt>
                <c:pt idx="3">
                  <c:v>0.40158752583152219</c:v>
                </c:pt>
                <c:pt idx="4">
                  <c:v>0.41045956888581092</c:v>
                </c:pt>
                <c:pt idx="5">
                  <c:v>0.3736852275262299</c:v>
                </c:pt>
                <c:pt idx="6">
                  <c:v>0.34446684390759058</c:v>
                </c:pt>
                <c:pt idx="7">
                  <c:v>0.4317955524326953</c:v>
                </c:pt>
                <c:pt idx="8">
                  <c:v>0.40145182899926773</c:v>
                </c:pt>
                <c:pt idx="9">
                  <c:v>0.39126209457511918</c:v>
                </c:pt>
                <c:pt idx="10">
                  <c:v>0.339655874921023</c:v>
                </c:pt>
                <c:pt idx="11">
                  <c:v>0.32862388061081022</c:v>
                </c:pt>
                <c:pt idx="12">
                  <c:v>0.33183819457699892</c:v>
                </c:pt>
                <c:pt idx="13">
                  <c:v>0.33632461007590786</c:v>
                </c:pt>
              </c:numCache>
            </c:numRef>
          </c:val>
        </c:ser>
        <c:ser>
          <c:idx val="1"/>
          <c:order val="1"/>
          <c:tx>
            <c:strRef>
              <c:f>'Top-15 analysis'!$A$4</c:f>
              <c:strCache>
                <c:ptCount val="1"/>
                <c:pt idx="0">
                  <c:v>Top 15 (excl. WVA and WWF)</c:v>
                </c:pt>
              </c:strCache>
            </c:strRef>
          </c:tx>
          <c:cat>
            <c:strRef>
              <c:f>'Top-15 analysis'!$B$2:$O$2</c:f>
              <c:strCache>
                <c:ptCount val="14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</c:strCache>
            </c:strRef>
          </c:cat>
          <c:val>
            <c:numRef>
              <c:f>'Top-15 analysis'!$B$4:$O$4</c:f>
              <c:numCache>
                <c:formatCode>0%</c:formatCode>
                <c:ptCount val="14"/>
                <c:pt idx="0">
                  <c:v>0.29224207450075029</c:v>
                </c:pt>
                <c:pt idx="1">
                  <c:v>0.29736984917139803</c:v>
                </c:pt>
                <c:pt idx="2">
                  <c:v>0.30420250146471928</c:v>
                </c:pt>
                <c:pt idx="3">
                  <c:v>0.31172127214225764</c:v>
                </c:pt>
                <c:pt idx="4">
                  <c:v>0.3278748733541379</c:v>
                </c:pt>
                <c:pt idx="5">
                  <c:v>0.33061319246312171</c:v>
                </c:pt>
                <c:pt idx="6">
                  <c:v>0.43544500416276688</c:v>
                </c:pt>
                <c:pt idx="7">
                  <c:v>0.37889856923426563</c:v>
                </c:pt>
                <c:pt idx="8">
                  <c:v>0.40475141438373002</c:v>
                </c:pt>
                <c:pt idx="9">
                  <c:v>0.41891742638785212</c:v>
                </c:pt>
                <c:pt idx="10">
                  <c:v>0.46007005352284674</c:v>
                </c:pt>
                <c:pt idx="11">
                  <c:v>0.47025277081867817</c:v>
                </c:pt>
                <c:pt idx="12">
                  <c:v>0.49612981625729918</c:v>
                </c:pt>
                <c:pt idx="13">
                  <c:v>0.4885582665578671</c:v>
                </c:pt>
              </c:numCache>
            </c:numRef>
          </c:val>
        </c:ser>
        <c:ser>
          <c:idx val="2"/>
          <c:order val="2"/>
          <c:tx>
            <c:strRef>
              <c:f>'Top-15 analysis'!$A$5</c:f>
              <c:strCache>
                <c:ptCount val="1"/>
                <c:pt idx="0">
                  <c:v>Others </c:v>
                </c:pt>
              </c:strCache>
            </c:strRef>
          </c:tx>
          <c:cat>
            <c:strRef>
              <c:f>'Top-15 analysis'!$B$2:$O$2</c:f>
              <c:strCache>
                <c:ptCount val="14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</c:strCache>
            </c:strRef>
          </c:cat>
          <c:val>
            <c:numRef>
              <c:f>'Top-15 analysis'!$B$5:$O$5</c:f>
              <c:numCache>
                <c:formatCode>0%</c:formatCode>
                <c:ptCount val="14"/>
                <c:pt idx="0">
                  <c:v>0.29292464743701263</c:v>
                </c:pt>
                <c:pt idx="1">
                  <c:v>0.27343865518455213</c:v>
                </c:pt>
                <c:pt idx="2">
                  <c:v>0.27905257167529274</c:v>
                </c:pt>
                <c:pt idx="3">
                  <c:v>0.28669120202622023</c:v>
                </c:pt>
                <c:pt idx="4">
                  <c:v>0.26166555776005118</c:v>
                </c:pt>
                <c:pt idx="5">
                  <c:v>0.29570158001064839</c:v>
                </c:pt>
                <c:pt idx="6">
                  <c:v>0.22008815192964248</c:v>
                </c:pt>
                <c:pt idx="7">
                  <c:v>0.18930587833303902</c:v>
                </c:pt>
                <c:pt idx="8">
                  <c:v>0.19379675661700224</c:v>
                </c:pt>
                <c:pt idx="9">
                  <c:v>0.1898204790370287</c:v>
                </c:pt>
                <c:pt idx="10">
                  <c:v>0.2002740715561302</c:v>
                </c:pt>
                <c:pt idx="11">
                  <c:v>0.20112334857051162</c:v>
                </c:pt>
                <c:pt idx="12">
                  <c:v>0.17203198916570184</c:v>
                </c:pt>
                <c:pt idx="13">
                  <c:v>0.17511712336622498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12672"/>
        <c:axId val="188814464"/>
      </c:areaChart>
      <c:catAx>
        <c:axId val="1888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814464"/>
        <c:crosses val="autoZero"/>
        <c:auto val="1"/>
        <c:lblAlgn val="ctr"/>
        <c:lblOffset val="100"/>
        <c:noMultiLvlLbl val="0"/>
      </c:catAx>
      <c:valAx>
        <c:axId val="188814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88126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'Top-15 analysis'!$A$10:$A$24</c:f>
              <c:strCache>
                <c:ptCount val="15"/>
                <c:pt idx="0">
                  <c:v>Australia for UNHCR</c:v>
                </c:pt>
                <c:pt idx="1">
                  <c:v>Opportunity International Australia</c:v>
                </c:pt>
                <c:pt idx="2">
                  <c:v>The Fred Hollows Foundation</c:v>
                </c:pt>
                <c:pt idx="3">
                  <c:v>UNICEF Australia</c:v>
                </c:pt>
                <c:pt idx="4">
                  <c:v>Medicins Sans Frontieres</c:v>
                </c:pt>
                <c:pt idx="5">
                  <c:v>CARE Australia</c:v>
                </c:pt>
                <c:pt idx="6">
                  <c:v>Global Development Group</c:v>
                </c:pt>
                <c:pt idx="7">
                  <c:v>Compassion Australia</c:v>
                </c:pt>
                <c:pt idx="8">
                  <c:v>CBM Australia</c:v>
                </c:pt>
                <c:pt idx="9">
                  <c:v>World Vision Australia</c:v>
                </c:pt>
                <c:pt idx="10">
                  <c:v>PLAN International Australia</c:v>
                </c:pt>
                <c:pt idx="11">
                  <c:v>ChildFund Australia</c:v>
                </c:pt>
                <c:pt idx="12">
                  <c:v>Oxfam Australia</c:v>
                </c:pt>
                <c:pt idx="13">
                  <c:v>Save the Children Australia</c:v>
                </c:pt>
                <c:pt idx="14">
                  <c:v>Caritas Australia</c:v>
                </c:pt>
              </c:strCache>
            </c:strRef>
          </c:cat>
          <c:val>
            <c:numRef>
              <c:f>'Top-15 analysis'!$C$10:$C$24</c:f>
              <c:numCache>
                <c:formatCode>0%</c:formatCode>
                <c:ptCount val="15"/>
                <c:pt idx="0">
                  <c:v>0.32544726299866023</c:v>
                </c:pt>
                <c:pt idx="1">
                  <c:v>0.24211514221515848</c:v>
                </c:pt>
                <c:pt idx="2">
                  <c:v>0.22315499193768132</c:v>
                </c:pt>
                <c:pt idx="3">
                  <c:v>0.21319212212002392</c:v>
                </c:pt>
                <c:pt idx="4">
                  <c:v>0.18618146773679234</c:v>
                </c:pt>
                <c:pt idx="5">
                  <c:v>0.13676672050236999</c:v>
                </c:pt>
                <c:pt idx="6">
                  <c:v>0.1362825170864907</c:v>
                </c:pt>
                <c:pt idx="7">
                  <c:v>8.0462345221337925E-2</c:v>
                </c:pt>
                <c:pt idx="8">
                  <c:v>6.3574719619928055E-2</c:v>
                </c:pt>
                <c:pt idx="9">
                  <c:v>5.2820059798858385E-2</c:v>
                </c:pt>
                <c:pt idx="10">
                  <c:v>2.9501986874891736E-2</c:v>
                </c:pt>
                <c:pt idx="11">
                  <c:v>4.2271130232577284E-3</c:v>
                </c:pt>
                <c:pt idx="12">
                  <c:v>-9.5652704592689305E-2</c:v>
                </c:pt>
                <c:pt idx="13">
                  <c:v>-0.11200571903677745</c:v>
                </c:pt>
                <c:pt idx="14">
                  <c:v>-0.19071824658558462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42752"/>
        <c:axId val="188844288"/>
      </c:barChart>
      <c:catAx>
        <c:axId val="188842752"/>
        <c:scaling>
          <c:orientation val="minMax"/>
        </c:scaling>
        <c:delete val="0"/>
        <c:axPos val="b"/>
        <c:majorTickMark val="out"/>
        <c:minorTickMark val="none"/>
        <c:tickLblPos val="low"/>
        <c:crossAx val="188844288"/>
        <c:crosses val="autoZero"/>
        <c:auto val="1"/>
        <c:lblAlgn val="ctr"/>
        <c:lblOffset val="100"/>
        <c:noMultiLvlLbl val="0"/>
      </c:catAx>
      <c:valAx>
        <c:axId val="188844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884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'Top-15 analysis'!$Q$29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cat>
            <c:strRef>
              <c:f>'Top-15 analysis'!$N$31:$N$44</c:f>
              <c:strCache>
                <c:ptCount val="14"/>
                <c:pt idx="0">
                  <c:v>Compassion (12%)</c:v>
                </c:pt>
                <c:pt idx="1">
                  <c:v>MSF (21%)</c:v>
                </c:pt>
                <c:pt idx="2">
                  <c:v>Oxfam (7%)</c:v>
                </c:pt>
                <c:pt idx="3">
                  <c:v>Fred Hollows (15%)</c:v>
                </c:pt>
                <c:pt idx="4">
                  <c:v>ChildFund (5%)</c:v>
                </c:pt>
                <c:pt idx="5">
                  <c:v>Save the Children (48%)</c:v>
                </c:pt>
                <c:pt idx="6">
                  <c:v>PLAN (6%)</c:v>
                </c:pt>
                <c:pt idx="7">
                  <c:v>GDG* (62%)</c:v>
                </c:pt>
                <c:pt idx="8">
                  <c:v>UNICEF (11%)</c:v>
                </c:pt>
                <c:pt idx="9">
                  <c:v>Caritas (4%)</c:v>
                </c:pt>
                <c:pt idx="10">
                  <c:v>Australia for UNHCR* (36%)</c:v>
                </c:pt>
                <c:pt idx="11">
                  <c:v>CBM (3%)</c:v>
                </c:pt>
                <c:pt idx="12">
                  <c:v>CARE (4%)</c:v>
                </c:pt>
                <c:pt idx="13">
                  <c:v>Opportunity International Australia (15%)</c:v>
                </c:pt>
              </c:strCache>
            </c:strRef>
          </c:cat>
          <c:val>
            <c:numRef>
              <c:f>'Top-15 analysis'!$Q$31:$Q$44</c:f>
              <c:numCache>
                <c:formatCode>0%</c:formatCode>
                <c:ptCount val="14"/>
                <c:pt idx="0">
                  <c:v>7.3090118400813045E-2</c:v>
                </c:pt>
                <c:pt idx="1">
                  <c:v>7.184357066460062E-2</c:v>
                </c:pt>
                <c:pt idx="2">
                  <c:v>4.657879531869525E-2</c:v>
                </c:pt>
                <c:pt idx="3">
                  <c:v>4.6169299326188656E-2</c:v>
                </c:pt>
                <c:pt idx="4">
                  <c:v>3.4952539389418419E-2</c:v>
                </c:pt>
                <c:pt idx="5">
                  <c:v>3.1009147283504745E-2</c:v>
                </c:pt>
                <c:pt idx="6">
                  <c:v>2.9273217966737354E-2</c:v>
                </c:pt>
                <c:pt idx="7">
                  <c:v>2.8720327121179542E-2</c:v>
                </c:pt>
                <c:pt idx="8">
                  <c:v>2.7389776923024814E-2</c:v>
                </c:pt>
                <c:pt idx="9">
                  <c:v>2.5564003590058022E-2</c:v>
                </c:pt>
                <c:pt idx="10">
                  <c:v>2.4655956665386662E-2</c:v>
                </c:pt>
                <c:pt idx="11">
                  <c:v>2.2873501138142762E-2</c:v>
                </c:pt>
                <c:pt idx="12">
                  <c:v>1.3741152550964558E-2</c:v>
                </c:pt>
                <c:pt idx="13">
                  <c:v>1.2696860219152699E-2</c:v>
                </c:pt>
              </c:numCache>
            </c:numRef>
          </c:val>
        </c:ser>
        <c:ser>
          <c:idx val="1"/>
          <c:order val="1"/>
          <c:tx>
            <c:strRef>
              <c:f>'Top-15 analysis'!$P$29</c:f>
              <c:strCache>
                <c:ptCount val="1"/>
                <c:pt idx="0">
                  <c:v>2006/07</c:v>
                </c:pt>
              </c:strCache>
            </c:strRef>
          </c:tx>
          <c:invertIfNegative val="0"/>
          <c:cat>
            <c:strRef>
              <c:f>'Top-15 analysis'!$N$31:$N$44</c:f>
              <c:strCache>
                <c:ptCount val="14"/>
                <c:pt idx="0">
                  <c:v>Compassion (12%)</c:v>
                </c:pt>
                <c:pt idx="1">
                  <c:v>MSF (21%)</c:v>
                </c:pt>
                <c:pt idx="2">
                  <c:v>Oxfam (7%)</c:v>
                </c:pt>
                <c:pt idx="3">
                  <c:v>Fred Hollows (15%)</c:v>
                </c:pt>
                <c:pt idx="4">
                  <c:v>ChildFund (5%)</c:v>
                </c:pt>
                <c:pt idx="5">
                  <c:v>Save the Children (48%)</c:v>
                </c:pt>
                <c:pt idx="6">
                  <c:v>PLAN (6%)</c:v>
                </c:pt>
                <c:pt idx="7">
                  <c:v>GDG* (62%)</c:v>
                </c:pt>
                <c:pt idx="8">
                  <c:v>UNICEF (11%)</c:v>
                </c:pt>
                <c:pt idx="9">
                  <c:v>Caritas (4%)</c:v>
                </c:pt>
                <c:pt idx="10">
                  <c:v>Australia for UNHCR* (36%)</c:v>
                </c:pt>
                <c:pt idx="11">
                  <c:v>CBM (3%)</c:v>
                </c:pt>
                <c:pt idx="12">
                  <c:v>CARE (4%)</c:v>
                </c:pt>
                <c:pt idx="13">
                  <c:v>Opportunity International Australia (15%)</c:v>
                </c:pt>
              </c:strCache>
            </c:strRef>
          </c:cat>
          <c:val>
            <c:numRef>
              <c:f>'Top-15 analysis'!$P$31:$P$44</c:f>
              <c:numCache>
                <c:formatCode>0%</c:formatCode>
                <c:ptCount val="14"/>
                <c:pt idx="0">
                  <c:v>4.3237406475265847E-2</c:v>
                </c:pt>
                <c:pt idx="1">
                  <c:v>3.8641668406322993E-2</c:v>
                </c:pt>
                <c:pt idx="2">
                  <c:v>4.5384060591060781E-2</c:v>
                </c:pt>
                <c:pt idx="3">
                  <c:v>1.6491473957647343E-2</c:v>
                </c:pt>
                <c:pt idx="4">
                  <c:v>2.6845374464892231E-2</c:v>
                </c:pt>
                <c:pt idx="5">
                  <c:v>2.8033665403015724E-2</c:v>
                </c:pt>
                <c:pt idx="6">
                  <c:v>2.1737980241229925E-2</c:v>
                </c:pt>
                <c:pt idx="7">
                  <c:v>9.3380681141702216E-3</c:v>
                </c:pt>
                <c:pt idx="8">
                  <c:v>1.3145095475357367E-2</c:v>
                </c:pt>
                <c:pt idx="9">
                  <c:v>2.2534998524734551E-2</c:v>
                </c:pt>
                <c:pt idx="10">
                  <c:v>4.3643176447074692E-3</c:v>
                </c:pt>
                <c:pt idx="11">
                  <c:v>2.8400736766108166E-2</c:v>
                </c:pt>
                <c:pt idx="12">
                  <c:v>1.6389113072597158E-2</c:v>
                </c:pt>
                <c:pt idx="13">
                  <c:v>8.6992755111888007E-3</c:v>
                </c:pt>
              </c:numCache>
            </c:numRef>
          </c:val>
        </c:ser>
        <c:ser>
          <c:idx val="0"/>
          <c:order val="2"/>
          <c:tx>
            <c:strRef>
              <c:f>'Top-15 analysis'!$O$29</c:f>
              <c:strCache>
                <c:ptCount val="1"/>
                <c:pt idx="0">
                  <c:v>1999/2000</c:v>
                </c:pt>
              </c:strCache>
            </c:strRef>
          </c:tx>
          <c:invertIfNegative val="0"/>
          <c:cat>
            <c:strRef>
              <c:f>'Top-15 analysis'!$N$31:$N$44</c:f>
              <c:strCache>
                <c:ptCount val="14"/>
                <c:pt idx="0">
                  <c:v>Compassion (12%)</c:v>
                </c:pt>
                <c:pt idx="1">
                  <c:v>MSF (21%)</c:v>
                </c:pt>
                <c:pt idx="2">
                  <c:v>Oxfam (7%)</c:v>
                </c:pt>
                <c:pt idx="3">
                  <c:v>Fred Hollows (15%)</c:v>
                </c:pt>
                <c:pt idx="4">
                  <c:v>ChildFund (5%)</c:v>
                </c:pt>
                <c:pt idx="5">
                  <c:v>Save the Children (48%)</c:v>
                </c:pt>
                <c:pt idx="6">
                  <c:v>PLAN (6%)</c:v>
                </c:pt>
                <c:pt idx="7">
                  <c:v>GDG* (62%)</c:v>
                </c:pt>
                <c:pt idx="8">
                  <c:v>UNICEF (11%)</c:v>
                </c:pt>
                <c:pt idx="9">
                  <c:v>Caritas (4%)</c:v>
                </c:pt>
                <c:pt idx="10">
                  <c:v>Australia for UNHCR* (36%)</c:v>
                </c:pt>
                <c:pt idx="11">
                  <c:v>CBM (3%)</c:v>
                </c:pt>
                <c:pt idx="12">
                  <c:v>CARE (4%)</c:v>
                </c:pt>
                <c:pt idx="13">
                  <c:v>Opportunity International Australia (15%)</c:v>
                </c:pt>
              </c:strCache>
            </c:strRef>
          </c:cat>
          <c:val>
            <c:numRef>
              <c:f>'Top-15 analysis'!$O$31:$O$44</c:f>
              <c:numCache>
                <c:formatCode>0%</c:formatCode>
                <c:ptCount val="14"/>
                <c:pt idx="0">
                  <c:v>2.5371695648997692E-2</c:v>
                </c:pt>
                <c:pt idx="1">
                  <c:v>8.5914161784891412E-3</c:v>
                </c:pt>
                <c:pt idx="2">
                  <c:v>2.9223070559316767E-2</c:v>
                </c:pt>
                <c:pt idx="3">
                  <c:v>1.0935620412277742E-2</c:v>
                </c:pt>
                <c:pt idx="4">
                  <c:v>2.8120581111950337E-2</c:v>
                </c:pt>
                <c:pt idx="5">
                  <c:v>2.1151231744733027E-4</c:v>
                </c:pt>
                <c:pt idx="6">
                  <c:v>2.0684976636056101E-2</c:v>
                </c:pt>
                <c:pt idx="7">
                  <c:v>3.7634122253006667E-4</c:v>
                </c:pt>
                <c:pt idx="8">
                  <c:v>1.0540589432597235E-2</c:v>
                </c:pt>
                <c:pt idx="9">
                  <c:v>2.5477687115174518E-2</c:v>
                </c:pt>
                <c:pt idx="10">
                  <c:v>1.964714121632538E-3</c:v>
                </c:pt>
                <c:pt idx="11">
                  <c:v>2.4268561089063046E-2</c:v>
                </c:pt>
                <c:pt idx="12">
                  <c:v>1.316225023660531E-2</c:v>
                </c:pt>
                <c:pt idx="13">
                  <c:v>2.9781251565060272E-3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57344"/>
        <c:axId val="188883712"/>
      </c:barChart>
      <c:catAx>
        <c:axId val="188857344"/>
        <c:scaling>
          <c:orientation val="minMax"/>
        </c:scaling>
        <c:delete val="0"/>
        <c:axPos val="l"/>
        <c:majorTickMark val="out"/>
        <c:minorTickMark val="none"/>
        <c:tickLblPos val="nextTo"/>
        <c:crossAx val="188883712"/>
        <c:crosses val="autoZero"/>
        <c:auto val="1"/>
        <c:lblAlgn val="ctr"/>
        <c:lblOffset val="100"/>
        <c:noMultiLvlLbl val="0"/>
      </c:catAx>
      <c:valAx>
        <c:axId val="18888371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885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38888888888888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$43m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r>
                      <a:rPr lang="en-US" baseline="0"/>
                      <a:t> $19m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- $31m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- $8m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'Top-15 analysis'!$A$50:$A$53</c:f>
              <c:strCache>
                <c:ptCount val="4"/>
                <c:pt idx="0">
                  <c:v>Top-15 winners</c:v>
                </c:pt>
                <c:pt idx="1">
                  <c:v>Top-15 losers</c:v>
                </c:pt>
                <c:pt idx="2">
                  <c:v>Non-top-15</c:v>
                </c:pt>
                <c:pt idx="3">
                  <c:v>All</c:v>
                </c:pt>
              </c:strCache>
            </c:strRef>
          </c:cat>
          <c:val>
            <c:numRef>
              <c:f>'Top-15 analysis'!$C$50:$C$53</c:f>
              <c:numCache>
                <c:formatCode>General</c:formatCode>
                <c:ptCount val="4"/>
                <c:pt idx="0">
                  <c:v>43.364560185483853</c:v>
                </c:pt>
                <c:pt idx="1">
                  <c:v>-18.845072681451626</c:v>
                </c:pt>
                <c:pt idx="2">
                  <c:v>-31.305001362570643</c:v>
                </c:pt>
                <c:pt idx="3">
                  <c:v>-6.7855138585384189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04192"/>
        <c:axId val="188905728"/>
      </c:barChart>
      <c:catAx>
        <c:axId val="188904192"/>
        <c:scaling>
          <c:orientation val="minMax"/>
        </c:scaling>
        <c:delete val="0"/>
        <c:axPos val="b"/>
        <c:majorTickMark val="out"/>
        <c:minorTickMark val="none"/>
        <c:tickLblPos val="low"/>
        <c:crossAx val="188905728"/>
        <c:crosses val="autoZero"/>
        <c:auto val="1"/>
        <c:lblAlgn val="ctr"/>
        <c:lblOffset val="100"/>
        <c:noMultiLvlLbl val="0"/>
      </c:catAx>
      <c:valAx>
        <c:axId val="1889057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890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$W$5" horiz="1" max="2010" min="2003" page="10" val="2010"/>
</file>

<file path=xl/ctrlProps/ctrlProp2.xml><?xml version="1.0" encoding="utf-8"?>
<formControlPr xmlns="http://schemas.microsoft.com/office/spreadsheetml/2009/9/main" objectType="Scroll" dx="16" fmlaLink="$S$5" horiz="1" max="2010" min="2003" page="10" val="200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27</xdr:row>
      <xdr:rowOff>39288</xdr:rowOff>
    </xdr:from>
    <xdr:to>
      <xdr:col>6</xdr:col>
      <xdr:colOff>952501</xdr:colOff>
      <xdr:row>44</xdr:row>
      <xdr:rowOff>35718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334225</xdr:colOff>
      <xdr:row>17</xdr:row>
      <xdr:rowOff>109025</xdr:rowOff>
    </xdr:from>
    <xdr:to>
      <xdr:col>7</xdr:col>
      <xdr:colOff>404813</xdr:colOff>
      <xdr:row>36</xdr:row>
      <xdr:rowOff>154781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654844</xdr:colOff>
      <xdr:row>17</xdr:row>
      <xdr:rowOff>95249</xdr:rowOff>
    </xdr:from>
    <xdr:to>
      <xdr:col>14</xdr:col>
      <xdr:colOff>785813</xdr:colOff>
      <xdr:row>36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536760</xdr:colOff>
      <xdr:row>5</xdr:row>
      <xdr:rowOff>76479</xdr:rowOff>
    </xdr:from>
    <xdr:to>
      <xdr:col>33</xdr:col>
      <xdr:colOff>56028</xdr:colOff>
      <xdr:row>19</xdr:row>
      <xdr:rowOff>152679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266700</xdr:colOff>
      <xdr:row>40</xdr:row>
      <xdr:rowOff>138112</xdr:rowOff>
    </xdr:from>
    <xdr:to>
      <xdr:col>21</xdr:col>
      <xdr:colOff>209550</xdr:colOff>
      <xdr:row>55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457200</xdr:colOff>
      <xdr:row>40</xdr:row>
      <xdr:rowOff>19050</xdr:rowOff>
    </xdr:from>
    <xdr:to>
      <xdr:col>30</xdr:col>
      <xdr:colOff>381000</xdr:colOff>
      <xdr:row>54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</xdr:row>
          <xdr:rowOff>28575</xdr:rowOff>
        </xdr:from>
        <xdr:to>
          <xdr:col>30</xdr:col>
          <xdr:colOff>333375</xdr:colOff>
          <xdr:row>3</xdr:row>
          <xdr:rowOff>180975</xdr:rowOff>
        </xdr:to>
        <xdr:sp macro="" textlink="">
          <xdr:nvSpPr>
            <xdr:cNvPr id="34817" name="Scroll Bar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</xdr:row>
          <xdr:rowOff>9525</xdr:rowOff>
        </xdr:from>
        <xdr:to>
          <xdr:col>30</xdr:col>
          <xdr:colOff>314325</xdr:colOff>
          <xdr:row>2</xdr:row>
          <xdr:rowOff>180975</xdr:rowOff>
        </xdr:to>
        <xdr:sp macro="" textlink="">
          <xdr:nvSpPr>
            <xdr:cNvPr id="34818" name="Scroll Bar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699065</xdr:colOff>
      <xdr:row>16</xdr:row>
      <xdr:rowOff>117530</xdr:rowOff>
    </xdr:from>
    <xdr:to>
      <xdr:col>6</xdr:col>
      <xdr:colOff>768802</xdr:colOff>
      <xdr:row>41</xdr:row>
      <xdr:rowOff>64634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</xdr:row>
      <xdr:rowOff>15477</xdr:rowOff>
    </xdr:from>
    <xdr:to>
      <xdr:col>23</xdr:col>
      <xdr:colOff>47625</xdr:colOff>
      <xdr:row>15</xdr:row>
      <xdr:rowOff>91677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357188</xdr:colOff>
      <xdr:row>2</xdr:row>
      <xdr:rowOff>71438</xdr:rowOff>
    </xdr:from>
    <xdr:to>
      <xdr:col>18</xdr:col>
      <xdr:colOff>523875</xdr:colOff>
      <xdr:row>3</xdr:row>
      <xdr:rowOff>107157</xdr:rowOff>
    </xdr:to>
    <xdr:sp macro="" textlink="">
      <xdr:nvSpPr>
        <xdr:cNvPr id="3" name="TextBox 2"/>
        <xdr:cNvSpPr txBox="1"/>
      </xdr:nvSpPr>
      <xdr:spPr>
        <a:xfrm>
          <a:off x="10846594" y="452438"/>
          <a:ext cx="1381125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Others</a:t>
          </a:r>
        </a:p>
      </xdr:txBody>
    </xdr:sp>
    <xdr:clientData/>
  </xdr:twoCellAnchor>
  <xdr:twoCellAnchor>
    <xdr:from>
      <xdr:col>16</xdr:col>
      <xdr:colOff>438151</xdr:colOff>
      <xdr:row>5</xdr:row>
      <xdr:rowOff>92869</xdr:rowOff>
    </xdr:from>
    <xdr:to>
      <xdr:col>21</xdr:col>
      <xdr:colOff>142875</xdr:colOff>
      <xdr:row>7</xdr:row>
      <xdr:rowOff>23813</xdr:rowOff>
    </xdr:to>
    <xdr:sp macro="" textlink="">
      <xdr:nvSpPr>
        <xdr:cNvPr id="4" name="TextBox 3"/>
        <xdr:cNvSpPr txBox="1"/>
      </xdr:nvSpPr>
      <xdr:spPr>
        <a:xfrm>
          <a:off x="10927557" y="1045369"/>
          <a:ext cx="2740818" cy="311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Remainder of top 15 NGOs  (as of 2013)</a:t>
          </a:r>
        </a:p>
      </xdr:txBody>
    </xdr:sp>
    <xdr:clientData/>
  </xdr:twoCellAnchor>
  <xdr:twoCellAnchor>
    <xdr:from>
      <xdr:col>16</xdr:col>
      <xdr:colOff>521494</xdr:colOff>
      <xdr:row>9</xdr:row>
      <xdr:rowOff>45246</xdr:rowOff>
    </xdr:from>
    <xdr:to>
      <xdr:col>19</xdr:col>
      <xdr:colOff>511968</xdr:colOff>
      <xdr:row>10</xdr:row>
      <xdr:rowOff>59532</xdr:rowOff>
    </xdr:to>
    <xdr:sp macro="" textlink="">
      <xdr:nvSpPr>
        <xdr:cNvPr id="5" name="TextBox 4"/>
        <xdr:cNvSpPr txBox="1"/>
      </xdr:nvSpPr>
      <xdr:spPr>
        <a:xfrm>
          <a:off x="11010900" y="1759746"/>
          <a:ext cx="1812131" cy="20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World Vision Australia</a:t>
          </a:r>
        </a:p>
      </xdr:txBody>
    </xdr:sp>
    <xdr:clientData/>
  </xdr:twoCellAnchor>
  <xdr:twoCellAnchor>
    <xdr:from>
      <xdr:col>6</xdr:col>
      <xdr:colOff>464344</xdr:colOff>
      <xdr:row>7</xdr:row>
      <xdr:rowOff>134540</xdr:rowOff>
    </xdr:from>
    <xdr:to>
      <xdr:col>14</xdr:col>
      <xdr:colOff>559594</xdr:colOff>
      <xdr:row>23</xdr:row>
      <xdr:rowOff>83344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59530</xdr:colOff>
      <xdr:row>51</xdr:row>
      <xdr:rowOff>63104</xdr:rowOff>
    </xdr:from>
    <xdr:to>
      <xdr:col>19</xdr:col>
      <xdr:colOff>380998</xdr:colOff>
      <xdr:row>65</xdr:row>
      <xdr:rowOff>139304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511970</xdr:colOff>
      <xdr:row>51</xdr:row>
      <xdr:rowOff>86915</xdr:rowOff>
    </xdr:from>
    <xdr:to>
      <xdr:col>11</xdr:col>
      <xdr:colOff>261939</xdr:colOff>
      <xdr:row>65</xdr:row>
      <xdr:rowOff>163115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63"/>
  <sheetViews>
    <sheetView zoomScale="80" zoomScaleNormal="80" workbookViewId="0">
      <selection activeCell="E22" sqref="E22"/>
    </sheetView>
  </sheetViews>
  <sheetFormatPr defaultRowHeight="15" x14ac:dyDescent="0.25"/>
  <cols>
    <col min="1" max="1" width="40.7109375" bestFit="1" customWidth="1"/>
    <col min="2" max="2" width="16.28515625" bestFit="1" customWidth="1"/>
    <col min="3" max="6" width="13.42578125" bestFit="1" customWidth="1"/>
    <col min="7" max="13" width="15.140625" bestFit="1" customWidth="1"/>
    <col min="14" max="14" width="16.28515625" bestFit="1" customWidth="1"/>
    <col min="15" max="15" width="15.140625" bestFit="1" customWidth="1"/>
    <col min="16" max="16" width="15.28515625" customWidth="1"/>
    <col min="18" max="18" width="13" bestFit="1" customWidth="1"/>
  </cols>
  <sheetData>
    <row r="1" spans="1:15" x14ac:dyDescent="0.25">
      <c r="A1" s="3" t="s">
        <v>361</v>
      </c>
    </row>
    <row r="2" spans="1:15" x14ac:dyDescent="0.25">
      <c r="A2" s="60" t="s">
        <v>368</v>
      </c>
      <c r="B2" t="s">
        <v>350</v>
      </c>
      <c r="C2" t="s">
        <v>353</v>
      </c>
      <c r="D2" t="s">
        <v>352</v>
      </c>
      <c r="E2" t="s">
        <v>351</v>
      </c>
      <c r="F2" t="s">
        <v>354</v>
      </c>
      <c r="G2" t="s">
        <v>355</v>
      </c>
      <c r="H2" t="s">
        <v>356</v>
      </c>
      <c r="I2" t="s">
        <v>409</v>
      </c>
      <c r="J2" t="s">
        <v>358</v>
      </c>
      <c r="K2" t="s">
        <v>357</v>
      </c>
      <c r="L2" t="s">
        <v>410</v>
      </c>
      <c r="M2" t="s">
        <v>411</v>
      </c>
      <c r="N2" t="s">
        <v>412</v>
      </c>
      <c r="O2" t="s">
        <v>413</v>
      </c>
    </row>
    <row r="3" spans="1:15" x14ac:dyDescent="0.25">
      <c r="A3" t="s">
        <v>359</v>
      </c>
      <c r="B3" s="45">
        <v>258284486</v>
      </c>
      <c r="C3" s="45">
        <v>276340517.47000003</v>
      </c>
      <c r="D3" s="45">
        <v>322561815</v>
      </c>
      <c r="E3" s="45">
        <v>370287896</v>
      </c>
      <c r="F3" s="45">
        <v>444691789</v>
      </c>
      <c r="G3" s="45">
        <v>823880574.66999996</v>
      </c>
      <c r="H3" s="45">
        <v>689915456.8959173</v>
      </c>
      <c r="I3" s="45">
        <v>771003647.73185611</v>
      </c>
      <c r="J3" s="45">
        <v>820473691.25475025</v>
      </c>
      <c r="K3" s="45">
        <v>821271614.23327386</v>
      </c>
      <c r="L3" s="45">
        <v>888440973</v>
      </c>
      <c r="M3" s="45">
        <v>895613549</v>
      </c>
      <c r="N3" s="45">
        <v>871596473</v>
      </c>
      <c r="O3" s="9">
        <v>921330139.74226809</v>
      </c>
    </row>
    <row r="4" spans="1:15" x14ac:dyDescent="0.25">
      <c r="A4" t="s">
        <v>360</v>
      </c>
      <c r="B4" s="45">
        <v>0</v>
      </c>
      <c r="C4" s="45">
        <v>0</v>
      </c>
      <c r="D4" s="45">
        <v>0</v>
      </c>
      <c r="E4" s="45">
        <v>626129375</v>
      </c>
      <c r="F4" s="45">
        <v>700826028</v>
      </c>
      <c r="G4" s="45">
        <v>1089118158.0700002</v>
      </c>
      <c r="H4" s="45">
        <v>947637701.94999993</v>
      </c>
      <c r="I4" s="45">
        <v>1002166195.1999999</v>
      </c>
      <c r="J4" s="45">
        <v>1108760791.25</v>
      </c>
      <c r="K4" s="45">
        <v>1163535227.5</v>
      </c>
      <c r="L4" s="45">
        <v>1398862097.559886</v>
      </c>
      <c r="M4" s="45">
        <v>1347060572</v>
      </c>
      <c r="N4" s="45">
        <v>1404898067</v>
      </c>
      <c r="O4">
        <v>1460959609.9583333</v>
      </c>
    </row>
    <row r="6" spans="1:15" x14ac:dyDescent="0.25">
      <c r="A6" s="3" t="s">
        <v>362</v>
      </c>
    </row>
    <row r="8" spans="1:15" x14ac:dyDescent="0.25">
      <c r="A8" t="s">
        <v>363</v>
      </c>
      <c r="B8">
        <f>'CPI (from ABS)'!B280</f>
        <v>68.287937743190668</v>
      </c>
      <c r="C8">
        <f>'CPI (from ABS)'!C280</f>
        <v>72.47081712062257</v>
      </c>
      <c r="D8">
        <f>'CPI (from ABS)'!D280</f>
        <v>74.5136186770428</v>
      </c>
      <c r="E8">
        <f>'CPI (from ABS)'!E280</f>
        <v>76.459143968871587</v>
      </c>
      <c r="F8">
        <f>'CPI (from ABS)'!F280</f>
        <v>78.404669260700388</v>
      </c>
      <c r="G8">
        <f>'CPI (from ABS)'!G280</f>
        <v>80.350194552529175</v>
      </c>
      <c r="H8">
        <f>'CPI (from ABS)'!H280</f>
        <v>83.560311284046691</v>
      </c>
      <c r="I8">
        <f>'CPI (from ABS)'!I280</f>
        <v>85.311284046692606</v>
      </c>
      <c r="J8">
        <f>'CPI (from ABS)'!J280</f>
        <v>89.105058365758751</v>
      </c>
      <c r="K8">
        <f>'CPI (from ABS)'!K280</f>
        <v>90.36964980544748</v>
      </c>
      <c r="L8">
        <f>'CPI (from ABS)'!L280</f>
        <v>93.19066147859921</v>
      </c>
      <c r="M8">
        <f>'CPI (from ABS)'!M280</f>
        <v>96.498054474708169</v>
      </c>
      <c r="N8">
        <f>'CPI (from ABS)'!N280</f>
        <v>97.665369649805456</v>
      </c>
      <c r="O8">
        <f>'CPI (from ABS)'!O280</f>
        <v>100</v>
      </c>
    </row>
    <row r="10" spans="1:15" x14ac:dyDescent="0.25">
      <c r="B10" t="s">
        <v>350</v>
      </c>
      <c r="C10" t="s">
        <v>353</v>
      </c>
      <c r="D10" t="s">
        <v>352</v>
      </c>
      <c r="E10" t="s">
        <v>351</v>
      </c>
      <c r="F10" t="s">
        <v>354</v>
      </c>
      <c r="G10" t="s">
        <v>355</v>
      </c>
      <c r="H10" t="s">
        <v>356</v>
      </c>
      <c r="I10" t="s">
        <v>409</v>
      </c>
      <c r="J10" t="s">
        <v>358</v>
      </c>
      <c r="K10" t="s">
        <v>357</v>
      </c>
      <c r="L10" t="s">
        <v>410</v>
      </c>
      <c r="M10" t="s">
        <v>411</v>
      </c>
      <c r="N10" t="s">
        <v>412</v>
      </c>
      <c r="O10" t="s">
        <v>413</v>
      </c>
    </row>
    <row r="11" spans="1:15" x14ac:dyDescent="0.25">
      <c r="A11" t="s">
        <v>359</v>
      </c>
      <c r="B11" s="58">
        <f t="shared" ref="B11:O11" si="0">B3*$O$8/B8</f>
        <v>378228563.54415953</v>
      </c>
      <c r="C11" s="45">
        <f t="shared" si="0"/>
        <v>381312821.4216913</v>
      </c>
      <c r="D11" s="45">
        <f t="shared" si="0"/>
        <v>432889746.50130552</v>
      </c>
      <c r="E11" s="45">
        <f t="shared" si="0"/>
        <v>484295110.79898226</v>
      </c>
      <c r="F11" s="45">
        <f t="shared" si="0"/>
        <v>567175135.34987593</v>
      </c>
      <c r="G11" s="45">
        <f t="shared" si="0"/>
        <v>1025362264.8435352</v>
      </c>
      <c r="H11" s="45">
        <f t="shared" si="0"/>
        <v>825649696.96042264</v>
      </c>
      <c r="I11" s="45">
        <f t="shared" si="0"/>
        <v>903753420.6024493</v>
      </c>
      <c r="J11" s="45">
        <f t="shared" si="0"/>
        <v>920793618.56974149</v>
      </c>
      <c r="K11" s="45">
        <f t="shared" si="0"/>
        <v>908791409.50678742</v>
      </c>
      <c r="L11" s="45">
        <f t="shared" si="0"/>
        <v>953358371.86221302</v>
      </c>
      <c r="M11" s="45">
        <f t="shared" si="0"/>
        <v>928115653.60080647</v>
      </c>
      <c r="N11" s="58">
        <f t="shared" si="0"/>
        <v>892431448.45019913</v>
      </c>
      <c r="O11" s="45">
        <f t="shared" si="0"/>
        <v>921330139.74226809</v>
      </c>
    </row>
    <row r="12" spans="1:15" x14ac:dyDescent="0.25">
      <c r="A12" t="s">
        <v>360</v>
      </c>
      <c r="B12" s="45">
        <f t="shared" ref="B12:O12" si="1">B4*$O$8/B8</f>
        <v>0</v>
      </c>
      <c r="C12" s="45">
        <f t="shared" si="1"/>
        <v>0</v>
      </c>
      <c r="D12" s="45">
        <f t="shared" si="1"/>
        <v>0</v>
      </c>
      <c r="E12" s="45">
        <f t="shared" si="1"/>
        <v>818907121.50127232</v>
      </c>
      <c r="F12" s="45">
        <f t="shared" si="1"/>
        <v>893857514.62034738</v>
      </c>
      <c r="G12" s="45">
        <f t="shared" si="1"/>
        <v>1355464245.1524942</v>
      </c>
      <c r="H12" s="45">
        <f t="shared" si="1"/>
        <v>1134076318.5152502</v>
      </c>
      <c r="I12" s="45">
        <f t="shared" si="1"/>
        <v>1174717045.2287343</v>
      </c>
      <c r="J12" s="45">
        <f t="shared" si="1"/>
        <v>1244329796.2936683</v>
      </c>
      <c r="K12" s="45">
        <f t="shared" si="1"/>
        <v>1287528755.5113022</v>
      </c>
      <c r="L12" s="45">
        <f t="shared" si="1"/>
        <v>1501075403.2271011</v>
      </c>
      <c r="M12" s="45">
        <f t="shared" si="1"/>
        <v>1395945834.6935484</v>
      </c>
      <c r="N12" s="45">
        <f t="shared" si="1"/>
        <v>1438481287.7250996</v>
      </c>
      <c r="O12" s="45">
        <f t="shared" si="1"/>
        <v>1460959609.958333</v>
      </c>
    </row>
    <row r="14" spans="1:15" x14ac:dyDescent="0.25">
      <c r="A14" s="3" t="s">
        <v>364</v>
      </c>
    </row>
    <row r="15" spans="1:15" x14ac:dyDescent="0.25">
      <c r="B15" t="str">
        <f>B10</f>
        <v>1999/2000</v>
      </c>
      <c r="C15" t="str">
        <f t="shared" ref="C15:M15" si="2">C10</f>
        <v>2000/01</v>
      </c>
      <c r="D15" t="str">
        <f t="shared" si="2"/>
        <v>2001/02</v>
      </c>
      <c r="E15" t="str">
        <f t="shared" si="2"/>
        <v>2002/03</v>
      </c>
      <c r="F15" t="str">
        <f t="shared" si="2"/>
        <v>2003/04</v>
      </c>
      <c r="G15" t="str">
        <f t="shared" si="2"/>
        <v>2004/05</v>
      </c>
      <c r="H15" t="str">
        <f t="shared" si="2"/>
        <v>2005/06</v>
      </c>
      <c r="I15" t="str">
        <f t="shared" si="2"/>
        <v>2006/07</v>
      </c>
      <c r="J15" t="str">
        <f t="shared" si="2"/>
        <v>2007/08</v>
      </c>
      <c r="K15" t="str">
        <f t="shared" si="2"/>
        <v>2008/09</v>
      </c>
      <c r="L15" t="str">
        <f t="shared" si="2"/>
        <v>2009/10</v>
      </c>
      <c r="M15" t="str">
        <f t="shared" si="2"/>
        <v>2010/11</v>
      </c>
      <c r="N15" t="str">
        <f>N10</f>
        <v>2011/12</v>
      </c>
      <c r="O15" t="str">
        <f>O10</f>
        <v>2012/13</v>
      </c>
    </row>
    <row r="16" spans="1:15" x14ac:dyDescent="0.25">
      <c r="A16" t="s">
        <v>365</v>
      </c>
      <c r="B16" s="46">
        <f>B3</f>
        <v>258284486</v>
      </c>
      <c r="C16" s="46">
        <f t="shared" ref="C16:O16" si="3">C3</f>
        <v>276340517.47000003</v>
      </c>
      <c r="D16" s="46">
        <f t="shared" si="3"/>
        <v>322561815</v>
      </c>
      <c r="E16" s="46">
        <f t="shared" si="3"/>
        <v>370287896</v>
      </c>
      <c r="F16" s="46">
        <f t="shared" si="3"/>
        <v>444691789</v>
      </c>
      <c r="G16" s="46">
        <f t="shared" si="3"/>
        <v>823880574.66999996</v>
      </c>
      <c r="H16" s="46">
        <f t="shared" si="3"/>
        <v>689915456.8959173</v>
      </c>
      <c r="I16" s="46">
        <f t="shared" si="3"/>
        <v>771003647.73185611</v>
      </c>
      <c r="J16" s="46">
        <f t="shared" si="3"/>
        <v>820473691.25475025</v>
      </c>
      <c r="K16" s="46">
        <f t="shared" si="3"/>
        <v>821271614.23327386</v>
      </c>
      <c r="L16" s="46">
        <f t="shared" si="3"/>
        <v>888440973</v>
      </c>
      <c r="M16" s="46">
        <f t="shared" si="3"/>
        <v>895613549</v>
      </c>
      <c r="N16" s="46">
        <f t="shared" si="3"/>
        <v>871596473</v>
      </c>
      <c r="O16" s="46">
        <f t="shared" si="3"/>
        <v>921330139.74226809</v>
      </c>
    </row>
    <row r="17" spans="1:16" x14ac:dyDescent="0.25">
      <c r="A17" t="s">
        <v>366</v>
      </c>
      <c r="B17" s="46">
        <f>B11</f>
        <v>378228563.54415953</v>
      </c>
      <c r="C17" s="46">
        <f t="shared" ref="C17:O17" si="4">C11</f>
        <v>381312821.4216913</v>
      </c>
      <c r="D17" s="46">
        <f t="shared" si="4"/>
        <v>432889746.50130552</v>
      </c>
      <c r="E17" s="46">
        <f t="shared" si="4"/>
        <v>484295110.79898226</v>
      </c>
      <c r="F17" s="46">
        <f t="shared" si="4"/>
        <v>567175135.34987593</v>
      </c>
      <c r="G17" s="46">
        <f t="shared" si="4"/>
        <v>1025362264.8435352</v>
      </c>
      <c r="H17" s="46">
        <f t="shared" si="4"/>
        <v>825649696.96042264</v>
      </c>
      <c r="I17" s="46">
        <f t="shared" si="4"/>
        <v>903753420.6024493</v>
      </c>
      <c r="J17" s="46">
        <f t="shared" si="4"/>
        <v>920793618.56974149</v>
      </c>
      <c r="K17" s="46">
        <f t="shared" si="4"/>
        <v>908791409.50678742</v>
      </c>
      <c r="L17" s="46">
        <f t="shared" si="4"/>
        <v>953358371.86221302</v>
      </c>
      <c r="M17" s="46">
        <f t="shared" si="4"/>
        <v>928115653.60080647</v>
      </c>
      <c r="N17" s="46">
        <f t="shared" si="4"/>
        <v>892431448.45019913</v>
      </c>
      <c r="O17" s="46">
        <f t="shared" si="4"/>
        <v>921330139.74226809</v>
      </c>
    </row>
    <row r="19" spans="1:16" x14ac:dyDescent="0.25">
      <c r="A19" t="s">
        <v>407</v>
      </c>
      <c r="C19" s="6">
        <f t="shared" ref="C19:O19" si="5">(C17-B17)/B17</f>
        <v>8.1544816410241017E-3</v>
      </c>
      <c r="D19" s="6">
        <f t="shared" si="5"/>
        <v>0.1352614498702514</v>
      </c>
      <c r="E19" s="6">
        <f t="shared" si="5"/>
        <v>0.11874932292377988</v>
      </c>
      <c r="F19" s="6">
        <f t="shared" si="5"/>
        <v>0.17113537325239467</v>
      </c>
      <c r="G19" s="6">
        <f t="shared" si="5"/>
        <v>0.8078406490986515</v>
      </c>
      <c r="H19" s="6">
        <f t="shared" si="5"/>
        <v>-0.19477269130202254</v>
      </c>
      <c r="I19" s="6">
        <f t="shared" si="5"/>
        <v>9.4596684198590034E-2</v>
      </c>
      <c r="J19" s="6">
        <f t="shared" si="5"/>
        <v>1.8854919471212685E-2</v>
      </c>
      <c r="K19" s="6">
        <f t="shared" si="5"/>
        <v>-1.3034635363347724E-2</v>
      </c>
      <c r="L19" s="6">
        <f t="shared" si="5"/>
        <v>4.9039814735498712E-2</v>
      </c>
      <c r="M19" s="6">
        <f t="shared" si="5"/>
        <v>-2.6477680383819844E-2</v>
      </c>
      <c r="N19" s="6">
        <f t="shared" si="5"/>
        <v>-3.8448015624091121E-2</v>
      </c>
      <c r="O19" s="6">
        <f t="shared" si="5"/>
        <v>3.2381973251003837E-2</v>
      </c>
    </row>
    <row r="20" spans="1:16" x14ac:dyDescent="0.25">
      <c r="C20" s="6">
        <f>AVERAGE(C19:F19)</f>
        <v>0.10832515692186251</v>
      </c>
      <c r="F20" s="43">
        <f>(F17-B17)/B17</f>
        <v>0.49955659095444338</v>
      </c>
      <c r="O20" s="44">
        <f>(O17-I17)/I17</f>
        <v>1.9448578272712933E-2</v>
      </c>
    </row>
    <row r="22" spans="1:16" x14ac:dyDescent="0.25">
      <c r="A22" s="3" t="s">
        <v>367</v>
      </c>
    </row>
    <row r="23" spans="1:16" x14ac:dyDescent="0.25">
      <c r="B23" t="str">
        <f t="shared" ref="B23:O23" si="6">B15</f>
        <v>1999/2000</v>
      </c>
      <c r="C23" t="str">
        <f t="shared" si="6"/>
        <v>2000/01</v>
      </c>
      <c r="D23" t="str">
        <f t="shared" si="6"/>
        <v>2001/02</v>
      </c>
      <c r="E23" t="str">
        <f t="shared" si="6"/>
        <v>2002/03</v>
      </c>
      <c r="F23" t="str">
        <f t="shared" si="6"/>
        <v>2003/04</v>
      </c>
      <c r="G23" t="str">
        <f t="shared" si="6"/>
        <v>2004/05</v>
      </c>
      <c r="H23" t="str">
        <f t="shared" si="6"/>
        <v>2005/06</v>
      </c>
      <c r="I23" t="str">
        <f t="shared" si="6"/>
        <v>2006/07</v>
      </c>
      <c r="J23" t="str">
        <f t="shared" si="6"/>
        <v>2007/08</v>
      </c>
      <c r="K23" t="str">
        <f t="shared" si="6"/>
        <v>2008/09</v>
      </c>
      <c r="L23" t="str">
        <f t="shared" si="6"/>
        <v>2009/10</v>
      </c>
      <c r="M23" t="str">
        <f t="shared" si="6"/>
        <v>2010/11</v>
      </c>
      <c r="N23" t="str">
        <f t="shared" si="6"/>
        <v>2011/12</v>
      </c>
      <c r="O23" t="str">
        <f t="shared" si="6"/>
        <v>2012/13</v>
      </c>
    </row>
    <row r="24" spans="1:16" x14ac:dyDescent="0.25">
      <c r="A24" t="s">
        <v>365</v>
      </c>
      <c r="B24" s="59">
        <f>B16/1000000</f>
        <v>258.28448600000002</v>
      </c>
      <c r="C24" s="59">
        <f t="shared" ref="C24:O24" si="7">C16/1000000</f>
        <v>276.34051747000001</v>
      </c>
      <c r="D24" s="59">
        <f t="shared" si="7"/>
        <v>322.56181500000002</v>
      </c>
      <c r="E24" s="59">
        <f t="shared" si="7"/>
        <v>370.28789599999999</v>
      </c>
      <c r="F24" s="59">
        <f t="shared" si="7"/>
        <v>444.69178899999997</v>
      </c>
      <c r="G24" s="59">
        <f t="shared" si="7"/>
        <v>823.88057466999999</v>
      </c>
      <c r="H24" s="59">
        <f t="shared" si="7"/>
        <v>689.91545689591726</v>
      </c>
      <c r="I24" s="59">
        <f t="shared" si="7"/>
        <v>771.00364773185606</v>
      </c>
      <c r="J24" s="59">
        <f t="shared" si="7"/>
        <v>820.47369125475029</v>
      </c>
      <c r="K24" s="59">
        <f t="shared" si="7"/>
        <v>821.27161423327391</v>
      </c>
      <c r="L24" s="59">
        <f t="shared" si="7"/>
        <v>888.44097299999999</v>
      </c>
      <c r="M24" s="59">
        <f t="shared" si="7"/>
        <v>895.61354900000003</v>
      </c>
      <c r="N24" s="59">
        <f t="shared" si="7"/>
        <v>871.59647299999995</v>
      </c>
      <c r="O24" s="59">
        <f t="shared" si="7"/>
        <v>921.3301397422681</v>
      </c>
    </row>
    <row r="25" spans="1:16" x14ac:dyDescent="0.25">
      <c r="A25" t="s">
        <v>366</v>
      </c>
      <c r="B25" s="59">
        <f>B17/1000000</f>
        <v>378.22856354415956</v>
      </c>
      <c r="C25" s="59">
        <f t="shared" ref="C25:O25" si="8">C17/1000000</f>
        <v>381.3128214216913</v>
      </c>
      <c r="D25" s="59">
        <f t="shared" si="8"/>
        <v>432.88974650130552</v>
      </c>
      <c r="E25" s="59">
        <f t="shared" si="8"/>
        <v>484.29511079898225</v>
      </c>
      <c r="F25" s="59">
        <f t="shared" si="8"/>
        <v>567.17513534987597</v>
      </c>
      <c r="G25" s="59">
        <f t="shared" si="8"/>
        <v>1025.3622648435353</v>
      </c>
      <c r="H25" s="59">
        <f t="shared" si="8"/>
        <v>825.6496969604226</v>
      </c>
      <c r="I25" s="59">
        <f t="shared" si="8"/>
        <v>903.7534206024493</v>
      </c>
      <c r="J25" s="59">
        <f t="shared" si="8"/>
        <v>920.79361856974151</v>
      </c>
      <c r="K25" s="59">
        <f t="shared" si="8"/>
        <v>908.79140950678743</v>
      </c>
      <c r="L25" s="59">
        <f t="shared" si="8"/>
        <v>953.35837186221306</v>
      </c>
      <c r="M25" s="59">
        <f t="shared" si="8"/>
        <v>928.11565360080647</v>
      </c>
      <c r="N25" s="59">
        <f t="shared" si="8"/>
        <v>892.43144845019913</v>
      </c>
      <c r="O25" s="59">
        <f t="shared" si="8"/>
        <v>921.3301397422681</v>
      </c>
    </row>
    <row r="26" spans="1:16" x14ac:dyDescent="0.25">
      <c r="G26" s="73">
        <f>G25-F25</f>
        <v>458.18712949365931</v>
      </c>
      <c r="H26" s="73">
        <f>H25-G25</f>
        <v>-199.71256788311268</v>
      </c>
      <c r="I26" s="73">
        <f>I25-F25</f>
        <v>336.57828525257332</v>
      </c>
      <c r="O26">
        <f>O25/H25-1</f>
        <v>0.11588503348827839</v>
      </c>
    </row>
    <row r="32" spans="1:16" x14ac:dyDescent="0.25">
      <c r="P32" s="59"/>
    </row>
    <row r="33" spans="1:18" x14ac:dyDescent="0.25">
      <c r="P33" s="59"/>
      <c r="R33" s="43"/>
    </row>
    <row r="45" spans="1:18" x14ac:dyDescent="0.25">
      <c r="A45" s="3"/>
    </row>
    <row r="47" spans="1:18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P47" s="46"/>
    </row>
    <row r="48" spans="1:18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P48" s="46"/>
    </row>
    <row r="60" spans="1:12" x14ac:dyDescent="0.25">
      <c r="A60" s="3"/>
    </row>
    <row r="62" spans="1:12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16"/>
  <sheetViews>
    <sheetView zoomScale="80" zoomScaleNormal="80" workbookViewId="0">
      <selection activeCell="H40" sqref="H40"/>
    </sheetView>
  </sheetViews>
  <sheetFormatPr defaultRowHeight="15" x14ac:dyDescent="0.25"/>
  <cols>
    <col min="1" max="1" width="22.140625" customWidth="1"/>
    <col min="2" max="2" width="25.140625" customWidth="1"/>
    <col min="3" max="6" width="13.28515625" customWidth="1"/>
    <col min="7" max="7" width="15" customWidth="1"/>
    <col min="8" max="14" width="13.28515625" customWidth="1"/>
    <col min="15" max="15" width="17.85546875" customWidth="1"/>
    <col min="16" max="16" width="13.28515625" customWidth="1"/>
    <col min="17" max="17" width="13" bestFit="1" customWidth="1"/>
  </cols>
  <sheetData>
    <row r="1" spans="1:18" x14ac:dyDescent="0.25">
      <c r="A1" s="3" t="s">
        <v>443</v>
      </c>
    </row>
    <row r="2" spans="1:18" x14ac:dyDescent="0.25">
      <c r="B2" t="str">
        <f>'Total funding'!B2</f>
        <v>1999/2000</v>
      </c>
      <c r="C2" t="str">
        <f>'Total funding'!C2</f>
        <v>2000/01</v>
      </c>
      <c r="D2" t="str">
        <f>'Total funding'!D2</f>
        <v>2001/02</v>
      </c>
      <c r="E2" t="str">
        <f>'Total funding'!E2</f>
        <v>2002/03</v>
      </c>
      <c r="F2" t="str">
        <f>'Total funding'!F2</f>
        <v>2003/04</v>
      </c>
      <c r="G2" t="str">
        <f>'Total funding'!G2</f>
        <v>2004/05</v>
      </c>
      <c r="H2" t="str">
        <f>'Total funding'!H2</f>
        <v>2005/06</v>
      </c>
      <c r="I2" t="str">
        <f>'Total funding'!I2</f>
        <v>2006/07</v>
      </c>
      <c r="J2" t="str">
        <f>'Total funding'!J2</f>
        <v>2007/08</v>
      </c>
      <c r="K2" t="str">
        <f>'Total funding'!K2</f>
        <v>2008/09</v>
      </c>
      <c r="L2" t="str">
        <f>'Total funding'!L2</f>
        <v>2009/10</v>
      </c>
      <c r="M2" t="str">
        <f>'Total funding'!M2</f>
        <v>2010/11</v>
      </c>
      <c r="N2" t="str">
        <f>'Total funding'!N2</f>
        <v>2011/12</v>
      </c>
      <c r="O2" t="str">
        <f>'Total funding'!O2</f>
        <v>2012/13</v>
      </c>
    </row>
    <row r="3" spans="1:18" x14ac:dyDescent="0.25">
      <c r="A3" t="s">
        <v>445</v>
      </c>
      <c r="B3" s="46">
        <f>'Total funding'!B11</f>
        <v>378228563.54415953</v>
      </c>
      <c r="C3" s="46">
        <f>'Total funding'!C11</f>
        <v>381312821.4216913</v>
      </c>
      <c r="D3" s="46">
        <f>'Total funding'!D11</f>
        <v>432889746.50130552</v>
      </c>
      <c r="E3" s="46">
        <f>'Total funding'!E11</f>
        <v>484295110.79898226</v>
      </c>
      <c r="F3" s="46">
        <f>'Total funding'!F11</f>
        <v>567175135.34987593</v>
      </c>
      <c r="G3" s="46">
        <f>'Total funding'!G11</f>
        <v>1025362264.8435352</v>
      </c>
      <c r="H3" s="46">
        <f>'Total funding'!H11</f>
        <v>825649696.96042264</v>
      </c>
      <c r="I3" s="46">
        <f>'Total funding'!I11</f>
        <v>903753420.6024493</v>
      </c>
      <c r="J3" s="46">
        <f>'Total funding'!J11</f>
        <v>920793618.56974149</v>
      </c>
      <c r="K3" s="46">
        <f>'Total funding'!K11</f>
        <v>908791409.50678742</v>
      </c>
      <c r="L3" s="46">
        <f>'Total funding'!L11</f>
        <v>953358371.86221302</v>
      </c>
      <c r="M3" s="46">
        <f>'Total funding'!M11</f>
        <v>928115653.60080647</v>
      </c>
      <c r="N3" s="46">
        <f>'Total funding'!N11</f>
        <v>892431448.45019913</v>
      </c>
      <c r="O3" s="46">
        <f>'Total funding'!O11</f>
        <v>921330139.74226809</v>
      </c>
      <c r="P3" s="46"/>
    </row>
    <row r="4" spans="1:18" x14ac:dyDescent="0.25">
      <c r="A4" t="s">
        <v>444</v>
      </c>
      <c r="B4" s="45">
        <f>'Population (from ABS)'!B146*1000</f>
        <v>19028800</v>
      </c>
      <c r="C4" s="45">
        <f>'Population (from ABS)'!C146*1000</f>
        <v>19274700</v>
      </c>
      <c r="D4" s="45">
        <f>'Population (from ABS)'!D146*1000</f>
        <v>19495200</v>
      </c>
      <c r="E4" s="45">
        <f>'Population (from ABS)'!E146*1000</f>
        <v>19720700</v>
      </c>
      <c r="F4" s="45">
        <f>'Population (from ABS)'!F146*1000</f>
        <v>19932700</v>
      </c>
      <c r="G4" s="45">
        <f>'Population (from ABS)'!G146*1000</f>
        <v>20176800</v>
      </c>
      <c r="H4" s="45">
        <f>'Population (from ABS)'!H146*1000</f>
        <v>20451000</v>
      </c>
      <c r="I4" s="45">
        <f>'Population (from ABS)'!I146*1000</f>
        <v>20827600</v>
      </c>
      <c r="J4" s="45">
        <f>'Population (from ABS)'!J146*1000</f>
        <v>21249200</v>
      </c>
      <c r="K4" s="45">
        <f>'Population (from ABS)'!K146*1000</f>
        <v>21691700</v>
      </c>
      <c r="L4" s="45">
        <f>'Population (from ABS)'!L146*1000</f>
        <v>22031800</v>
      </c>
      <c r="M4" s="45">
        <f>'Population (from ABS)'!M146*1000</f>
        <v>22340000</v>
      </c>
      <c r="N4" s="45">
        <f>'Population (from ABS)'!N146*1000</f>
        <v>22728300</v>
      </c>
      <c r="O4" s="45">
        <f>'Population (from ABS)'!O146*1000</f>
        <v>23125900</v>
      </c>
      <c r="P4" s="45"/>
    </row>
    <row r="5" spans="1:18" x14ac:dyDescent="0.25">
      <c r="A5" t="s">
        <v>443</v>
      </c>
      <c r="B5">
        <f>B3/B4</f>
        <v>19.876637704120046</v>
      </c>
      <c r="C5">
        <f t="shared" ref="C5:N5" si="0">C3/C4</f>
        <v>19.78307425909048</v>
      </c>
      <c r="D5">
        <f t="shared" si="0"/>
        <v>22.204940010941439</v>
      </c>
      <c r="E5">
        <f t="shared" si="0"/>
        <v>24.557703874557305</v>
      </c>
      <c r="F5">
        <f t="shared" si="0"/>
        <v>28.454506180792162</v>
      </c>
      <c r="G5">
        <f t="shared" si="0"/>
        <v>50.818874392546647</v>
      </c>
      <c r="H5">
        <f t="shared" si="0"/>
        <v>40.372094125491301</v>
      </c>
      <c r="I5">
        <f t="shared" si="0"/>
        <v>43.392105696405217</v>
      </c>
      <c r="J5">
        <f t="shared" si="0"/>
        <v>43.333095766887297</v>
      </c>
      <c r="K5">
        <f t="shared" si="0"/>
        <v>41.895813122382634</v>
      </c>
      <c r="L5">
        <f t="shared" si="0"/>
        <v>43.271923849263928</v>
      </c>
      <c r="M5">
        <f t="shared" si="0"/>
        <v>41.545015828147115</v>
      </c>
      <c r="N5">
        <f t="shared" si="0"/>
        <v>39.265208944364474</v>
      </c>
      <c r="O5">
        <f>O3/O4</f>
        <v>39.839752820096436</v>
      </c>
    </row>
    <row r="7" spans="1:18" x14ac:dyDescent="0.25">
      <c r="A7" s="3" t="s">
        <v>446</v>
      </c>
    </row>
    <row r="8" spans="1:18" x14ac:dyDescent="0.25">
      <c r="B8" t="str">
        <f>B2</f>
        <v>1999/2000</v>
      </c>
      <c r="C8" t="str">
        <f t="shared" ref="C8:O8" si="1">C2</f>
        <v>2000/01</v>
      </c>
      <c r="D8" t="str">
        <f t="shared" si="1"/>
        <v>2001/02</v>
      </c>
      <c r="E8" t="str">
        <f t="shared" si="1"/>
        <v>2002/03</v>
      </c>
      <c r="F8" t="str">
        <f t="shared" si="1"/>
        <v>2003/04</v>
      </c>
      <c r="G8" t="str">
        <f t="shared" si="1"/>
        <v>2004/05</v>
      </c>
      <c r="H8" t="str">
        <f t="shared" si="1"/>
        <v>2005/06</v>
      </c>
      <c r="I8" t="str">
        <f t="shared" si="1"/>
        <v>2006/07</v>
      </c>
      <c r="J8" t="str">
        <f t="shared" si="1"/>
        <v>2007/08</v>
      </c>
      <c r="K8" t="str">
        <f t="shared" si="1"/>
        <v>2008/09</v>
      </c>
      <c r="L8" t="str">
        <f t="shared" si="1"/>
        <v>2009/10</v>
      </c>
      <c r="M8" t="str">
        <f t="shared" si="1"/>
        <v>2010/11</v>
      </c>
      <c r="N8" t="str">
        <f t="shared" si="1"/>
        <v>2011/12</v>
      </c>
      <c r="O8" t="str">
        <f t="shared" si="1"/>
        <v>2012/13</v>
      </c>
    </row>
    <row r="9" spans="1:18" x14ac:dyDescent="0.25">
      <c r="A9" t="s">
        <v>447</v>
      </c>
      <c r="B9" s="45">
        <f>'Total funding'!B3</f>
        <v>258284486</v>
      </c>
      <c r="C9" s="45">
        <f>'Total funding'!C3</f>
        <v>276340517.47000003</v>
      </c>
      <c r="D9" s="45">
        <f>'Total funding'!D3</f>
        <v>322561815</v>
      </c>
      <c r="E9" s="45">
        <f>'Total funding'!E3</f>
        <v>370287896</v>
      </c>
      <c r="F9" s="45">
        <f>'Total funding'!F3</f>
        <v>444691789</v>
      </c>
      <c r="G9" s="45">
        <f>'Total funding'!G3</f>
        <v>823880574.66999996</v>
      </c>
      <c r="H9" s="45">
        <f>'Total funding'!H3</f>
        <v>689915456.8959173</v>
      </c>
      <c r="I9" s="45">
        <f>'Total funding'!I3</f>
        <v>771003647.73185611</v>
      </c>
      <c r="J9" s="45">
        <f>'Total funding'!J3</f>
        <v>820473691.25475025</v>
      </c>
      <c r="K9" s="45">
        <f>'Total funding'!K3</f>
        <v>821271614.23327386</v>
      </c>
      <c r="L9" s="45">
        <f>'Total funding'!L3</f>
        <v>888440973</v>
      </c>
      <c r="M9" s="45">
        <f>'Total funding'!M3</f>
        <v>895613549</v>
      </c>
      <c r="N9" s="45">
        <f>'Total funding'!N3</f>
        <v>871596473</v>
      </c>
      <c r="O9" s="45">
        <f>'Total funding'!O3</f>
        <v>921330139.74226809</v>
      </c>
      <c r="P9" s="45"/>
    </row>
    <row r="10" spans="1:18" x14ac:dyDescent="0.25">
      <c r="A10" t="s">
        <v>408</v>
      </c>
      <c r="B10">
        <f>'Household income (from ABS)'!DK234*1000000</f>
        <v>423498000000</v>
      </c>
      <c r="C10">
        <f>'Household income (from ABS)'!DL234*1000000</f>
        <v>463102000000</v>
      </c>
      <c r="D10">
        <f>'Household income (from ABS)'!DM234*1000000</f>
        <v>495299000000</v>
      </c>
      <c r="E10">
        <f>'Household income (from ABS)'!DN234*1000000</f>
        <v>514766000000</v>
      </c>
      <c r="F10">
        <f>'Household income (from ABS)'!DO234*1000000</f>
        <v>553635000000</v>
      </c>
      <c r="G10">
        <f>'Household income (from ABS)'!DP234*1000000</f>
        <v>594943000000</v>
      </c>
      <c r="H10">
        <f>'Household income (from ABS)'!DQ234*1000000</f>
        <v>630836000000</v>
      </c>
      <c r="I10">
        <f>'Household income (from ABS)'!DR234*1000000</f>
        <v>688163000000</v>
      </c>
      <c r="J10">
        <f>'Household income (from ABS)'!DS234*1000000</f>
        <v>758494000000</v>
      </c>
      <c r="K10">
        <f>'Household income (from ABS)'!DT234*1000000</f>
        <v>828470000000</v>
      </c>
      <c r="L10">
        <f>'Household income (from ABS)'!DU234*1000000</f>
        <v>862045000000</v>
      </c>
      <c r="M10">
        <f>'Household income (from ABS)'!DV234*1000000</f>
        <v>921657000000</v>
      </c>
      <c r="N10">
        <f>'Household income (from ABS)'!DW234*1000000</f>
        <v>977748000000</v>
      </c>
      <c r="O10">
        <f>'Household income (from ABS)'!DX234*1000000</f>
        <v>1011793000000</v>
      </c>
    </row>
    <row r="11" spans="1:18" x14ac:dyDescent="0.25">
      <c r="A11" t="s">
        <v>448</v>
      </c>
      <c r="B11" s="87">
        <f>B9/B10</f>
        <v>6.0988360275609328E-4</v>
      </c>
      <c r="C11" s="87">
        <f t="shared" ref="C11:O11" si="2">C9/C10</f>
        <v>5.9671631189241257E-4</v>
      </c>
      <c r="D11" s="87">
        <f t="shared" si="2"/>
        <v>6.5124665101282261E-4</v>
      </c>
      <c r="E11" s="87">
        <f t="shared" si="2"/>
        <v>7.1933246562515783E-4</v>
      </c>
      <c r="F11" s="87">
        <f t="shared" si="2"/>
        <v>8.0322195851057106E-4</v>
      </c>
      <c r="G11" s="87">
        <f t="shared" si="2"/>
        <v>1.3848058968170059E-3</v>
      </c>
      <c r="H11" s="87">
        <f t="shared" si="2"/>
        <v>1.0936526401408881E-3</v>
      </c>
      <c r="I11" s="87">
        <f t="shared" si="2"/>
        <v>1.1203793980958815E-3</v>
      </c>
      <c r="J11" s="87">
        <f t="shared" si="2"/>
        <v>1.0817141483713125E-3</v>
      </c>
      <c r="K11" s="87">
        <f t="shared" si="2"/>
        <v>9.913112294147933E-4</v>
      </c>
      <c r="L11" s="87">
        <f t="shared" si="2"/>
        <v>1.0306201799210018E-3</v>
      </c>
      <c r="M11" s="87">
        <f t="shared" si="2"/>
        <v>9.717427947707227E-4</v>
      </c>
      <c r="N11" s="87">
        <f t="shared" si="2"/>
        <v>8.9143263192560868E-4</v>
      </c>
      <c r="O11" s="87">
        <f t="shared" si="2"/>
        <v>9.1059153378434928E-4</v>
      </c>
      <c r="P11" s="89"/>
      <c r="Q11" s="87"/>
    </row>
    <row r="13" spans="1:18" x14ac:dyDescent="0.25">
      <c r="A13" t="s">
        <v>369</v>
      </c>
      <c r="B13">
        <f>'CPI (from ABS)'!B280</f>
        <v>68.287937743190668</v>
      </c>
      <c r="C13">
        <f>'CPI (from ABS)'!C280</f>
        <v>72.47081712062257</v>
      </c>
      <c r="D13">
        <f>'CPI (from ABS)'!D280</f>
        <v>74.5136186770428</v>
      </c>
      <c r="E13">
        <f>'CPI (from ABS)'!E280</f>
        <v>76.459143968871587</v>
      </c>
      <c r="F13">
        <f>'CPI (from ABS)'!F280</f>
        <v>78.404669260700388</v>
      </c>
      <c r="G13">
        <f>'CPI (from ABS)'!G280</f>
        <v>80.350194552529175</v>
      </c>
      <c r="H13">
        <f>'CPI (from ABS)'!H280</f>
        <v>83.560311284046691</v>
      </c>
      <c r="I13">
        <f>'CPI (from ABS)'!I280</f>
        <v>85.311284046692606</v>
      </c>
      <c r="J13">
        <f>'CPI (from ABS)'!J280</f>
        <v>89.105058365758751</v>
      </c>
      <c r="K13">
        <f>'CPI (from ABS)'!K280</f>
        <v>90.36964980544748</v>
      </c>
      <c r="L13">
        <f>'CPI (from ABS)'!L280</f>
        <v>93.19066147859921</v>
      </c>
      <c r="M13">
        <f>'CPI (from ABS)'!M280</f>
        <v>96.498054474708169</v>
      </c>
      <c r="N13">
        <f>'CPI (from ABS)'!N280</f>
        <v>97.665369649805456</v>
      </c>
      <c r="O13">
        <f>'CPI (from ABS)'!O280</f>
        <v>100</v>
      </c>
      <c r="Q13" s="61"/>
      <c r="R13" s="61"/>
    </row>
    <row r="15" spans="1:18" x14ac:dyDescent="0.25">
      <c r="B15">
        <f>B10*$O$13/B13</f>
        <v>620165162393.16235</v>
      </c>
      <c r="C15">
        <f t="shared" ref="C15:O15" si="3">C10*$O$13/C13</f>
        <v>639018598657.71814</v>
      </c>
      <c r="D15">
        <f t="shared" si="3"/>
        <v>664709362924.28198</v>
      </c>
      <c r="E15">
        <f t="shared" si="3"/>
        <v>673256295165.39453</v>
      </c>
      <c r="F15">
        <f t="shared" si="3"/>
        <v>706125037220.84363</v>
      </c>
      <c r="G15">
        <f t="shared" si="3"/>
        <v>740437535108.95886</v>
      </c>
      <c r="H15">
        <f t="shared" si="3"/>
        <v>754946924330.61707</v>
      </c>
      <c r="I15">
        <f t="shared" si="3"/>
        <v>806649445838.08435</v>
      </c>
      <c r="J15">
        <f t="shared" si="3"/>
        <v>851235624454.14856</v>
      </c>
      <c r="K15">
        <f t="shared" si="3"/>
        <v>916756899892.3573</v>
      </c>
      <c r="L15">
        <f t="shared" si="3"/>
        <v>925033674321.5033</v>
      </c>
      <c r="M15">
        <f t="shared" si="3"/>
        <v>955104229838.70972</v>
      </c>
      <c r="N15">
        <f t="shared" si="3"/>
        <v>1001120462151.3943</v>
      </c>
      <c r="O15">
        <f t="shared" si="3"/>
        <v>1011793000000</v>
      </c>
    </row>
    <row r="16" spans="1:18" x14ac:dyDescent="0.25">
      <c r="B16">
        <f>(O15-B15)/B15</f>
        <v>0.63148957947844175</v>
      </c>
      <c r="G16">
        <f>(O15-G15)/G15</f>
        <v>0.36647988793694786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Q1321"/>
  <sheetViews>
    <sheetView zoomScale="85" zoomScaleNormal="85" zoomScalePage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8.85546875" defaultRowHeight="15" x14ac:dyDescent="0.25"/>
  <cols>
    <col min="1" max="2" width="18.42578125" customWidth="1"/>
    <col min="7" max="11" width="0" hidden="1" customWidth="1"/>
    <col min="14" max="14" width="14.85546875" customWidth="1"/>
    <col min="15" max="15" width="10.7109375" bestFit="1" customWidth="1"/>
    <col min="16" max="16" width="14.85546875" bestFit="1" customWidth="1"/>
    <col min="17" max="18" width="16.42578125" bestFit="1" customWidth="1"/>
    <col min="21" max="21" width="14.85546875" bestFit="1" customWidth="1"/>
    <col min="22" max="22" width="13.7109375" customWidth="1"/>
    <col min="28" max="28" width="12.28515625" bestFit="1" customWidth="1"/>
    <col min="29" max="29" width="11.28515625" bestFit="1" customWidth="1"/>
    <col min="33" max="33" width="19.7109375" customWidth="1"/>
  </cols>
  <sheetData>
    <row r="2" spans="1:43" s="2" customFormat="1" ht="75" x14ac:dyDescent="0.25">
      <c r="A2" s="7" t="s">
        <v>224</v>
      </c>
      <c r="B2" s="7" t="s">
        <v>240</v>
      </c>
      <c r="C2" s="7" t="s">
        <v>225</v>
      </c>
      <c r="D2" s="2" t="s">
        <v>226</v>
      </c>
      <c r="E2" s="2" t="s">
        <v>227</v>
      </c>
      <c r="F2" s="2" t="s">
        <v>228</v>
      </c>
      <c r="G2" s="2" t="s">
        <v>335</v>
      </c>
      <c r="H2" s="2" t="s">
        <v>336</v>
      </c>
      <c r="I2" s="2" t="s">
        <v>337</v>
      </c>
      <c r="J2" s="2" t="s">
        <v>338</v>
      </c>
      <c r="K2" s="2" t="s">
        <v>339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IF(#REF!="","",#REF!)</f>
        <v>#REF!</v>
      </c>
      <c r="E3" t="e">
        <f>IF(#REF!="","",#REF!)</f>
        <v>#REF!</v>
      </c>
      <c r="F3" s="6" t="e">
        <f>IF(OR(E3="",D3="",E3=0),"",D3/E3)</f>
        <v>#REF!</v>
      </c>
      <c r="G3" s="5" t="e">
        <f>#REF!+#REF!</f>
        <v>#REF!</v>
      </c>
      <c r="H3" s="5" t="e">
        <f t="shared" ref="H3:H34" si="0">IF(AND(G3&gt;0,IF(D3="",0,D3)&gt;0,B3=$P$3),1,0)</f>
        <v>#REF!</v>
      </c>
      <c r="I3" s="5" t="e">
        <f t="shared" ref="I3:I34" si="1">IF(AND(G3&gt;0,B3=$P$3),1,0)</f>
        <v>#REF!</v>
      </c>
      <c r="J3" s="5" t="e">
        <f t="shared" ref="J3:J34" si="2">IF(AND(IF(D3="",0,D3)&gt;0,G3=0,B3=$P$3),1,0)</f>
        <v>#REF!</v>
      </c>
      <c r="K3" t="e">
        <f t="shared" ref="K3:K34" si="3">IF(OR(E3=0,E3=""),0,IF(B3=$P$3,1,0))</f>
        <v>#REF!</v>
      </c>
      <c r="P3">
        <v>2010</v>
      </c>
      <c r="Y3">
        <f>S5</f>
        <v>2003</v>
      </c>
    </row>
    <row r="4" spans="1:43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IF(#REF!="","",#REF!)</f>
        <v>#REF!</v>
      </c>
      <c r="E4" t="e">
        <f>IF(#REF!="","",#REF!)</f>
        <v>#REF!</v>
      </c>
      <c r="F4" s="6" t="e">
        <f t="shared" ref="F4:F67" si="4">IF(OR(E4="",D4="",E4=0),"",D4/E4)</f>
        <v>#REF!</v>
      </c>
      <c r="G4" s="5" t="e">
        <f>#REF!+#REF!</f>
        <v>#REF!</v>
      </c>
      <c r="H4" s="5" t="e">
        <f t="shared" si="0"/>
        <v>#REF!</v>
      </c>
      <c r="I4" s="5" t="e">
        <f t="shared" si="1"/>
        <v>#REF!</v>
      </c>
      <c r="J4" s="5" t="e">
        <f t="shared" si="2"/>
        <v>#REF!</v>
      </c>
      <c r="K4" t="e">
        <f t="shared" si="3"/>
        <v>#REF!</v>
      </c>
      <c r="Y4">
        <f>W5</f>
        <v>2010</v>
      </c>
    </row>
    <row r="5" spans="1:43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IF(#REF!="","",#REF!)</f>
        <v>#REF!</v>
      </c>
      <c r="E5" t="e">
        <f>IF(#REF!="","",#REF!)</f>
        <v>#REF!</v>
      </c>
      <c r="F5" s="6" t="e">
        <f t="shared" si="4"/>
        <v>#REF!</v>
      </c>
      <c r="G5" s="5" t="e">
        <f>#REF!+#REF!</f>
        <v>#REF!</v>
      </c>
      <c r="H5" s="5" t="e">
        <f t="shared" si="0"/>
        <v>#REF!</v>
      </c>
      <c r="I5" s="5" t="e">
        <f t="shared" si="1"/>
        <v>#REF!</v>
      </c>
      <c r="J5" s="5" t="e">
        <f t="shared" si="2"/>
        <v>#REF!</v>
      </c>
      <c r="K5" t="e">
        <f t="shared" si="3"/>
        <v>#REF!</v>
      </c>
      <c r="R5" s="8" t="s">
        <v>241</v>
      </c>
      <c r="S5">
        <v>2003</v>
      </c>
      <c r="T5" t="str">
        <f>(S5-1)&amp;"/"&amp;TEXT(S5-2000,"00")</f>
        <v>2002/03</v>
      </c>
      <c r="V5" s="8" t="s">
        <v>241</v>
      </c>
      <c r="W5">
        <v>2010</v>
      </c>
      <c r="X5" t="str">
        <f>(W5-1)&amp;"/"&amp;TEXT(W5-2000,"00")</f>
        <v>2009/10</v>
      </c>
    </row>
    <row r="6" spans="1:43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IF(#REF!="","",#REF!)</f>
        <v>#REF!</v>
      </c>
      <c r="E6" t="e">
        <f>IF(#REF!="","",#REF!)</f>
        <v>#REF!</v>
      </c>
      <c r="F6" s="6" t="e">
        <f t="shared" si="4"/>
        <v>#REF!</v>
      </c>
      <c r="G6" s="5" t="e">
        <f>#REF!+#REF!</f>
        <v>#REF!</v>
      </c>
      <c r="H6" s="5" t="e">
        <f t="shared" si="0"/>
        <v>#REF!</v>
      </c>
      <c r="I6" s="5" t="e">
        <f t="shared" si="1"/>
        <v>#REF!</v>
      </c>
      <c r="J6" s="5" t="e">
        <f t="shared" si="2"/>
        <v>#REF!</v>
      </c>
      <c r="K6" t="e">
        <f t="shared" si="3"/>
        <v>#REF!</v>
      </c>
    </row>
    <row r="7" spans="1:43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IF(#REF!="","",#REF!)</f>
        <v>#REF!</v>
      </c>
      <c r="E7" t="e">
        <f>IF(#REF!="","",#REF!)</f>
        <v>#REF!</v>
      </c>
      <c r="F7" s="6" t="e">
        <f t="shared" si="4"/>
        <v>#REF!</v>
      </c>
      <c r="G7" s="5" t="e">
        <f>#REF!+#REF!</f>
        <v>#REF!</v>
      </c>
      <c r="H7" s="5" t="e">
        <f t="shared" si="0"/>
        <v>#REF!</v>
      </c>
      <c r="I7" s="5" t="e">
        <f t="shared" si="1"/>
        <v>#REF!</v>
      </c>
      <c r="J7" s="5" t="e">
        <f t="shared" si="2"/>
        <v>#REF!</v>
      </c>
      <c r="K7" t="e">
        <f t="shared" si="3"/>
        <v>#REF!</v>
      </c>
      <c r="O7" s="8" t="s">
        <v>239</v>
      </c>
      <c r="P7">
        <f>COUNTA($F$3:$F$1321)</f>
        <v>1319</v>
      </c>
      <c r="S7" t="s">
        <v>238</v>
      </c>
      <c r="T7">
        <f>COUNTIF($B$3:$B$9999,S5)</f>
        <v>0</v>
      </c>
      <c r="W7" t="s">
        <v>238</v>
      </c>
      <c r="X7">
        <f>COUNTIF($B$3:$B$9999,W5)</f>
        <v>0</v>
      </c>
    </row>
    <row r="8" spans="1:43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IF(#REF!="","",#REF!)</f>
        <v>#REF!</v>
      </c>
      <c r="E8" t="e">
        <f>IF(#REF!="","",#REF!)</f>
        <v>#REF!</v>
      </c>
      <c r="F8" s="6" t="e">
        <f t="shared" si="4"/>
        <v>#REF!</v>
      </c>
      <c r="G8" s="5" t="e">
        <f>#REF!+#REF!</f>
        <v>#REF!</v>
      </c>
      <c r="H8" s="5" t="e">
        <f t="shared" si="0"/>
        <v>#REF!</v>
      </c>
      <c r="I8" s="5" t="e">
        <f t="shared" si="1"/>
        <v>#REF!</v>
      </c>
      <c r="J8" s="5" t="e">
        <f t="shared" si="2"/>
        <v>#REF!</v>
      </c>
      <c r="K8" t="e">
        <f t="shared" si="3"/>
        <v>#REF!</v>
      </c>
    </row>
    <row r="9" spans="1:43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IF(#REF!="","",#REF!)</f>
        <v>#REF!</v>
      </c>
      <c r="E9" t="e">
        <f>IF(#REF!="","",#REF!)</f>
        <v>#REF!</v>
      </c>
      <c r="F9" s="6" t="e">
        <f t="shared" si="4"/>
        <v>#REF!</v>
      </c>
      <c r="G9" s="5" t="e">
        <f>#REF!+#REF!</f>
        <v>#REF!</v>
      </c>
      <c r="H9" s="5" t="e">
        <f t="shared" si="0"/>
        <v>#REF!</v>
      </c>
      <c r="I9" s="5" t="e">
        <f t="shared" si="1"/>
        <v>#REF!</v>
      </c>
      <c r="J9" s="5" t="e">
        <f t="shared" si="2"/>
        <v>#REF!</v>
      </c>
      <c r="K9" t="e">
        <f t="shared" si="3"/>
        <v>#REF!</v>
      </c>
      <c r="O9" s="6">
        <v>0</v>
      </c>
      <c r="P9" s="5">
        <f>P7-SUM(P10:P21)</f>
        <v>1319</v>
      </c>
      <c r="S9" s="6">
        <v>0</v>
      </c>
      <c r="T9" s="5">
        <f>T7-SUM(T10:T21)</f>
        <v>0</v>
      </c>
      <c r="W9" s="6">
        <v>0</v>
      </c>
      <c r="X9" s="5">
        <f>X7-SUM(X10:X21)</f>
        <v>0</v>
      </c>
    </row>
    <row r="10" spans="1:43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IF(#REF!="","",#REF!)</f>
        <v>#REF!</v>
      </c>
      <c r="E10" t="e">
        <f>IF(#REF!="","",#REF!)</f>
        <v>#REF!</v>
      </c>
      <c r="F10" s="6" t="e">
        <f t="shared" si="4"/>
        <v>#REF!</v>
      </c>
      <c r="G10" s="5" t="e">
        <f>#REF!+#REF!</f>
        <v>#REF!</v>
      </c>
      <c r="H10" s="5" t="e">
        <f t="shared" si="0"/>
        <v>#REF!</v>
      </c>
      <c r="I10" s="5" t="e">
        <f t="shared" si="1"/>
        <v>#REF!</v>
      </c>
      <c r="J10" s="5" t="e">
        <f t="shared" si="2"/>
        <v>#REF!</v>
      </c>
      <c r="K10" t="e">
        <f t="shared" si="3"/>
        <v>#REF!</v>
      </c>
      <c r="N10">
        <v>0</v>
      </c>
      <c r="O10" t="s">
        <v>341</v>
      </c>
      <c r="P10" s="5">
        <f>COUNTIF($F$3:$F$1321,"&gt;"&amp;N10)-SUM($P11:P$21)</f>
        <v>0</v>
      </c>
      <c r="R10">
        <v>0</v>
      </c>
      <c r="S10" t="s">
        <v>341</v>
      </c>
      <c r="T10" s="5">
        <f>COUNTIFS($F$3:$F$1321,"&gt;"&amp;R10,$B$3:$B$1321,S$5)-SUM(T11:T$21)</f>
        <v>0</v>
      </c>
      <c r="V10">
        <v>0</v>
      </c>
      <c r="W10" t="s">
        <v>341</v>
      </c>
      <c r="X10" s="5">
        <f>COUNTIFS($F$3:$F$1321,"&gt;"&amp;V10,$B$3:$B$1321,W$5)-SUM(X11:X$21)</f>
        <v>0</v>
      </c>
    </row>
    <row r="11" spans="1:43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IF(#REF!="","",#REF!)</f>
        <v>#REF!</v>
      </c>
      <c r="E11" t="e">
        <f>IF(#REF!="","",#REF!)</f>
        <v>#REF!</v>
      </c>
      <c r="F11" s="6" t="e">
        <f t="shared" si="4"/>
        <v>#REF!</v>
      </c>
      <c r="G11" s="5" t="e">
        <f>#REF!+#REF!</f>
        <v>#REF!</v>
      </c>
      <c r="H11" s="5" t="e">
        <f t="shared" si="0"/>
        <v>#REF!</v>
      </c>
      <c r="I11" s="5" t="e">
        <f t="shared" si="1"/>
        <v>#REF!</v>
      </c>
      <c r="J11" s="5" t="e">
        <f t="shared" si="2"/>
        <v>#REF!</v>
      </c>
      <c r="K11" t="e">
        <f t="shared" si="3"/>
        <v>#REF!</v>
      </c>
      <c r="N11">
        <f t="shared" ref="N11:N19" si="5">N10+0.1</f>
        <v>0.1</v>
      </c>
      <c r="O11" t="s">
        <v>340</v>
      </c>
      <c r="P11" s="5">
        <f>COUNTIF($F$3:$F$1321,"&gt;"&amp;N11)-SUM($P12:P$21)</f>
        <v>0</v>
      </c>
      <c r="R11">
        <f t="shared" ref="R11:R19" si="6">R10+0.1</f>
        <v>0.1</v>
      </c>
      <c r="S11" t="s">
        <v>340</v>
      </c>
      <c r="T11" s="5">
        <f>COUNTIFS($F$3:$F$1321,"&gt;"&amp;R11,$B$3:$B$1321,S$5)-SUM(T12:T$21)</f>
        <v>0</v>
      </c>
      <c r="V11">
        <f t="shared" ref="V11:V19" si="7">V10+0.1</f>
        <v>0.1</v>
      </c>
      <c r="W11" t="s">
        <v>340</v>
      </c>
      <c r="X11" s="5">
        <f>COUNTIFS($F$3:$F$1321,"&gt;"&amp;V11,$B$3:$B$1321,W$5)-SUM(X12:X$21)</f>
        <v>0</v>
      </c>
    </row>
    <row r="12" spans="1:43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IF(#REF!="","",#REF!)</f>
        <v>#REF!</v>
      </c>
      <c r="E12" t="e">
        <f>IF(#REF!="","",#REF!)</f>
        <v>#REF!</v>
      </c>
      <c r="F12" s="6" t="e">
        <f t="shared" si="4"/>
        <v>#REF!</v>
      </c>
      <c r="G12" s="5" t="e">
        <f>#REF!+#REF!</f>
        <v>#REF!</v>
      </c>
      <c r="H12" s="5" t="e">
        <f t="shared" si="0"/>
        <v>#REF!</v>
      </c>
      <c r="I12" s="5" t="e">
        <f t="shared" si="1"/>
        <v>#REF!</v>
      </c>
      <c r="J12" s="5" t="e">
        <f t="shared" si="2"/>
        <v>#REF!</v>
      </c>
      <c r="K12" t="e">
        <f t="shared" si="3"/>
        <v>#REF!</v>
      </c>
      <c r="N12">
        <f t="shared" si="5"/>
        <v>0.2</v>
      </c>
      <c r="O12" t="s">
        <v>229</v>
      </c>
      <c r="P12" s="5">
        <f>COUNTIF($F$3:$F$1321,"&gt;"&amp;N12)-SUM($P13:P$21)</f>
        <v>0</v>
      </c>
      <c r="R12">
        <f t="shared" si="6"/>
        <v>0.2</v>
      </c>
      <c r="S12" t="s">
        <v>229</v>
      </c>
      <c r="T12" s="5">
        <f>COUNTIFS($F$3:$F$1321,"&gt;"&amp;R12,$B$3:$B$1321,S$5)-SUM(T13:T$21)</f>
        <v>0</v>
      </c>
      <c r="V12">
        <f t="shared" si="7"/>
        <v>0.2</v>
      </c>
      <c r="W12" t="s">
        <v>229</v>
      </c>
      <c r="X12" s="5">
        <f>COUNTIFS($F$3:$F$1321,"&gt;"&amp;V12,$B$3:$B$1321,W$5)-SUM(X13:X$21)</f>
        <v>0</v>
      </c>
    </row>
    <row r="13" spans="1:43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IF(#REF!="","",#REF!)</f>
        <v>#REF!</v>
      </c>
      <c r="E13" t="e">
        <f>IF(#REF!="","",#REF!)</f>
        <v>#REF!</v>
      </c>
      <c r="F13" s="6" t="e">
        <f t="shared" si="4"/>
        <v>#REF!</v>
      </c>
      <c r="G13" s="5" t="e">
        <f>#REF!+#REF!</f>
        <v>#REF!</v>
      </c>
      <c r="H13" s="5" t="e">
        <f t="shared" si="0"/>
        <v>#REF!</v>
      </c>
      <c r="I13" s="5" t="e">
        <f t="shared" si="1"/>
        <v>#REF!</v>
      </c>
      <c r="J13" s="5" t="e">
        <f t="shared" si="2"/>
        <v>#REF!</v>
      </c>
      <c r="K13" t="e">
        <f t="shared" si="3"/>
        <v>#REF!</v>
      </c>
      <c r="N13">
        <f t="shared" si="5"/>
        <v>0.30000000000000004</v>
      </c>
      <c r="O13" t="s">
        <v>230</v>
      </c>
      <c r="P13" s="5">
        <f>COUNTIF($F$3:$F$1321,"&gt;"&amp;N13)-SUM($P14:P$21)</f>
        <v>0</v>
      </c>
      <c r="R13">
        <f t="shared" si="6"/>
        <v>0.30000000000000004</v>
      </c>
      <c r="S13" t="s">
        <v>230</v>
      </c>
      <c r="T13" s="5">
        <f>COUNTIFS($F$3:$F$1321,"&gt;"&amp;R13,$B$3:$B$1321,S$5)-SUM(T14:T$21)</f>
        <v>0</v>
      </c>
      <c r="V13">
        <f t="shared" si="7"/>
        <v>0.30000000000000004</v>
      </c>
      <c r="W13" t="s">
        <v>230</v>
      </c>
      <c r="X13" s="5">
        <f>COUNTIFS($F$3:$F$1321,"&gt;"&amp;V13,$B$3:$B$1321,W$5)-SUM(X14:X$21)</f>
        <v>0</v>
      </c>
    </row>
    <row r="14" spans="1:43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IF(#REF!="","",#REF!)</f>
        <v>#REF!</v>
      </c>
      <c r="E14" t="e">
        <f>IF(#REF!="","",#REF!)</f>
        <v>#REF!</v>
      </c>
      <c r="F14" s="6" t="e">
        <f t="shared" si="4"/>
        <v>#REF!</v>
      </c>
      <c r="G14" s="5" t="e">
        <f>#REF!+#REF!</f>
        <v>#REF!</v>
      </c>
      <c r="H14" s="5" t="e">
        <f t="shared" si="0"/>
        <v>#REF!</v>
      </c>
      <c r="I14" s="5" t="e">
        <f t="shared" si="1"/>
        <v>#REF!</v>
      </c>
      <c r="J14" s="5" t="e">
        <f t="shared" si="2"/>
        <v>#REF!</v>
      </c>
      <c r="K14" t="e">
        <f t="shared" si="3"/>
        <v>#REF!</v>
      </c>
      <c r="N14">
        <f t="shared" si="5"/>
        <v>0.4</v>
      </c>
      <c r="O14" t="s">
        <v>231</v>
      </c>
      <c r="P14" s="5">
        <f>COUNTIF($F$3:$F$1321,"&gt;"&amp;N14)-SUM($P15:P$21)</f>
        <v>0</v>
      </c>
      <c r="R14">
        <f t="shared" si="6"/>
        <v>0.4</v>
      </c>
      <c r="S14" t="s">
        <v>231</v>
      </c>
      <c r="T14" s="5">
        <f>COUNTIFS($F$3:$F$1321,"&gt;"&amp;R14,$B$3:$B$1321,S$5)-SUM(T15:T$21)</f>
        <v>0</v>
      </c>
      <c r="V14">
        <f t="shared" si="7"/>
        <v>0.4</v>
      </c>
      <c r="W14" t="s">
        <v>231</v>
      </c>
      <c r="X14" s="5">
        <f>COUNTIFS($F$3:$F$1321,"&gt;"&amp;V14,$B$3:$B$1321,W$5)-SUM(X15:X$21)</f>
        <v>0</v>
      </c>
    </row>
    <row r="15" spans="1:43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IF(#REF!="","",#REF!)</f>
        <v>#REF!</v>
      </c>
      <c r="E15" t="e">
        <f>IF(#REF!="","",#REF!)</f>
        <v>#REF!</v>
      </c>
      <c r="F15" s="6" t="e">
        <f t="shared" si="4"/>
        <v>#REF!</v>
      </c>
      <c r="G15" s="5" t="e">
        <f>#REF!+#REF!</f>
        <v>#REF!</v>
      </c>
      <c r="H15" s="5" t="e">
        <f t="shared" si="0"/>
        <v>#REF!</v>
      </c>
      <c r="I15" s="5" t="e">
        <f t="shared" si="1"/>
        <v>#REF!</v>
      </c>
      <c r="J15" s="5" t="e">
        <f t="shared" si="2"/>
        <v>#REF!</v>
      </c>
      <c r="K15" t="e">
        <f t="shared" si="3"/>
        <v>#REF!</v>
      </c>
      <c r="N15">
        <f t="shared" si="5"/>
        <v>0.5</v>
      </c>
      <c r="O15" t="s">
        <v>232</v>
      </c>
      <c r="P15" s="5">
        <f>COUNTIF($F$3:$F$1321,"&gt;"&amp;N15)-SUM($P16:P$21)</f>
        <v>0</v>
      </c>
      <c r="R15">
        <f t="shared" si="6"/>
        <v>0.5</v>
      </c>
      <c r="S15" t="s">
        <v>232</v>
      </c>
      <c r="T15" s="5">
        <f>COUNTIFS($F$3:$F$1321,"&gt;"&amp;R15,$B$3:$B$1321,S$5)-SUM(T16:T$21)</f>
        <v>0</v>
      </c>
      <c r="V15">
        <f t="shared" si="7"/>
        <v>0.5</v>
      </c>
      <c r="W15" t="s">
        <v>232</v>
      </c>
      <c r="X15" s="5">
        <f>COUNTIFS($F$3:$F$1321,"&gt;"&amp;V15,$B$3:$B$1321,W$5)-SUM(X16:X$21)</f>
        <v>0</v>
      </c>
    </row>
    <row r="16" spans="1:43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IF(#REF!="","",#REF!)</f>
        <v>#REF!</v>
      </c>
      <c r="E16" t="e">
        <f>IF(#REF!="","",#REF!)</f>
        <v>#REF!</v>
      </c>
      <c r="F16" s="6" t="e">
        <f t="shared" si="4"/>
        <v>#REF!</v>
      </c>
      <c r="G16" s="5" t="e">
        <f>#REF!+#REF!</f>
        <v>#REF!</v>
      </c>
      <c r="H16" s="5" t="e">
        <f t="shared" si="0"/>
        <v>#REF!</v>
      </c>
      <c r="I16" s="5" t="e">
        <f t="shared" si="1"/>
        <v>#REF!</v>
      </c>
      <c r="J16" s="5" t="e">
        <f t="shared" si="2"/>
        <v>#REF!</v>
      </c>
      <c r="K16" t="e">
        <f t="shared" si="3"/>
        <v>#REF!</v>
      </c>
      <c r="N16">
        <f t="shared" si="5"/>
        <v>0.6</v>
      </c>
      <c r="O16" t="s">
        <v>233</v>
      </c>
      <c r="P16" s="5">
        <f>COUNTIF($F$3:$F$1321,"&gt;"&amp;N16)-SUM($P17:P$21)</f>
        <v>0</v>
      </c>
      <c r="R16">
        <f t="shared" si="6"/>
        <v>0.6</v>
      </c>
      <c r="S16" t="s">
        <v>233</v>
      </c>
      <c r="T16" s="5">
        <f>COUNTIFS($F$3:$F$1321,"&gt;"&amp;R16,$B$3:$B$1321,S$5)-SUM(T17:T$21)</f>
        <v>0</v>
      </c>
      <c r="V16">
        <f t="shared" si="7"/>
        <v>0.6</v>
      </c>
      <c r="W16" t="s">
        <v>233</v>
      </c>
      <c r="X16" s="5">
        <f>COUNTIFS($F$3:$F$1321,"&gt;"&amp;V16,$B$3:$B$1321,W$5)-SUM(X17:X$21)</f>
        <v>0</v>
      </c>
    </row>
    <row r="17" spans="1:26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IF(#REF!="","",#REF!)</f>
        <v>#REF!</v>
      </c>
      <c r="E17" t="e">
        <f>IF(#REF!="","",#REF!)</f>
        <v>#REF!</v>
      </c>
      <c r="F17" s="6" t="e">
        <f t="shared" si="4"/>
        <v>#REF!</v>
      </c>
      <c r="G17" s="5" t="e">
        <f>#REF!+#REF!</f>
        <v>#REF!</v>
      </c>
      <c r="H17" s="5" t="e">
        <f t="shared" si="0"/>
        <v>#REF!</v>
      </c>
      <c r="I17" s="5" t="e">
        <f t="shared" si="1"/>
        <v>#REF!</v>
      </c>
      <c r="J17" s="5" t="e">
        <f t="shared" si="2"/>
        <v>#REF!</v>
      </c>
      <c r="K17" t="e">
        <f t="shared" si="3"/>
        <v>#REF!</v>
      </c>
      <c r="N17">
        <f t="shared" si="5"/>
        <v>0.7</v>
      </c>
      <c r="O17" t="s">
        <v>234</v>
      </c>
      <c r="P17" s="5">
        <f>COUNTIF($F$3:$F$1321,"&gt;"&amp;N17)-SUM($P18:P$21)</f>
        <v>0</v>
      </c>
      <c r="R17">
        <f t="shared" si="6"/>
        <v>0.7</v>
      </c>
      <c r="S17" t="s">
        <v>234</v>
      </c>
      <c r="T17" s="5">
        <f>COUNTIFS($F$3:$F$1321,"&gt;"&amp;R17,$B$3:$B$1321,S$5)-SUM(T18:T$21)</f>
        <v>0</v>
      </c>
      <c r="V17">
        <f t="shared" si="7"/>
        <v>0.7</v>
      </c>
      <c r="W17" t="s">
        <v>234</v>
      </c>
      <c r="X17" s="5">
        <f>COUNTIFS($F$3:$F$1321,"&gt;"&amp;V17,$B$3:$B$1321,W$5)-SUM(X18:X$21)</f>
        <v>0</v>
      </c>
    </row>
    <row r="18" spans="1:26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IF(#REF!="","",#REF!)</f>
        <v>#REF!</v>
      </c>
      <c r="E18" t="e">
        <f>IF(#REF!="","",#REF!)</f>
        <v>#REF!</v>
      </c>
      <c r="F18" s="6" t="e">
        <f t="shared" si="4"/>
        <v>#REF!</v>
      </c>
      <c r="G18" s="5" t="e">
        <f>#REF!+#REF!</f>
        <v>#REF!</v>
      </c>
      <c r="H18" s="5" t="e">
        <f t="shared" si="0"/>
        <v>#REF!</v>
      </c>
      <c r="I18" s="5" t="e">
        <f t="shared" si="1"/>
        <v>#REF!</v>
      </c>
      <c r="J18" s="5" t="e">
        <f t="shared" si="2"/>
        <v>#REF!</v>
      </c>
      <c r="K18" t="e">
        <f t="shared" si="3"/>
        <v>#REF!</v>
      </c>
      <c r="N18">
        <f t="shared" si="5"/>
        <v>0.79999999999999993</v>
      </c>
      <c r="O18" t="s">
        <v>235</v>
      </c>
      <c r="P18" s="5">
        <f>COUNTIF($F$3:$F$1321,"&gt;"&amp;N18)-SUM($P19:P$21)</f>
        <v>0</v>
      </c>
      <c r="R18">
        <f t="shared" si="6"/>
        <v>0.79999999999999993</v>
      </c>
      <c r="S18" t="s">
        <v>235</v>
      </c>
      <c r="T18" s="5">
        <f>COUNTIFS($F$3:$F$1321,"&gt;"&amp;R18,$B$3:$B$1321,S$5)-SUM(T19:T$21)</f>
        <v>0</v>
      </c>
      <c r="V18">
        <f t="shared" si="7"/>
        <v>0.79999999999999993</v>
      </c>
      <c r="W18" t="s">
        <v>235</v>
      </c>
      <c r="X18" s="5">
        <f>COUNTIFS($F$3:$F$1321,"&gt;"&amp;V18,$B$3:$B$1321,W$5)-SUM(X19:X$21)</f>
        <v>0</v>
      </c>
    </row>
    <row r="19" spans="1:26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IF(#REF!="","",#REF!)</f>
        <v>#REF!</v>
      </c>
      <c r="E19" t="e">
        <f>IF(#REF!="","",#REF!)</f>
        <v>#REF!</v>
      </c>
      <c r="F19" s="6" t="e">
        <f t="shared" si="4"/>
        <v>#REF!</v>
      </c>
      <c r="G19" s="5" t="e">
        <f>#REF!+#REF!</f>
        <v>#REF!</v>
      </c>
      <c r="H19" s="5" t="e">
        <f t="shared" si="0"/>
        <v>#REF!</v>
      </c>
      <c r="I19" s="5" t="e">
        <f t="shared" si="1"/>
        <v>#REF!</v>
      </c>
      <c r="J19" s="5" t="e">
        <f t="shared" si="2"/>
        <v>#REF!</v>
      </c>
      <c r="K19" t="e">
        <f t="shared" si="3"/>
        <v>#REF!</v>
      </c>
      <c r="N19">
        <f t="shared" si="5"/>
        <v>0.89999999999999991</v>
      </c>
      <c r="O19" t="s">
        <v>236</v>
      </c>
      <c r="P19" s="5">
        <f>COUNTIF($F$3:$F$1321,"&gt;"&amp;N19)-SUM($P20:P$21)</f>
        <v>0</v>
      </c>
      <c r="R19">
        <f t="shared" si="6"/>
        <v>0.89999999999999991</v>
      </c>
      <c r="S19" t="s">
        <v>236</v>
      </c>
      <c r="T19" s="5">
        <f>COUNTIFS($F$3:$F$1321,"&gt;"&amp;R19,$B$3:$B$1321,S$5)-SUM(T20:T$21)</f>
        <v>0</v>
      </c>
      <c r="V19">
        <f t="shared" si="7"/>
        <v>0.89999999999999991</v>
      </c>
      <c r="W19" t="s">
        <v>236</v>
      </c>
      <c r="X19" s="5">
        <f>COUNTIFS($F$3:$F$1321,"&gt;"&amp;V19,$B$3:$B$1321,W$5)-SUM(X20:X$21)</f>
        <v>0</v>
      </c>
    </row>
    <row r="20" spans="1:26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IF(#REF!="","",#REF!)</f>
        <v>#REF!</v>
      </c>
      <c r="E20" t="e">
        <f>IF(#REF!="","",#REF!)</f>
        <v>#REF!</v>
      </c>
      <c r="F20" s="6" t="e">
        <f t="shared" si="4"/>
        <v>#REF!</v>
      </c>
      <c r="G20" s="5" t="e">
        <f>#REF!+#REF!</f>
        <v>#REF!</v>
      </c>
      <c r="H20" s="5" t="e">
        <f t="shared" si="0"/>
        <v>#REF!</v>
      </c>
      <c r="I20" s="5" t="e">
        <f t="shared" si="1"/>
        <v>#REF!</v>
      </c>
      <c r="J20" s="5" t="e">
        <f t="shared" si="2"/>
        <v>#REF!</v>
      </c>
      <c r="K20" t="e">
        <f t="shared" si="3"/>
        <v>#REF!</v>
      </c>
      <c r="P20" s="5"/>
      <c r="T20" s="5"/>
      <c r="X20" s="5"/>
    </row>
    <row r="21" spans="1:26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IF(#REF!="","",#REF!)</f>
        <v>#REF!</v>
      </c>
      <c r="E21" t="e">
        <f>IF(#REF!="","",#REF!)</f>
        <v>#REF!</v>
      </c>
      <c r="F21" s="6" t="e">
        <f t="shared" si="4"/>
        <v>#REF!</v>
      </c>
      <c r="G21" s="5" t="e">
        <f>#REF!+#REF!</f>
        <v>#REF!</v>
      </c>
      <c r="H21" s="5" t="e">
        <f t="shared" si="0"/>
        <v>#REF!</v>
      </c>
      <c r="I21" s="5" t="e">
        <f t="shared" si="1"/>
        <v>#REF!</v>
      </c>
      <c r="J21" s="5" t="e">
        <f t="shared" si="2"/>
        <v>#REF!</v>
      </c>
      <c r="K21" t="e">
        <f t="shared" si="3"/>
        <v>#REF!</v>
      </c>
      <c r="P21" s="5"/>
      <c r="R21" s="14" t="e">
        <f>SUMPRODUCT(T10:T19,R10:R19)/SUM(T10:T19)</f>
        <v>#DIV/0!</v>
      </c>
      <c r="S21" s="14"/>
      <c r="T21" s="14"/>
      <c r="U21" s="14"/>
      <c r="V21" s="14" t="e">
        <f>SUMPRODUCT(X10:X19,V10:V19)/SUM(X10:X19)</f>
        <v>#DIV/0!</v>
      </c>
      <c r="X21" s="5"/>
    </row>
    <row r="22" spans="1:26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IF(#REF!="","",#REF!)</f>
        <v>#REF!</v>
      </c>
      <c r="E22" t="e">
        <f>IF(#REF!="","",#REF!)</f>
        <v>#REF!</v>
      </c>
      <c r="F22" s="6" t="e">
        <f t="shared" si="4"/>
        <v>#REF!</v>
      </c>
      <c r="G22" s="5" t="e">
        <f>#REF!+#REF!</f>
        <v>#REF!</v>
      </c>
      <c r="H22" s="5" t="e">
        <f t="shared" si="0"/>
        <v>#REF!</v>
      </c>
      <c r="I22" s="5" t="e">
        <f t="shared" si="1"/>
        <v>#REF!</v>
      </c>
      <c r="J22" s="5" t="e">
        <f t="shared" si="2"/>
        <v>#REF!</v>
      </c>
      <c r="K22" t="e">
        <f t="shared" si="3"/>
        <v>#REF!</v>
      </c>
      <c r="Z22" t="s">
        <v>330</v>
      </c>
    </row>
    <row r="23" spans="1:26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IF(#REF!="","",#REF!)</f>
        <v>#REF!</v>
      </c>
      <c r="E23" t="e">
        <f>IF(#REF!="","",#REF!)</f>
        <v>#REF!</v>
      </c>
      <c r="F23" s="6" t="e">
        <f t="shared" si="4"/>
        <v>#REF!</v>
      </c>
      <c r="G23" s="5" t="e">
        <f>#REF!+#REF!</f>
        <v>#REF!</v>
      </c>
      <c r="H23" s="5" t="e">
        <f t="shared" si="0"/>
        <v>#REF!</v>
      </c>
      <c r="I23" s="5" t="e">
        <f t="shared" si="1"/>
        <v>#REF!</v>
      </c>
      <c r="J23" s="5" t="e">
        <f t="shared" si="2"/>
        <v>#REF!</v>
      </c>
      <c r="K23" t="e">
        <f t="shared" si="3"/>
        <v>#REF!</v>
      </c>
      <c r="Z23" t="s">
        <v>332</v>
      </c>
    </row>
    <row r="24" spans="1:26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IF(#REF!="","",#REF!)</f>
        <v>#REF!</v>
      </c>
      <c r="E24" t="e">
        <f>IF(#REF!="","",#REF!)</f>
        <v>#REF!</v>
      </c>
      <c r="F24" s="6" t="e">
        <f t="shared" si="4"/>
        <v>#REF!</v>
      </c>
      <c r="G24" s="5" t="e">
        <f>#REF!+#REF!</f>
        <v>#REF!</v>
      </c>
      <c r="H24" s="5" t="e">
        <f t="shared" si="0"/>
        <v>#REF!</v>
      </c>
      <c r="I24" s="5" t="e">
        <f t="shared" si="1"/>
        <v>#REF!</v>
      </c>
      <c r="J24" s="5" t="e">
        <f t="shared" si="2"/>
        <v>#REF!</v>
      </c>
      <c r="K24" t="e">
        <f t="shared" si="3"/>
        <v>#REF!</v>
      </c>
    </row>
    <row r="25" spans="1:26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IF(#REF!="","",#REF!)</f>
        <v>#REF!</v>
      </c>
      <c r="E25" t="e">
        <f>IF(#REF!="","",#REF!)</f>
        <v>#REF!</v>
      </c>
      <c r="F25" s="6" t="e">
        <f t="shared" si="4"/>
        <v>#REF!</v>
      </c>
      <c r="G25" s="5" t="e">
        <f>#REF!+#REF!</f>
        <v>#REF!</v>
      </c>
      <c r="H25" s="5" t="e">
        <f t="shared" si="0"/>
        <v>#REF!</v>
      </c>
      <c r="I25" s="5" t="e">
        <f t="shared" si="1"/>
        <v>#REF!</v>
      </c>
      <c r="J25" s="5" t="e">
        <f t="shared" si="2"/>
        <v>#REF!</v>
      </c>
      <c r="K25" t="e">
        <f t="shared" si="3"/>
        <v>#REF!</v>
      </c>
    </row>
    <row r="26" spans="1:26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IF(#REF!="","",#REF!)</f>
        <v>#REF!</v>
      </c>
      <c r="E26" t="e">
        <f>IF(#REF!="","",#REF!)</f>
        <v>#REF!</v>
      </c>
      <c r="F26" s="6" t="e">
        <f t="shared" si="4"/>
        <v>#REF!</v>
      </c>
      <c r="G26" s="5" t="e">
        <f>#REF!+#REF!</f>
        <v>#REF!</v>
      </c>
      <c r="H26" s="5" t="e">
        <f t="shared" si="0"/>
        <v>#REF!</v>
      </c>
      <c r="I26" s="5" t="e">
        <f t="shared" si="1"/>
        <v>#REF!</v>
      </c>
      <c r="J26" s="5" t="e">
        <f t="shared" si="2"/>
        <v>#REF!</v>
      </c>
      <c r="K26" t="e">
        <f t="shared" si="3"/>
        <v>#REF!</v>
      </c>
    </row>
    <row r="27" spans="1:26" ht="135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IF(#REF!="","",#REF!)</f>
        <v>#REF!</v>
      </c>
      <c r="E27" t="e">
        <f>IF(#REF!="","",#REF!)</f>
        <v>#REF!</v>
      </c>
      <c r="F27" s="6" t="e">
        <f t="shared" si="4"/>
        <v>#REF!</v>
      </c>
      <c r="G27" s="5" t="e">
        <f>#REF!+#REF!</f>
        <v>#REF!</v>
      </c>
      <c r="H27" s="5" t="e">
        <f t="shared" si="0"/>
        <v>#REF!</v>
      </c>
      <c r="I27" s="5" t="e">
        <f t="shared" si="1"/>
        <v>#REF!</v>
      </c>
      <c r="J27" s="5" t="e">
        <f t="shared" si="2"/>
        <v>#REF!</v>
      </c>
      <c r="K27" t="e">
        <f t="shared" si="3"/>
        <v>#REF!</v>
      </c>
      <c r="O27" s="2" t="s">
        <v>256</v>
      </c>
      <c r="P27" s="2" t="s">
        <v>255</v>
      </c>
      <c r="Q27" s="2" t="s">
        <v>227</v>
      </c>
      <c r="R27" s="2" t="s">
        <v>254</v>
      </c>
      <c r="S27" s="2" t="s">
        <v>257</v>
      </c>
      <c r="T27" s="2" t="s">
        <v>327</v>
      </c>
      <c r="U27" s="2" t="s">
        <v>328</v>
      </c>
      <c r="V27" s="2" t="s">
        <v>329</v>
      </c>
    </row>
    <row r="28" spans="1:26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IF(#REF!="","",#REF!)</f>
        <v>#REF!</v>
      </c>
      <c r="E28" t="e">
        <f>IF(#REF!="","",#REF!)</f>
        <v>#REF!</v>
      </c>
      <c r="F28" s="6" t="e">
        <f t="shared" si="4"/>
        <v>#REF!</v>
      </c>
      <c r="G28" s="5" t="e">
        <f>#REF!+#REF!</f>
        <v>#REF!</v>
      </c>
      <c r="H28" s="5" t="e">
        <f t="shared" si="0"/>
        <v>#REF!</v>
      </c>
      <c r="I28" s="5" t="e">
        <f t="shared" si="1"/>
        <v>#REF!</v>
      </c>
      <c r="J28" s="5" t="e">
        <f t="shared" si="2"/>
        <v>#REF!</v>
      </c>
      <c r="K28" t="e">
        <f t="shared" si="3"/>
        <v>#REF!</v>
      </c>
      <c r="N28">
        <v>2000</v>
      </c>
      <c r="O28" t="e">
        <f>COUNTIFS(#REF!,'Analysis of AusAID funds OLD'!N28,#REF!,"&gt;0")</f>
        <v>#REF!</v>
      </c>
      <c r="P28" s="9" t="e">
        <f>SUMIF(#REF!,'Analysis of AusAID funds OLD'!$N28,#REF!)</f>
        <v>#REF!</v>
      </c>
      <c r="Q28" s="9" t="e">
        <f>SUMIF(#REF!,'Analysis of AusAID funds OLD'!$N28,#REF!)</f>
        <v>#REF!</v>
      </c>
      <c r="R28" s="9" t="e">
        <f>Q28-P28</f>
        <v>#REF!</v>
      </c>
      <c r="S28" s="6"/>
      <c r="T28">
        <f>VLOOKUP(DATE(N28,6,1),'CPI (from ABS)'!$A:$J,10,0)</f>
        <v>70.2</v>
      </c>
      <c r="U28" t="e">
        <f t="shared" ref="U28:U38" si="8">P28*$T$38/$T28</f>
        <v>#REF!</v>
      </c>
      <c r="V28" t="e">
        <f t="shared" ref="V28:V38" si="9">Q28*$T$38/$T28</f>
        <v>#REF!</v>
      </c>
    </row>
    <row r="29" spans="1:26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IF(#REF!="","",#REF!)</f>
        <v>#REF!</v>
      </c>
      <c r="E29" t="e">
        <f>IF(#REF!="","",#REF!)</f>
        <v>#REF!</v>
      </c>
      <c r="F29" s="6" t="e">
        <f t="shared" si="4"/>
        <v>#REF!</v>
      </c>
      <c r="G29" s="5" t="e">
        <f>#REF!+#REF!</f>
        <v>#REF!</v>
      </c>
      <c r="H29" s="5" t="e">
        <f t="shared" si="0"/>
        <v>#REF!</v>
      </c>
      <c r="I29" s="5" t="e">
        <f t="shared" si="1"/>
        <v>#REF!</v>
      </c>
      <c r="J29" s="5" t="e">
        <f t="shared" si="2"/>
        <v>#REF!</v>
      </c>
      <c r="K29" t="e">
        <f t="shared" si="3"/>
        <v>#REF!</v>
      </c>
      <c r="N29">
        <f>N28+1</f>
        <v>2001</v>
      </c>
      <c r="O29" t="e">
        <f>COUNTIFS(#REF!,'Analysis of AusAID funds OLD'!N29,#REF!,"&gt;0")</f>
        <v>#REF!</v>
      </c>
      <c r="P29" s="9" t="e">
        <f>SUMIF(#REF!,'Analysis of AusAID funds OLD'!$N29,#REF!)</f>
        <v>#REF!</v>
      </c>
      <c r="Q29" s="9" t="e">
        <f>SUMIF(#REF!,'Analysis of AusAID funds OLD'!$N29,#REF!)</f>
        <v>#REF!</v>
      </c>
      <c r="R29" s="9" t="e">
        <f t="shared" ref="R29:R38" si="10">Q29-P29</f>
        <v>#REF!</v>
      </c>
      <c r="S29" s="6"/>
      <c r="T29">
        <f>VLOOKUP(DATE(N29,6,1),'CPI (from ABS)'!$A:$J,10,0)</f>
        <v>74.5</v>
      </c>
      <c r="U29" t="e">
        <f t="shared" si="8"/>
        <v>#REF!</v>
      </c>
      <c r="V29" t="e">
        <f t="shared" si="9"/>
        <v>#REF!</v>
      </c>
    </row>
    <row r="30" spans="1:26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IF(#REF!="","",#REF!)</f>
        <v>#REF!</v>
      </c>
      <c r="E30" t="e">
        <f>IF(#REF!="","",#REF!)</f>
        <v>#REF!</v>
      </c>
      <c r="F30" s="6" t="e">
        <f t="shared" si="4"/>
        <v>#REF!</v>
      </c>
      <c r="G30" s="5" t="e">
        <f>#REF!+#REF!</f>
        <v>#REF!</v>
      </c>
      <c r="H30" s="5" t="e">
        <f t="shared" si="0"/>
        <v>#REF!</v>
      </c>
      <c r="I30" s="5" t="e">
        <f t="shared" si="1"/>
        <v>#REF!</v>
      </c>
      <c r="J30" s="5" t="e">
        <f t="shared" si="2"/>
        <v>#REF!</v>
      </c>
      <c r="K30" t="e">
        <f t="shared" si="3"/>
        <v>#REF!</v>
      </c>
      <c r="N30">
        <f t="shared" ref="N30:N38" si="11">N29+1</f>
        <v>2002</v>
      </c>
      <c r="O30" t="e">
        <f>COUNTIFS(#REF!,'Analysis of AusAID funds OLD'!N30,#REF!,"&gt;0")</f>
        <v>#REF!</v>
      </c>
      <c r="P30" s="9" t="e">
        <f>SUMIF(#REF!,'Analysis of AusAID funds OLD'!$N30,#REF!)</f>
        <v>#REF!</v>
      </c>
      <c r="Q30" s="9" t="e">
        <f>SUMIF(#REF!,'Analysis of AusAID funds OLD'!$N30,#REF!)</f>
        <v>#REF!</v>
      </c>
      <c r="R30" s="9" t="e">
        <f t="shared" si="10"/>
        <v>#REF!</v>
      </c>
      <c r="S30" s="6"/>
      <c r="T30">
        <f>VLOOKUP(DATE(N30,6,1),'CPI (from ABS)'!$A:$J,10,0)</f>
        <v>76.599999999999994</v>
      </c>
      <c r="U30" t="e">
        <f t="shared" si="8"/>
        <v>#REF!</v>
      </c>
      <c r="V30" t="e">
        <f t="shared" si="9"/>
        <v>#REF!</v>
      </c>
    </row>
    <row r="31" spans="1:26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IF(#REF!="","",#REF!)</f>
        <v>#REF!</v>
      </c>
      <c r="E31" t="e">
        <f>IF(#REF!="","",#REF!)</f>
        <v>#REF!</v>
      </c>
      <c r="F31" s="6" t="e">
        <f t="shared" si="4"/>
        <v>#REF!</v>
      </c>
      <c r="G31" s="5" t="e">
        <f>#REF!+#REF!</f>
        <v>#REF!</v>
      </c>
      <c r="H31" s="5" t="e">
        <f t="shared" si="0"/>
        <v>#REF!</v>
      </c>
      <c r="I31" s="5" t="e">
        <f t="shared" si="1"/>
        <v>#REF!</v>
      </c>
      <c r="J31" s="5" t="e">
        <f t="shared" si="2"/>
        <v>#REF!</v>
      </c>
      <c r="K31" t="e">
        <f t="shared" si="3"/>
        <v>#REF!</v>
      </c>
      <c r="N31">
        <f t="shared" si="11"/>
        <v>2003</v>
      </c>
      <c r="O31" t="e">
        <f>COUNTIFS(#REF!,'Analysis of AusAID funds OLD'!N31,#REF!,"&gt;0")</f>
        <v>#REF!</v>
      </c>
      <c r="P31" s="9" t="e">
        <f>SUMIF(#REF!,'Analysis of AusAID funds OLD'!$N31,#REF!)</f>
        <v>#REF!</v>
      </c>
      <c r="Q31" s="9" t="e">
        <f>SUMIF(#REF!,'Analysis of AusAID funds OLD'!$N31,#REF!)</f>
        <v>#REF!</v>
      </c>
      <c r="R31" s="9" t="e">
        <f t="shared" si="10"/>
        <v>#REF!</v>
      </c>
      <c r="S31" s="14" t="e">
        <f t="shared" ref="S31:S38" si="12">P31/Q31</f>
        <v>#REF!</v>
      </c>
      <c r="T31">
        <f>VLOOKUP(DATE(N31,6,1),'CPI (from ABS)'!$A:$J,10,0)</f>
        <v>78.599999999999994</v>
      </c>
      <c r="U31" s="9" t="e">
        <f t="shared" si="8"/>
        <v>#REF!</v>
      </c>
      <c r="V31" s="9" t="e">
        <f t="shared" si="9"/>
        <v>#REF!</v>
      </c>
    </row>
    <row r="32" spans="1:26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IF(#REF!="","",#REF!)</f>
        <v>#REF!</v>
      </c>
      <c r="E32" t="e">
        <f>IF(#REF!="","",#REF!)</f>
        <v>#REF!</v>
      </c>
      <c r="F32" s="6" t="e">
        <f t="shared" si="4"/>
        <v>#REF!</v>
      </c>
      <c r="G32" s="5" t="e">
        <f>#REF!+#REF!</f>
        <v>#REF!</v>
      </c>
      <c r="H32" s="5" t="e">
        <f t="shared" si="0"/>
        <v>#REF!</v>
      </c>
      <c r="I32" s="5" t="e">
        <f t="shared" si="1"/>
        <v>#REF!</v>
      </c>
      <c r="J32" s="5" t="e">
        <f t="shared" si="2"/>
        <v>#REF!</v>
      </c>
      <c r="K32" t="e">
        <f t="shared" si="3"/>
        <v>#REF!</v>
      </c>
      <c r="N32">
        <f t="shared" si="11"/>
        <v>2004</v>
      </c>
      <c r="O32" t="e">
        <f>COUNTIFS(#REF!,'Analysis of AusAID funds OLD'!N32,#REF!,"&gt;0")</f>
        <v>#REF!</v>
      </c>
      <c r="P32" s="9" t="e">
        <f>SUMIF(#REF!,'Analysis of AusAID funds OLD'!$N32,#REF!)</f>
        <v>#REF!</v>
      </c>
      <c r="Q32" s="9" t="e">
        <f>SUMIF(#REF!,'Analysis of AusAID funds OLD'!$N32,#REF!)</f>
        <v>#REF!</v>
      </c>
      <c r="R32" s="9" t="e">
        <f t="shared" si="10"/>
        <v>#REF!</v>
      </c>
      <c r="S32" s="14" t="e">
        <f t="shared" si="12"/>
        <v>#REF!</v>
      </c>
      <c r="T32">
        <f>VLOOKUP(DATE(N32,6,1),'CPI (from ABS)'!$A:$J,10,0)</f>
        <v>80.599999999999994</v>
      </c>
      <c r="U32" s="9" t="e">
        <f t="shared" si="8"/>
        <v>#REF!</v>
      </c>
      <c r="V32" s="9" t="e">
        <f t="shared" si="9"/>
        <v>#REF!</v>
      </c>
    </row>
    <row r="33" spans="1:22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IF(#REF!="","",#REF!)</f>
        <v>#REF!</v>
      </c>
      <c r="E33" t="e">
        <f>IF(#REF!="","",#REF!)</f>
        <v>#REF!</v>
      </c>
      <c r="F33" s="6" t="e">
        <f t="shared" si="4"/>
        <v>#REF!</v>
      </c>
      <c r="G33" s="5" t="e">
        <f>#REF!+#REF!</f>
        <v>#REF!</v>
      </c>
      <c r="H33" s="5" t="e">
        <f t="shared" si="0"/>
        <v>#REF!</v>
      </c>
      <c r="I33" s="5" t="e">
        <f t="shared" si="1"/>
        <v>#REF!</v>
      </c>
      <c r="J33" s="5" t="e">
        <f t="shared" si="2"/>
        <v>#REF!</v>
      </c>
      <c r="K33" t="e">
        <f t="shared" si="3"/>
        <v>#REF!</v>
      </c>
      <c r="N33">
        <f t="shared" si="11"/>
        <v>2005</v>
      </c>
      <c r="O33" t="e">
        <f>COUNTIFS(#REF!,'Analysis of AusAID funds OLD'!N33,#REF!,"&gt;0")</f>
        <v>#REF!</v>
      </c>
      <c r="P33" s="9" t="e">
        <f>SUMIF(#REF!,'Analysis of AusAID funds OLD'!$N33,#REF!)</f>
        <v>#REF!</v>
      </c>
      <c r="Q33" s="9" t="e">
        <f>SUMIF(#REF!,'Analysis of AusAID funds OLD'!$N33,#REF!)</f>
        <v>#REF!</v>
      </c>
      <c r="R33" s="9" t="e">
        <f t="shared" si="10"/>
        <v>#REF!</v>
      </c>
      <c r="S33" s="14" t="e">
        <f t="shared" si="12"/>
        <v>#REF!</v>
      </c>
      <c r="T33">
        <f>VLOOKUP(DATE(N33,6,1),'CPI (from ABS)'!$A:$J,10,0)</f>
        <v>82.6</v>
      </c>
      <c r="U33" s="9" t="e">
        <f t="shared" si="8"/>
        <v>#REF!</v>
      </c>
      <c r="V33" s="9" t="e">
        <f t="shared" si="9"/>
        <v>#REF!</v>
      </c>
    </row>
    <row r="34" spans="1:22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IF(#REF!="","",#REF!)</f>
        <v>#REF!</v>
      </c>
      <c r="E34" t="e">
        <f>IF(#REF!="","",#REF!)</f>
        <v>#REF!</v>
      </c>
      <c r="F34" s="6" t="e">
        <f t="shared" si="4"/>
        <v>#REF!</v>
      </c>
      <c r="G34" s="5" t="e">
        <f>#REF!+#REF!</f>
        <v>#REF!</v>
      </c>
      <c r="H34" s="5" t="e">
        <f t="shared" si="0"/>
        <v>#REF!</v>
      </c>
      <c r="I34" s="5" t="e">
        <f t="shared" si="1"/>
        <v>#REF!</v>
      </c>
      <c r="J34" s="5" t="e">
        <f t="shared" si="2"/>
        <v>#REF!</v>
      </c>
      <c r="K34" t="e">
        <f t="shared" si="3"/>
        <v>#REF!</v>
      </c>
      <c r="N34">
        <f t="shared" si="11"/>
        <v>2006</v>
      </c>
      <c r="O34" t="e">
        <f>COUNTIFS(#REF!,'Analysis of AusAID funds OLD'!N34,#REF!,"&gt;0")</f>
        <v>#REF!</v>
      </c>
      <c r="P34" s="9" t="e">
        <f>SUMIF(#REF!,'Analysis of AusAID funds OLD'!$N34,#REF!)</f>
        <v>#REF!</v>
      </c>
      <c r="Q34" s="9" t="e">
        <f>SUMIF(#REF!,'Analysis of AusAID funds OLD'!$N34,#REF!)</f>
        <v>#REF!</v>
      </c>
      <c r="R34" s="9" t="e">
        <f t="shared" si="10"/>
        <v>#REF!</v>
      </c>
      <c r="S34" s="14" t="e">
        <f t="shared" si="12"/>
        <v>#REF!</v>
      </c>
      <c r="T34">
        <f>VLOOKUP(DATE(N34,6,1),'CPI (from ABS)'!$A:$J,10,0)</f>
        <v>85.9</v>
      </c>
      <c r="U34" s="9" t="e">
        <f t="shared" si="8"/>
        <v>#REF!</v>
      </c>
      <c r="V34" s="9" t="e">
        <f t="shared" si="9"/>
        <v>#REF!</v>
      </c>
    </row>
    <row r="35" spans="1:22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IF(#REF!="","",#REF!)</f>
        <v>#REF!</v>
      </c>
      <c r="E35" t="e">
        <f>IF(#REF!="","",#REF!)</f>
        <v>#REF!</v>
      </c>
      <c r="F35" s="6" t="e">
        <f t="shared" si="4"/>
        <v>#REF!</v>
      </c>
      <c r="G35" s="5" t="e">
        <f>#REF!+#REF!</f>
        <v>#REF!</v>
      </c>
      <c r="H35" s="5" t="e">
        <f t="shared" ref="H35:H66" si="13">IF(AND(G35&gt;0,IF(D35="",0,D35)&gt;0,B35=$P$3),1,0)</f>
        <v>#REF!</v>
      </c>
      <c r="I35" s="5" t="e">
        <f t="shared" ref="I35:I66" si="14">IF(AND(G35&gt;0,B35=$P$3),1,0)</f>
        <v>#REF!</v>
      </c>
      <c r="J35" s="5" t="e">
        <f t="shared" ref="J35:J66" si="15">IF(AND(IF(D35="",0,D35)&gt;0,G35=0,B35=$P$3),1,0)</f>
        <v>#REF!</v>
      </c>
      <c r="K35" t="e">
        <f t="shared" ref="K35:K66" si="16">IF(OR(E35=0,E35=""),0,IF(B35=$P$3,1,0))</f>
        <v>#REF!</v>
      </c>
      <c r="N35">
        <f t="shared" si="11"/>
        <v>2007</v>
      </c>
      <c r="O35" t="e">
        <f>COUNTIFS(#REF!,'Analysis of AusAID funds OLD'!N35,#REF!,"&gt;0")</f>
        <v>#REF!</v>
      </c>
      <c r="P35" s="9" t="e">
        <f>SUMIF(#REF!,'Analysis of AusAID funds OLD'!$N35,#REF!)</f>
        <v>#REF!</v>
      </c>
      <c r="Q35" s="9" t="e">
        <f>SUMIF(#REF!,'Analysis of AusAID funds OLD'!$N35,#REF!)</f>
        <v>#REF!</v>
      </c>
      <c r="R35" s="9" t="e">
        <f t="shared" si="10"/>
        <v>#REF!</v>
      </c>
      <c r="S35" s="14" t="e">
        <f t="shared" si="12"/>
        <v>#REF!</v>
      </c>
      <c r="T35">
        <f>VLOOKUP(DATE(N35,6,1),'CPI (from ABS)'!$A:$J,10,0)</f>
        <v>87.7</v>
      </c>
      <c r="U35" s="9" t="e">
        <f t="shared" si="8"/>
        <v>#REF!</v>
      </c>
      <c r="V35" s="9" t="e">
        <f t="shared" si="9"/>
        <v>#REF!</v>
      </c>
    </row>
    <row r="36" spans="1:22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IF(#REF!="","",#REF!)</f>
        <v>#REF!</v>
      </c>
      <c r="E36" t="e">
        <f>IF(#REF!="","",#REF!)</f>
        <v>#REF!</v>
      </c>
      <c r="F36" s="6" t="e">
        <f t="shared" si="4"/>
        <v>#REF!</v>
      </c>
      <c r="G36" s="5" t="e">
        <f>#REF!+#REF!</f>
        <v>#REF!</v>
      </c>
      <c r="H36" s="5" t="e">
        <f t="shared" si="13"/>
        <v>#REF!</v>
      </c>
      <c r="I36" s="5" t="e">
        <f t="shared" si="14"/>
        <v>#REF!</v>
      </c>
      <c r="J36" s="5" t="e">
        <f t="shared" si="15"/>
        <v>#REF!</v>
      </c>
      <c r="K36" t="e">
        <f t="shared" si="16"/>
        <v>#REF!</v>
      </c>
      <c r="N36">
        <f t="shared" si="11"/>
        <v>2008</v>
      </c>
      <c r="O36" t="e">
        <f>COUNTIFS(#REF!,'Analysis of AusAID funds OLD'!N36,#REF!,"&gt;0")</f>
        <v>#REF!</v>
      </c>
      <c r="P36" s="9" t="e">
        <f>SUMIF(#REF!,'Analysis of AusAID funds OLD'!$N36,#REF!)</f>
        <v>#REF!</v>
      </c>
      <c r="Q36" s="9" t="e">
        <f>SUMIF(#REF!,'Analysis of AusAID funds OLD'!$N36,#REF!)</f>
        <v>#REF!</v>
      </c>
      <c r="R36" s="9" t="e">
        <f t="shared" si="10"/>
        <v>#REF!</v>
      </c>
      <c r="S36" s="14" t="e">
        <f t="shared" si="12"/>
        <v>#REF!</v>
      </c>
      <c r="T36">
        <f>VLOOKUP(DATE(N36,6,1),'CPI (from ABS)'!$A:$J,10,0)</f>
        <v>91.6</v>
      </c>
      <c r="U36" s="9" t="e">
        <f t="shared" si="8"/>
        <v>#REF!</v>
      </c>
      <c r="V36" s="9" t="e">
        <f t="shared" si="9"/>
        <v>#REF!</v>
      </c>
    </row>
    <row r="37" spans="1:22" x14ac:dyDescent="0.25">
      <c r="A37" t="e">
        <f>#REF!</f>
        <v>#REF!</v>
      </c>
      <c r="B37" t="e">
        <f>#REF!</f>
        <v>#REF!</v>
      </c>
      <c r="C37" t="e">
        <f>#REF!</f>
        <v>#REF!</v>
      </c>
      <c r="D37" t="e">
        <f>IF(#REF!="","",#REF!)</f>
        <v>#REF!</v>
      </c>
      <c r="E37" t="e">
        <f>IF(#REF!="","",#REF!)</f>
        <v>#REF!</v>
      </c>
      <c r="F37" s="6" t="e">
        <f t="shared" si="4"/>
        <v>#REF!</v>
      </c>
      <c r="G37" s="5" t="e">
        <f>#REF!+#REF!</f>
        <v>#REF!</v>
      </c>
      <c r="H37" s="5" t="e">
        <f t="shared" si="13"/>
        <v>#REF!</v>
      </c>
      <c r="I37" s="5" t="e">
        <f t="shared" si="14"/>
        <v>#REF!</v>
      </c>
      <c r="J37" s="5" t="e">
        <f t="shared" si="15"/>
        <v>#REF!</v>
      </c>
      <c r="K37" t="e">
        <f t="shared" si="16"/>
        <v>#REF!</v>
      </c>
      <c r="N37">
        <f t="shared" si="11"/>
        <v>2009</v>
      </c>
      <c r="O37" t="e">
        <f>COUNTIFS(#REF!,'Analysis of AusAID funds OLD'!N37,#REF!,"&gt;0")</f>
        <v>#REF!</v>
      </c>
      <c r="P37" s="9" t="e">
        <f>SUMIF(#REF!,'Analysis of AusAID funds OLD'!$N37,#REF!)</f>
        <v>#REF!</v>
      </c>
      <c r="Q37" s="9" t="e">
        <f>SUMIF(#REF!,'Analysis of AusAID funds OLD'!$N37,#REF!)</f>
        <v>#REF!</v>
      </c>
      <c r="R37" s="9" t="e">
        <f t="shared" si="10"/>
        <v>#REF!</v>
      </c>
      <c r="S37" s="14" t="e">
        <f t="shared" si="12"/>
        <v>#REF!</v>
      </c>
      <c r="T37">
        <f>VLOOKUP(DATE(N37,6,1),'CPI (from ABS)'!$A:$J,10,0)</f>
        <v>92.9</v>
      </c>
      <c r="U37" s="9" t="e">
        <f t="shared" si="8"/>
        <v>#REF!</v>
      </c>
      <c r="V37" s="9" t="e">
        <f t="shared" si="9"/>
        <v>#REF!</v>
      </c>
    </row>
    <row r="38" spans="1:22" x14ac:dyDescent="0.25">
      <c r="A38" t="e">
        <f>#REF!</f>
        <v>#REF!</v>
      </c>
      <c r="B38" t="e">
        <f>#REF!</f>
        <v>#REF!</v>
      </c>
      <c r="C38" t="e">
        <f>#REF!</f>
        <v>#REF!</v>
      </c>
      <c r="D38" t="e">
        <f>IF(#REF!="","",#REF!)</f>
        <v>#REF!</v>
      </c>
      <c r="E38" t="e">
        <f>IF(#REF!="","",#REF!)</f>
        <v>#REF!</v>
      </c>
      <c r="F38" s="6" t="e">
        <f t="shared" si="4"/>
        <v>#REF!</v>
      </c>
      <c r="G38" s="5" t="e">
        <f>#REF!+#REF!</f>
        <v>#REF!</v>
      </c>
      <c r="H38" s="5" t="e">
        <f t="shared" si="13"/>
        <v>#REF!</v>
      </c>
      <c r="I38" s="5" t="e">
        <f t="shared" si="14"/>
        <v>#REF!</v>
      </c>
      <c r="J38" s="5" t="e">
        <f t="shared" si="15"/>
        <v>#REF!</v>
      </c>
      <c r="K38" t="e">
        <f t="shared" si="16"/>
        <v>#REF!</v>
      </c>
      <c r="N38">
        <f t="shared" si="11"/>
        <v>2010</v>
      </c>
      <c r="O38" t="e">
        <f>COUNTIFS(#REF!,'Analysis of AusAID funds OLD'!N38,#REF!,"&gt;0")</f>
        <v>#REF!</v>
      </c>
      <c r="P38" s="9" t="e">
        <f>SUMIF(#REF!,'Analysis of AusAID funds OLD'!$N38,#REF!)</f>
        <v>#REF!</v>
      </c>
      <c r="Q38" s="9" t="e">
        <f>SUMIF(#REF!,'Analysis of AusAID funds OLD'!$N38,#REF!)</f>
        <v>#REF!</v>
      </c>
      <c r="R38" s="9" t="e">
        <f t="shared" si="10"/>
        <v>#REF!</v>
      </c>
      <c r="S38" s="14" t="e">
        <f t="shared" si="12"/>
        <v>#REF!</v>
      </c>
      <c r="T38">
        <f>VLOOKUP(DATE(N38,6,1),'CPI (from ABS)'!$A:$J,10,0)</f>
        <v>95.8</v>
      </c>
      <c r="U38" s="9" t="e">
        <f t="shared" si="8"/>
        <v>#REF!</v>
      </c>
      <c r="V38" s="9" t="e">
        <f t="shared" si="9"/>
        <v>#REF!</v>
      </c>
    </row>
    <row r="39" spans="1:22" x14ac:dyDescent="0.25">
      <c r="A39" t="e">
        <f>#REF!</f>
        <v>#REF!</v>
      </c>
      <c r="B39" t="e">
        <f>#REF!</f>
        <v>#REF!</v>
      </c>
      <c r="C39" t="e">
        <f>#REF!</f>
        <v>#REF!</v>
      </c>
      <c r="D39" t="e">
        <f>IF(#REF!="","",#REF!)</f>
        <v>#REF!</v>
      </c>
      <c r="E39" t="e">
        <f>IF(#REF!="","",#REF!)</f>
        <v>#REF!</v>
      </c>
      <c r="F39" s="6" t="e">
        <f t="shared" si="4"/>
        <v>#REF!</v>
      </c>
      <c r="G39" s="5" t="e">
        <f>#REF!+#REF!</f>
        <v>#REF!</v>
      </c>
      <c r="H39" s="5" t="e">
        <f t="shared" si="13"/>
        <v>#REF!</v>
      </c>
      <c r="I39" s="5" t="e">
        <f t="shared" si="14"/>
        <v>#REF!</v>
      </c>
      <c r="J39" s="5" t="e">
        <f t="shared" si="15"/>
        <v>#REF!</v>
      </c>
      <c r="K39" t="e">
        <f t="shared" si="16"/>
        <v>#REF!</v>
      </c>
    </row>
    <row r="40" spans="1:22" x14ac:dyDescent="0.25">
      <c r="A40" t="e">
        <f>#REF!</f>
        <v>#REF!</v>
      </c>
      <c r="B40" t="e">
        <f>#REF!</f>
        <v>#REF!</v>
      </c>
      <c r="C40" t="e">
        <f>#REF!</f>
        <v>#REF!</v>
      </c>
      <c r="D40" t="e">
        <f>IF(#REF!="","",#REF!)</f>
        <v>#REF!</v>
      </c>
      <c r="E40" t="e">
        <f>IF(#REF!="","",#REF!)</f>
        <v>#REF!</v>
      </c>
      <c r="F40" s="6" t="e">
        <f t="shared" si="4"/>
        <v>#REF!</v>
      </c>
      <c r="G40" s="5" t="e">
        <f>#REF!+#REF!</f>
        <v>#REF!</v>
      </c>
      <c r="H40" s="5" t="e">
        <f t="shared" si="13"/>
        <v>#REF!</v>
      </c>
      <c r="I40" s="5" t="e">
        <f t="shared" si="14"/>
        <v>#REF!</v>
      </c>
      <c r="J40" s="5" t="e">
        <f t="shared" si="15"/>
        <v>#REF!</v>
      </c>
      <c r="K40" t="e">
        <f t="shared" si="16"/>
        <v>#REF!</v>
      </c>
    </row>
    <row r="41" spans="1:22" x14ac:dyDescent="0.25">
      <c r="A41" t="e">
        <f>#REF!</f>
        <v>#REF!</v>
      </c>
      <c r="B41" t="e">
        <f>#REF!</f>
        <v>#REF!</v>
      </c>
      <c r="C41" t="e">
        <f>#REF!</f>
        <v>#REF!</v>
      </c>
      <c r="D41" t="e">
        <f>IF(#REF!="","",#REF!)</f>
        <v>#REF!</v>
      </c>
      <c r="E41" t="e">
        <f>IF(#REF!="","",#REF!)</f>
        <v>#REF!</v>
      </c>
      <c r="F41" s="6" t="e">
        <f t="shared" si="4"/>
        <v>#REF!</v>
      </c>
      <c r="G41" s="5" t="e">
        <f>#REF!+#REF!</f>
        <v>#REF!</v>
      </c>
      <c r="H41" s="5" t="e">
        <f t="shared" si="13"/>
        <v>#REF!</v>
      </c>
      <c r="I41" s="5" t="e">
        <f t="shared" si="14"/>
        <v>#REF!</v>
      </c>
      <c r="J41" s="5" t="e">
        <f t="shared" si="15"/>
        <v>#REF!</v>
      </c>
      <c r="K41" t="e">
        <f t="shared" si="16"/>
        <v>#REF!</v>
      </c>
    </row>
    <row r="42" spans="1:22" x14ac:dyDescent="0.25">
      <c r="A42" t="e">
        <f>#REF!</f>
        <v>#REF!</v>
      </c>
      <c r="B42" t="e">
        <f>#REF!</f>
        <v>#REF!</v>
      </c>
      <c r="C42" t="e">
        <f>#REF!</f>
        <v>#REF!</v>
      </c>
      <c r="D42" t="e">
        <f>IF(#REF!="","",#REF!)</f>
        <v>#REF!</v>
      </c>
      <c r="E42" t="e">
        <f>IF(#REF!="","",#REF!)</f>
        <v>#REF!</v>
      </c>
      <c r="F42" s="6" t="e">
        <f t="shared" si="4"/>
        <v>#REF!</v>
      </c>
      <c r="G42" s="5" t="e">
        <f>#REF!+#REF!</f>
        <v>#REF!</v>
      </c>
      <c r="H42" s="5" t="e">
        <f t="shared" si="13"/>
        <v>#REF!</v>
      </c>
      <c r="I42" s="5" t="e">
        <f t="shared" si="14"/>
        <v>#REF!</v>
      </c>
      <c r="J42" s="5" t="e">
        <f t="shared" si="15"/>
        <v>#REF!</v>
      </c>
      <c r="K42" t="e">
        <f t="shared" si="16"/>
        <v>#REF!</v>
      </c>
    </row>
    <row r="43" spans="1:22" x14ac:dyDescent="0.25">
      <c r="A43" t="e">
        <f>#REF!</f>
        <v>#REF!</v>
      </c>
      <c r="B43" t="e">
        <f>#REF!</f>
        <v>#REF!</v>
      </c>
      <c r="C43" t="e">
        <f>#REF!</f>
        <v>#REF!</v>
      </c>
      <c r="D43" t="e">
        <f>IF(#REF!="","",#REF!)</f>
        <v>#REF!</v>
      </c>
      <c r="E43" t="e">
        <f>IF(#REF!="","",#REF!)</f>
        <v>#REF!</v>
      </c>
      <c r="F43" s="6" t="e">
        <f t="shared" si="4"/>
        <v>#REF!</v>
      </c>
      <c r="G43" s="5" t="e">
        <f>#REF!+#REF!</f>
        <v>#REF!</v>
      </c>
      <c r="H43" s="5" t="e">
        <f t="shared" si="13"/>
        <v>#REF!</v>
      </c>
      <c r="I43" s="5" t="e">
        <f t="shared" si="14"/>
        <v>#REF!</v>
      </c>
      <c r="J43" s="5" t="e">
        <f t="shared" si="15"/>
        <v>#REF!</v>
      </c>
      <c r="K43" t="e">
        <f t="shared" si="16"/>
        <v>#REF!</v>
      </c>
    </row>
    <row r="44" spans="1:22" x14ac:dyDescent="0.25">
      <c r="A44" t="e">
        <f>#REF!</f>
        <v>#REF!</v>
      </c>
      <c r="B44" t="e">
        <f>#REF!</f>
        <v>#REF!</v>
      </c>
      <c r="C44" t="e">
        <f>#REF!</f>
        <v>#REF!</v>
      </c>
      <c r="D44" t="e">
        <f>IF(#REF!="","",#REF!)</f>
        <v>#REF!</v>
      </c>
      <c r="E44" t="e">
        <f>IF(#REF!="","",#REF!)</f>
        <v>#REF!</v>
      </c>
      <c r="F44" s="6" t="e">
        <f t="shared" si="4"/>
        <v>#REF!</v>
      </c>
      <c r="G44" s="5" t="e">
        <f>#REF!+#REF!</f>
        <v>#REF!</v>
      </c>
      <c r="H44" s="5" t="e">
        <f t="shared" si="13"/>
        <v>#REF!</v>
      </c>
      <c r="I44" s="5" t="e">
        <f t="shared" si="14"/>
        <v>#REF!</v>
      </c>
      <c r="J44" s="5" t="e">
        <f t="shared" si="15"/>
        <v>#REF!</v>
      </c>
      <c r="K44" t="e">
        <f t="shared" si="16"/>
        <v>#REF!</v>
      </c>
    </row>
    <row r="45" spans="1:22" x14ac:dyDescent="0.25">
      <c r="A45" t="e">
        <f>#REF!</f>
        <v>#REF!</v>
      </c>
      <c r="B45" t="e">
        <f>#REF!</f>
        <v>#REF!</v>
      </c>
      <c r="C45" t="e">
        <f>#REF!</f>
        <v>#REF!</v>
      </c>
      <c r="D45" t="e">
        <f>IF(#REF!="","",#REF!)</f>
        <v>#REF!</v>
      </c>
      <c r="E45" t="e">
        <f>IF(#REF!="","",#REF!)</f>
        <v>#REF!</v>
      </c>
      <c r="F45" s="6" t="e">
        <f t="shared" si="4"/>
        <v>#REF!</v>
      </c>
      <c r="G45" s="5" t="e">
        <f>#REF!+#REF!</f>
        <v>#REF!</v>
      </c>
      <c r="H45" s="5" t="e">
        <f t="shared" si="13"/>
        <v>#REF!</v>
      </c>
      <c r="I45" s="5" t="e">
        <f t="shared" si="14"/>
        <v>#REF!</v>
      </c>
      <c r="J45" s="5" t="e">
        <f t="shared" si="15"/>
        <v>#REF!</v>
      </c>
      <c r="K45" t="e">
        <f t="shared" si="16"/>
        <v>#REF!</v>
      </c>
    </row>
    <row r="46" spans="1:22" x14ac:dyDescent="0.25">
      <c r="A46" t="e">
        <f>#REF!</f>
        <v>#REF!</v>
      </c>
      <c r="B46" t="e">
        <f>#REF!</f>
        <v>#REF!</v>
      </c>
      <c r="C46" t="e">
        <f>#REF!</f>
        <v>#REF!</v>
      </c>
      <c r="D46" t="e">
        <f>IF(#REF!="","",#REF!)</f>
        <v>#REF!</v>
      </c>
      <c r="E46" t="e">
        <f>IF(#REF!="","",#REF!)</f>
        <v>#REF!</v>
      </c>
      <c r="F46" s="6" t="e">
        <f t="shared" si="4"/>
        <v>#REF!</v>
      </c>
      <c r="G46" s="5" t="e">
        <f>#REF!+#REF!</f>
        <v>#REF!</v>
      </c>
      <c r="H46" s="5" t="e">
        <f t="shared" si="13"/>
        <v>#REF!</v>
      </c>
      <c r="I46" s="5" t="e">
        <f t="shared" si="14"/>
        <v>#REF!</v>
      </c>
      <c r="J46" s="5" t="e">
        <f t="shared" si="15"/>
        <v>#REF!</v>
      </c>
      <c r="K46" t="e">
        <f t="shared" si="16"/>
        <v>#REF!</v>
      </c>
    </row>
    <row r="47" spans="1:22" x14ac:dyDescent="0.25">
      <c r="A47" t="e">
        <f>#REF!</f>
        <v>#REF!</v>
      </c>
      <c r="B47" t="e">
        <f>#REF!</f>
        <v>#REF!</v>
      </c>
      <c r="C47" t="e">
        <f>#REF!</f>
        <v>#REF!</v>
      </c>
      <c r="D47" t="e">
        <f>IF(#REF!="","",#REF!)</f>
        <v>#REF!</v>
      </c>
      <c r="E47" t="e">
        <f>IF(#REF!="","",#REF!)</f>
        <v>#REF!</v>
      </c>
      <c r="F47" s="6" t="e">
        <f t="shared" si="4"/>
        <v>#REF!</v>
      </c>
      <c r="G47" s="5" t="e">
        <f>#REF!+#REF!</f>
        <v>#REF!</v>
      </c>
      <c r="H47" s="5" t="e">
        <f t="shared" si="13"/>
        <v>#REF!</v>
      </c>
      <c r="I47" s="5" t="e">
        <f t="shared" si="14"/>
        <v>#REF!</v>
      </c>
      <c r="J47" s="5" t="e">
        <f t="shared" si="15"/>
        <v>#REF!</v>
      </c>
      <c r="K47" t="e">
        <f t="shared" si="16"/>
        <v>#REF!</v>
      </c>
    </row>
    <row r="48" spans="1:22" x14ac:dyDescent="0.25">
      <c r="A48" t="e">
        <f>#REF!</f>
        <v>#REF!</v>
      </c>
      <c r="B48" t="e">
        <f>#REF!</f>
        <v>#REF!</v>
      </c>
      <c r="C48" t="e">
        <f>#REF!</f>
        <v>#REF!</v>
      </c>
      <c r="D48" t="e">
        <f>IF(#REF!="","",#REF!)</f>
        <v>#REF!</v>
      </c>
      <c r="E48" t="e">
        <f>IF(#REF!="","",#REF!)</f>
        <v>#REF!</v>
      </c>
      <c r="F48" s="6" t="e">
        <f t="shared" si="4"/>
        <v>#REF!</v>
      </c>
      <c r="G48" s="5" t="e">
        <f>#REF!+#REF!</f>
        <v>#REF!</v>
      </c>
      <c r="H48" s="5" t="e">
        <f t="shared" si="13"/>
        <v>#REF!</v>
      </c>
      <c r="I48" s="5" t="e">
        <f t="shared" si="14"/>
        <v>#REF!</v>
      </c>
      <c r="J48" s="5" t="e">
        <f t="shared" si="15"/>
        <v>#REF!</v>
      </c>
      <c r="K48" t="e">
        <f t="shared" si="16"/>
        <v>#REF!</v>
      </c>
    </row>
    <row r="49" spans="1:36" x14ac:dyDescent="0.25">
      <c r="A49" t="e">
        <f>#REF!</f>
        <v>#REF!</v>
      </c>
      <c r="B49" t="e">
        <f>#REF!</f>
        <v>#REF!</v>
      </c>
      <c r="C49" t="e">
        <f>#REF!</f>
        <v>#REF!</v>
      </c>
      <c r="D49" t="e">
        <f>IF(#REF!="","",#REF!)</f>
        <v>#REF!</v>
      </c>
      <c r="E49" t="e">
        <f>IF(#REF!="","",#REF!)</f>
        <v>#REF!</v>
      </c>
      <c r="F49" s="6" t="e">
        <f t="shared" si="4"/>
        <v>#REF!</v>
      </c>
      <c r="G49" s="5" t="e">
        <f>#REF!+#REF!</f>
        <v>#REF!</v>
      </c>
      <c r="H49" s="5" t="e">
        <f t="shared" si="13"/>
        <v>#REF!</v>
      </c>
      <c r="I49" s="5" t="e">
        <f t="shared" si="14"/>
        <v>#REF!</v>
      </c>
      <c r="J49" s="5" t="e">
        <f t="shared" si="15"/>
        <v>#REF!</v>
      </c>
      <c r="K49" t="e">
        <f t="shared" si="16"/>
        <v>#REF!</v>
      </c>
    </row>
    <row r="50" spans="1:36" x14ac:dyDescent="0.25">
      <c r="A50" t="e">
        <f>#REF!</f>
        <v>#REF!</v>
      </c>
      <c r="B50" t="e">
        <f>#REF!</f>
        <v>#REF!</v>
      </c>
      <c r="C50" t="e">
        <f>#REF!</f>
        <v>#REF!</v>
      </c>
      <c r="D50" t="e">
        <f>IF(#REF!="","",#REF!)</f>
        <v>#REF!</v>
      </c>
      <c r="E50" t="e">
        <f>IF(#REF!="","",#REF!)</f>
        <v>#REF!</v>
      </c>
      <c r="F50" s="6" t="e">
        <f t="shared" si="4"/>
        <v>#REF!</v>
      </c>
      <c r="G50" s="5" t="e">
        <f>#REF!+#REF!</f>
        <v>#REF!</v>
      </c>
      <c r="H50" s="5" t="e">
        <f t="shared" si="13"/>
        <v>#REF!</v>
      </c>
      <c r="I50" s="5" t="e">
        <f t="shared" si="14"/>
        <v>#REF!</v>
      </c>
      <c r="J50" s="5" t="e">
        <f t="shared" si="15"/>
        <v>#REF!</v>
      </c>
      <c r="K50" t="e">
        <f t="shared" si="16"/>
        <v>#REF!</v>
      </c>
    </row>
    <row r="51" spans="1:36" x14ac:dyDescent="0.25">
      <c r="A51" t="e">
        <f>#REF!</f>
        <v>#REF!</v>
      </c>
      <c r="B51" t="e">
        <f>#REF!</f>
        <v>#REF!</v>
      </c>
      <c r="C51" t="e">
        <f>#REF!</f>
        <v>#REF!</v>
      </c>
      <c r="D51" t="e">
        <f>IF(#REF!="","",#REF!)</f>
        <v>#REF!</v>
      </c>
      <c r="E51" t="e">
        <f>IF(#REF!="","",#REF!)</f>
        <v>#REF!</v>
      </c>
      <c r="F51" s="6" t="e">
        <f t="shared" si="4"/>
        <v>#REF!</v>
      </c>
      <c r="G51" s="5" t="e">
        <f>#REF!+#REF!</f>
        <v>#REF!</v>
      </c>
      <c r="H51" s="5" t="e">
        <f t="shared" si="13"/>
        <v>#REF!</v>
      </c>
      <c r="I51" s="5" t="e">
        <f t="shared" si="14"/>
        <v>#REF!</v>
      </c>
      <c r="J51" s="5" t="e">
        <f t="shared" si="15"/>
        <v>#REF!</v>
      </c>
      <c r="K51" t="e">
        <f t="shared" si="16"/>
        <v>#REF!</v>
      </c>
    </row>
    <row r="52" spans="1:36" x14ac:dyDescent="0.25">
      <c r="A52" t="e">
        <f>#REF!</f>
        <v>#REF!</v>
      </c>
      <c r="B52" t="e">
        <f>#REF!</f>
        <v>#REF!</v>
      </c>
      <c r="C52" t="e">
        <f>#REF!</f>
        <v>#REF!</v>
      </c>
      <c r="D52" t="e">
        <f>IF(#REF!="","",#REF!)</f>
        <v>#REF!</v>
      </c>
      <c r="E52" t="e">
        <f>IF(#REF!="","",#REF!)</f>
        <v>#REF!</v>
      </c>
      <c r="F52" s="6" t="e">
        <f t="shared" si="4"/>
        <v>#REF!</v>
      </c>
      <c r="G52" s="5" t="e">
        <f>#REF!+#REF!</f>
        <v>#REF!</v>
      </c>
      <c r="H52" s="5" t="e">
        <f t="shared" si="13"/>
        <v>#REF!</v>
      </c>
      <c r="I52" s="5" t="e">
        <f t="shared" si="14"/>
        <v>#REF!</v>
      </c>
      <c r="J52" s="5" t="e">
        <f t="shared" si="15"/>
        <v>#REF!</v>
      </c>
      <c r="K52" t="e">
        <f t="shared" si="16"/>
        <v>#REF!</v>
      </c>
    </row>
    <row r="53" spans="1:36" x14ac:dyDescent="0.25">
      <c r="A53" t="e">
        <f>#REF!</f>
        <v>#REF!</v>
      </c>
      <c r="B53" t="e">
        <f>#REF!</f>
        <v>#REF!</v>
      </c>
      <c r="C53" t="e">
        <f>#REF!</f>
        <v>#REF!</v>
      </c>
      <c r="D53" t="e">
        <f>IF(#REF!="","",#REF!)</f>
        <v>#REF!</v>
      </c>
      <c r="E53" t="e">
        <f>IF(#REF!="","",#REF!)</f>
        <v>#REF!</v>
      </c>
      <c r="F53" s="6" t="e">
        <f t="shared" si="4"/>
        <v>#REF!</v>
      </c>
      <c r="G53" s="5" t="e">
        <f>#REF!+#REF!</f>
        <v>#REF!</v>
      </c>
      <c r="H53" s="5" t="e">
        <f t="shared" si="13"/>
        <v>#REF!</v>
      </c>
      <c r="I53" s="5" t="e">
        <f t="shared" si="14"/>
        <v>#REF!</v>
      </c>
      <c r="J53" s="5" t="e">
        <f t="shared" si="15"/>
        <v>#REF!</v>
      </c>
      <c r="K53" t="e">
        <f t="shared" si="16"/>
        <v>#REF!</v>
      </c>
    </row>
    <row r="54" spans="1:36" x14ac:dyDescent="0.25">
      <c r="A54" t="e">
        <f>#REF!</f>
        <v>#REF!</v>
      </c>
      <c r="B54" t="e">
        <f>#REF!</f>
        <v>#REF!</v>
      </c>
      <c r="C54" t="e">
        <f>#REF!</f>
        <v>#REF!</v>
      </c>
      <c r="D54" t="e">
        <f>IF(#REF!="","",#REF!)</f>
        <v>#REF!</v>
      </c>
      <c r="E54" t="e">
        <f>IF(#REF!="","",#REF!)</f>
        <v>#REF!</v>
      </c>
      <c r="F54" s="6" t="e">
        <f t="shared" si="4"/>
        <v>#REF!</v>
      </c>
      <c r="G54" s="5" t="e">
        <f>#REF!+#REF!</f>
        <v>#REF!</v>
      </c>
      <c r="H54" s="5" t="e">
        <f t="shared" si="13"/>
        <v>#REF!</v>
      </c>
      <c r="I54" s="5" t="e">
        <f t="shared" si="14"/>
        <v>#REF!</v>
      </c>
      <c r="J54" s="5" t="e">
        <f t="shared" si="15"/>
        <v>#REF!</v>
      </c>
      <c r="K54" t="e">
        <f t="shared" si="16"/>
        <v>#REF!</v>
      </c>
    </row>
    <row r="55" spans="1:36" x14ac:dyDescent="0.25">
      <c r="A55" t="e">
        <f>#REF!</f>
        <v>#REF!</v>
      </c>
      <c r="B55" t="e">
        <f>#REF!</f>
        <v>#REF!</v>
      </c>
      <c r="C55" t="e">
        <f>#REF!</f>
        <v>#REF!</v>
      </c>
      <c r="D55" t="e">
        <f>IF(#REF!="","",#REF!)</f>
        <v>#REF!</v>
      </c>
      <c r="E55" t="e">
        <f>IF(#REF!="","",#REF!)</f>
        <v>#REF!</v>
      </c>
      <c r="F55" s="6" t="e">
        <f t="shared" si="4"/>
        <v>#REF!</v>
      </c>
      <c r="G55" s="5" t="e">
        <f>#REF!+#REF!</f>
        <v>#REF!</v>
      </c>
      <c r="H55" s="5" t="e">
        <f t="shared" si="13"/>
        <v>#REF!</v>
      </c>
      <c r="I55" s="5" t="e">
        <f t="shared" si="14"/>
        <v>#REF!</v>
      </c>
      <c r="J55" s="5" t="e">
        <f t="shared" si="15"/>
        <v>#REF!</v>
      </c>
      <c r="K55" t="e">
        <f t="shared" si="16"/>
        <v>#REF!</v>
      </c>
    </row>
    <row r="56" spans="1:36" x14ac:dyDescent="0.25">
      <c r="A56" t="e">
        <f>#REF!</f>
        <v>#REF!</v>
      </c>
      <c r="B56" t="e">
        <f>#REF!</f>
        <v>#REF!</v>
      </c>
      <c r="C56" t="e">
        <f>#REF!</f>
        <v>#REF!</v>
      </c>
      <c r="D56" t="e">
        <f>IF(#REF!="","",#REF!)</f>
        <v>#REF!</v>
      </c>
      <c r="E56" t="e">
        <f>IF(#REF!="","",#REF!)</f>
        <v>#REF!</v>
      </c>
      <c r="F56" s="6" t="e">
        <f t="shared" si="4"/>
        <v>#REF!</v>
      </c>
      <c r="G56" s="5" t="e">
        <f>#REF!+#REF!</f>
        <v>#REF!</v>
      </c>
      <c r="H56" s="5" t="e">
        <f t="shared" si="13"/>
        <v>#REF!</v>
      </c>
      <c r="I56" s="5" t="e">
        <f t="shared" si="14"/>
        <v>#REF!</v>
      </c>
      <c r="J56" s="5" t="e">
        <f t="shared" si="15"/>
        <v>#REF!</v>
      </c>
      <c r="K56" t="e">
        <f t="shared" si="16"/>
        <v>#REF!</v>
      </c>
      <c r="N56" t="s">
        <v>244</v>
      </c>
    </row>
    <row r="57" spans="1:36" x14ac:dyDescent="0.25">
      <c r="A57" t="e">
        <f>#REF!</f>
        <v>#REF!</v>
      </c>
      <c r="B57" t="e">
        <f>#REF!</f>
        <v>#REF!</v>
      </c>
      <c r="C57" t="e">
        <f>#REF!</f>
        <v>#REF!</v>
      </c>
      <c r="D57" t="e">
        <f>IF(#REF!="","",#REF!)</f>
        <v>#REF!</v>
      </c>
      <c r="E57" t="e">
        <f>IF(#REF!="","",#REF!)</f>
        <v>#REF!</v>
      </c>
      <c r="F57" s="6" t="e">
        <f t="shared" si="4"/>
        <v>#REF!</v>
      </c>
      <c r="G57" s="5" t="e">
        <f>#REF!+#REF!</f>
        <v>#REF!</v>
      </c>
      <c r="H57" s="5" t="e">
        <f t="shared" si="13"/>
        <v>#REF!</v>
      </c>
      <c r="I57" s="5" t="e">
        <f t="shared" si="14"/>
        <v>#REF!</v>
      </c>
      <c r="J57" s="5" t="e">
        <f t="shared" si="15"/>
        <v>#REF!</v>
      </c>
      <c r="K57" t="e">
        <f t="shared" si="16"/>
        <v>#REF!</v>
      </c>
      <c r="Z57" t="s">
        <v>343</v>
      </c>
    </row>
    <row r="58" spans="1:36" x14ac:dyDescent="0.25">
      <c r="A58" t="e">
        <f>#REF!</f>
        <v>#REF!</v>
      </c>
      <c r="B58" t="e">
        <f>#REF!</f>
        <v>#REF!</v>
      </c>
      <c r="C58" t="e">
        <f>#REF!</f>
        <v>#REF!</v>
      </c>
      <c r="D58" t="e">
        <f>IF(#REF!="","",#REF!)</f>
        <v>#REF!</v>
      </c>
      <c r="E58" t="e">
        <f>IF(#REF!="","",#REF!)</f>
        <v>#REF!</v>
      </c>
      <c r="F58" s="6" t="e">
        <f t="shared" si="4"/>
        <v>#REF!</v>
      </c>
      <c r="G58" s="5" t="e">
        <f>#REF!+#REF!</f>
        <v>#REF!</v>
      </c>
      <c r="H58" s="5" t="e">
        <f t="shared" si="13"/>
        <v>#REF!</v>
      </c>
      <c r="I58" s="5" t="e">
        <f t="shared" si="14"/>
        <v>#REF!</v>
      </c>
      <c r="J58" s="5" t="e">
        <f t="shared" si="15"/>
        <v>#REF!</v>
      </c>
      <c r="K58" t="e">
        <f t="shared" si="16"/>
        <v>#REF!</v>
      </c>
      <c r="N58" t="s">
        <v>243</v>
      </c>
      <c r="O58" s="15">
        <v>2010</v>
      </c>
    </row>
    <row r="59" spans="1:36" x14ac:dyDescent="0.25">
      <c r="A59" t="e">
        <f>#REF!</f>
        <v>#REF!</v>
      </c>
      <c r="B59" t="e">
        <f>#REF!</f>
        <v>#REF!</v>
      </c>
      <c r="C59" t="e">
        <f>#REF!</f>
        <v>#REF!</v>
      </c>
      <c r="D59" t="e">
        <f>IF(#REF!="","",#REF!)</f>
        <v>#REF!</v>
      </c>
      <c r="E59" t="e">
        <f>IF(#REF!="","",#REF!)</f>
        <v>#REF!</v>
      </c>
      <c r="F59" s="6" t="e">
        <f t="shared" si="4"/>
        <v>#REF!</v>
      </c>
      <c r="G59" s="5" t="e">
        <f>#REF!+#REF!</f>
        <v>#REF!</v>
      </c>
      <c r="H59" s="5" t="e">
        <f t="shared" si="13"/>
        <v>#REF!</v>
      </c>
      <c r="I59" s="5" t="e">
        <f t="shared" si="14"/>
        <v>#REF!</v>
      </c>
      <c r="J59" s="5" t="e">
        <f t="shared" si="15"/>
        <v>#REF!</v>
      </c>
      <c r="K59" t="e">
        <f t="shared" si="16"/>
        <v>#REF!</v>
      </c>
      <c r="Z59" s="3" t="s">
        <v>348</v>
      </c>
      <c r="AF59" s="3" t="s">
        <v>349</v>
      </c>
    </row>
    <row r="60" spans="1:36" x14ac:dyDescent="0.25">
      <c r="A60" t="e">
        <f>#REF!</f>
        <v>#REF!</v>
      </c>
      <c r="B60" t="e">
        <f>#REF!</f>
        <v>#REF!</v>
      </c>
      <c r="C60" t="e">
        <f>#REF!</f>
        <v>#REF!</v>
      </c>
      <c r="D60" t="e">
        <f>IF(#REF!="","",#REF!)</f>
        <v>#REF!</v>
      </c>
      <c r="E60" t="e">
        <f>IF(#REF!="","",#REF!)</f>
        <v>#REF!</v>
      </c>
      <c r="F60" s="6" t="e">
        <f t="shared" si="4"/>
        <v>#REF!</v>
      </c>
      <c r="G60" s="5" t="e">
        <f>#REF!+#REF!</f>
        <v>#REF!</v>
      </c>
      <c r="H60" s="5" t="e">
        <f t="shared" si="13"/>
        <v>#REF!</v>
      </c>
      <c r="I60" s="5" t="e">
        <f t="shared" si="14"/>
        <v>#REF!</v>
      </c>
      <c r="J60" s="5" t="e">
        <f t="shared" si="15"/>
        <v>#REF!</v>
      </c>
      <c r="K60" t="e">
        <f t="shared" si="16"/>
        <v>#REF!</v>
      </c>
      <c r="N60" s="33" t="s">
        <v>245</v>
      </c>
      <c r="O60" s="34"/>
      <c r="P60" s="34"/>
      <c r="Q60" s="35" t="s">
        <v>331</v>
      </c>
      <c r="R60" s="33" t="s">
        <v>246</v>
      </c>
      <c r="S60" s="34"/>
      <c r="T60" s="36"/>
      <c r="U60" s="33" t="s">
        <v>242</v>
      </c>
      <c r="V60" s="34"/>
      <c r="W60" s="34" t="s">
        <v>347</v>
      </c>
      <c r="X60" s="36" t="s">
        <v>346</v>
      </c>
      <c r="AB60" t="s">
        <v>345</v>
      </c>
      <c r="AC60" t="s">
        <v>346</v>
      </c>
      <c r="AD60" t="s">
        <v>344</v>
      </c>
      <c r="AH60" t="s">
        <v>345</v>
      </c>
      <c r="AI60" t="s">
        <v>346</v>
      </c>
      <c r="AJ60" t="s">
        <v>344</v>
      </c>
    </row>
    <row r="61" spans="1:36" x14ac:dyDescent="0.25">
      <c r="A61" t="e">
        <f>#REF!</f>
        <v>#REF!</v>
      </c>
      <c r="B61" t="e">
        <f>#REF!</f>
        <v>#REF!</v>
      </c>
      <c r="C61" t="e">
        <f>#REF!</f>
        <v>#REF!</v>
      </c>
      <c r="D61" t="e">
        <f>IF(#REF!="","",#REF!)</f>
        <v>#REF!</v>
      </c>
      <c r="E61" t="e">
        <f>IF(#REF!="","",#REF!)</f>
        <v>#REF!</v>
      </c>
      <c r="F61" s="6" t="e">
        <f t="shared" si="4"/>
        <v>#REF!</v>
      </c>
      <c r="G61" s="5" t="e">
        <f>#REF!+#REF!</f>
        <v>#REF!</v>
      </c>
      <c r="H61" s="5" t="e">
        <f t="shared" si="13"/>
        <v>#REF!</v>
      </c>
      <c r="I61" s="5" t="e">
        <f t="shared" si="14"/>
        <v>#REF!</v>
      </c>
      <c r="J61" s="5" t="e">
        <f t="shared" si="15"/>
        <v>#REF!</v>
      </c>
      <c r="K61" t="e">
        <f t="shared" si="16"/>
        <v>#REF!</v>
      </c>
      <c r="M61" s="37">
        <v>1</v>
      </c>
      <c r="N61" s="17" t="e">
        <f t="array" ref="N61">LARGE(IF('Analysis of AusAID funds OLD'!$B$3:$B$1321='Analysis of AusAID funds OLD'!$O$58,'Analysis of AusAID funds OLD'!$E$3:$E$1321,0),'Analysis of AusAID funds OLD'!$M61)</f>
        <v>#REF!</v>
      </c>
      <c r="O61" s="18" t="e">
        <f ca="1">OFFSET('Analysis of AusAID funds OLD'!$C$2,MATCH(N61,'Analysis of AusAID funds OLD'!$E$3:$E$1321,0),0)</f>
        <v>#REF!</v>
      </c>
      <c r="P61" s="18" t="e">
        <f t="shared" ref="P61:P75" ca="1" si="17">O61&amp;" (" &amp; TEXT(VLOOKUP(O61&amp;$O$58,$A:$F,6,0),"0%")&amp;")"</f>
        <v>#REF!</v>
      </c>
      <c r="Q61" s="19" t="e">
        <f t="shared" ref="Q61:Q75" ca="1" si="18">VLOOKUP(O61&amp;$O$58,$A:$F,4,0)</f>
        <v>#REF!</v>
      </c>
      <c r="R61" s="17" t="e">
        <f t="array" ref="R61">LARGE(IF($B$3:$B$1321=$O$58,$D$3:$D$1321,0),$M61)</f>
        <v>#REF!</v>
      </c>
      <c r="S61" s="18" t="e">
        <f t="shared" ref="S61:S70" ca="1" si="19">OFFSET($C$2,MATCH(R61,$D$3:$D$1321,0),0)</f>
        <v>#REF!</v>
      </c>
      <c r="T61" s="24" t="e">
        <f t="shared" ref="T61:T75" ca="1" si="20">S61&amp;" (" &amp; TEXT(VLOOKUP(S61&amp;$O$58,$A:$F,6,0),"0%")&amp;")"</f>
        <v>#REF!</v>
      </c>
      <c r="U61" s="27" t="e">
        <f t="array" ref="U61">LARGE(IF($B$3:$B$1321=$O$58,$F$3:$F$1321,0),$M61)</f>
        <v>#REF!</v>
      </c>
      <c r="V61" s="18" t="e">
        <f t="shared" ref="V61:V70" ca="1" si="21">OFFSET($C$2,MATCH(U61,$F$3:$F$1321,0),0)</f>
        <v>#REF!</v>
      </c>
      <c r="W61" s="40" t="e">
        <f t="shared" ref="W61:W75" ca="1" si="22">VLOOKUP(V61&amp;$O$58,$A:$F,5,0)</f>
        <v>#REF!</v>
      </c>
      <c r="X61" s="28" t="e">
        <f t="shared" ref="X61:X75" ca="1" si="23">VLOOKUP(V61&amp;$O$58,$A:$F,4,0)</f>
        <v>#REF!</v>
      </c>
      <c r="Z61">
        <v>1</v>
      </c>
      <c r="AA61" t="e">
        <f ca="1">VLOOKUP(O61,#REF!,4,0)</f>
        <v>#REF!</v>
      </c>
      <c r="AB61" s="16" t="e">
        <f>N61</f>
        <v>#REF!</v>
      </c>
      <c r="AC61" s="16" t="e">
        <f ca="1">Q61</f>
        <v>#REF!</v>
      </c>
      <c r="AD61" s="6" t="e">
        <f ca="1">IF(AC61="",0,AC61/AB61)</f>
        <v>#REF!</v>
      </c>
      <c r="AF61">
        <v>1</v>
      </c>
      <c r="AG61" t="e">
        <f ca="1">VLOOKUP(V61,#REF!,4,0)</f>
        <v>#REF!</v>
      </c>
      <c r="AH61" s="16" t="e">
        <f ca="1">W61</f>
        <v>#REF!</v>
      </c>
      <c r="AI61" s="16" t="e">
        <f ca="1">X61</f>
        <v>#REF!</v>
      </c>
      <c r="AJ61" s="6" t="e">
        <f ca="1">AI61/AH61</f>
        <v>#REF!</v>
      </c>
    </row>
    <row r="62" spans="1:36" x14ac:dyDescent="0.25">
      <c r="A62" t="e">
        <f>#REF!</f>
        <v>#REF!</v>
      </c>
      <c r="B62" t="e">
        <f>#REF!</f>
        <v>#REF!</v>
      </c>
      <c r="C62" t="e">
        <f>#REF!</f>
        <v>#REF!</v>
      </c>
      <c r="D62" t="e">
        <f>IF(#REF!="","",#REF!)</f>
        <v>#REF!</v>
      </c>
      <c r="E62" t="e">
        <f>IF(#REF!="","",#REF!)</f>
        <v>#REF!</v>
      </c>
      <c r="F62" s="6" t="e">
        <f t="shared" si="4"/>
        <v>#REF!</v>
      </c>
      <c r="G62" s="5" t="e">
        <f>#REF!+#REF!</f>
        <v>#REF!</v>
      </c>
      <c r="H62" s="5" t="e">
        <f t="shared" si="13"/>
        <v>#REF!</v>
      </c>
      <c r="I62" s="5" t="e">
        <f t="shared" si="14"/>
        <v>#REF!</v>
      </c>
      <c r="J62" s="5" t="e">
        <f t="shared" si="15"/>
        <v>#REF!</v>
      </c>
      <c r="K62" t="e">
        <f t="shared" si="16"/>
        <v>#REF!</v>
      </c>
      <c r="M62" s="38">
        <f>M61+1</f>
        <v>2</v>
      </c>
      <c r="N62" s="20" t="e">
        <f t="array" ref="N62">LARGE(IF('Analysis of AusAID funds OLD'!$B$3:$B$1321='Analysis of AusAID funds OLD'!$O$58,'Analysis of AusAID funds OLD'!$E$3:$E$1321,0),'Analysis of AusAID funds OLD'!$M62)</f>
        <v>#REF!</v>
      </c>
      <c r="O62" s="1" t="e">
        <f ca="1">OFFSET('Analysis of AusAID funds OLD'!$C$2,MATCH(N62,'Analysis of AusAID funds OLD'!$E$3:$E$1321,0),0)</f>
        <v>#REF!</v>
      </c>
      <c r="P62" s="1" t="e">
        <f t="shared" ca="1" si="17"/>
        <v>#REF!</v>
      </c>
      <c r="Q62" s="21" t="e">
        <f t="shared" ca="1" si="18"/>
        <v>#REF!</v>
      </c>
      <c r="R62" s="20" t="e">
        <f t="array" ref="R62">LARGE(IF($B$3:$B$1321=$O$58,$D$3:$D$1321,0),$M62)</f>
        <v>#REF!</v>
      </c>
      <c r="S62" s="1" t="e">
        <f t="shared" ca="1" si="19"/>
        <v>#REF!</v>
      </c>
      <c r="T62" s="25" t="e">
        <f t="shared" ca="1" si="20"/>
        <v>#REF!</v>
      </c>
      <c r="U62" s="29" t="e">
        <f t="array" ref="U62">LARGE(IF($B$3:$B$1321=$O$58,$F$3:$F$1321,0),$M62)</f>
        <v>#REF!</v>
      </c>
      <c r="V62" s="1" t="e">
        <f t="shared" ca="1" si="21"/>
        <v>#REF!</v>
      </c>
      <c r="W62" s="41" t="e">
        <f t="shared" ca="1" si="22"/>
        <v>#REF!</v>
      </c>
      <c r="X62" s="30" t="e">
        <f t="shared" ca="1" si="23"/>
        <v>#REF!</v>
      </c>
      <c r="Z62">
        <f>Z61+1</f>
        <v>2</v>
      </c>
      <c r="AA62" t="e">
        <f ca="1">VLOOKUP(O62,#REF!,4,0)</f>
        <v>#REF!</v>
      </c>
      <c r="AB62" s="16" t="e">
        <f t="shared" ref="AB62:AB75" si="24">N62</f>
        <v>#REF!</v>
      </c>
      <c r="AC62" s="16" t="e">
        <f t="shared" ref="AC62:AC75" ca="1" si="25">Q62</f>
        <v>#REF!</v>
      </c>
      <c r="AD62" s="6" t="e">
        <f t="shared" ref="AD62:AD75" ca="1" si="26">IF(AC62="",0,AC62/AB62)</f>
        <v>#REF!</v>
      </c>
      <c r="AF62">
        <f>AF61+1</f>
        <v>2</v>
      </c>
      <c r="AG62" t="e">
        <f ca="1">VLOOKUP(V62,#REF!,4,0)</f>
        <v>#REF!</v>
      </c>
      <c r="AH62" s="16" t="e">
        <f t="shared" ref="AH62:AH75" ca="1" si="27">W62</f>
        <v>#REF!</v>
      </c>
      <c r="AI62" s="16" t="e">
        <f t="shared" ref="AI62:AI75" ca="1" si="28">X62</f>
        <v>#REF!</v>
      </c>
      <c r="AJ62" s="6" t="e">
        <f t="shared" ref="AJ62:AJ75" ca="1" si="29">AI62/AH62</f>
        <v>#REF!</v>
      </c>
    </row>
    <row r="63" spans="1:36" x14ac:dyDescent="0.25">
      <c r="A63" t="e">
        <f>#REF!</f>
        <v>#REF!</v>
      </c>
      <c r="B63" t="e">
        <f>#REF!</f>
        <v>#REF!</v>
      </c>
      <c r="C63" t="e">
        <f>#REF!</f>
        <v>#REF!</v>
      </c>
      <c r="D63" t="e">
        <f>IF(#REF!="","",#REF!)</f>
        <v>#REF!</v>
      </c>
      <c r="E63" t="e">
        <f>IF(#REF!="","",#REF!)</f>
        <v>#REF!</v>
      </c>
      <c r="F63" s="6" t="e">
        <f t="shared" si="4"/>
        <v>#REF!</v>
      </c>
      <c r="G63" s="5" t="e">
        <f>#REF!+#REF!</f>
        <v>#REF!</v>
      </c>
      <c r="H63" s="5" t="e">
        <f t="shared" si="13"/>
        <v>#REF!</v>
      </c>
      <c r="I63" s="5" t="e">
        <f t="shared" si="14"/>
        <v>#REF!</v>
      </c>
      <c r="J63" s="5" t="e">
        <f t="shared" si="15"/>
        <v>#REF!</v>
      </c>
      <c r="K63" t="e">
        <f t="shared" si="16"/>
        <v>#REF!</v>
      </c>
      <c r="M63" s="38">
        <f t="shared" ref="M63:M75" si="30">M62+1</f>
        <v>3</v>
      </c>
      <c r="N63" s="20" t="e">
        <f t="array" ref="N63">LARGE(IF('Analysis of AusAID funds OLD'!$B$3:$B$1321='Analysis of AusAID funds OLD'!$O$58,'Analysis of AusAID funds OLD'!$E$3:$E$1321,0),'Analysis of AusAID funds OLD'!$M63)</f>
        <v>#REF!</v>
      </c>
      <c r="O63" s="1" t="e">
        <f ca="1">OFFSET('Analysis of AusAID funds OLD'!$C$2,MATCH(N63,'Analysis of AusAID funds OLD'!$E$3:$E$1321,0),0)</f>
        <v>#REF!</v>
      </c>
      <c r="P63" s="1" t="e">
        <f t="shared" ca="1" si="17"/>
        <v>#REF!</v>
      </c>
      <c r="Q63" s="21" t="e">
        <f t="shared" ca="1" si="18"/>
        <v>#REF!</v>
      </c>
      <c r="R63" s="20" t="e">
        <f t="array" ref="R63">LARGE(IF($B$3:$B$1321=$O$58,$D$3:$D$1321,0),$M63)</f>
        <v>#REF!</v>
      </c>
      <c r="S63" s="1" t="e">
        <f t="shared" ca="1" si="19"/>
        <v>#REF!</v>
      </c>
      <c r="T63" s="25" t="e">
        <f t="shared" ca="1" si="20"/>
        <v>#REF!</v>
      </c>
      <c r="U63" s="29" t="e">
        <f t="array" ref="U63">LARGE(IF($B$3:$B$1321=$O$58,$F$3:$F$1321,0),$M63)</f>
        <v>#REF!</v>
      </c>
      <c r="V63" s="1" t="e">
        <f t="shared" ca="1" si="21"/>
        <v>#REF!</v>
      </c>
      <c r="W63" s="41" t="e">
        <f t="shared" ca="1" si="22"/>
        <v>#REF!</v>
      </c>
      <c r="X63" s="30" t="e">
        <f t="shared" ca="1" si="23"/>
        <v>#REF!</v>
      </c>
      <c r="Z63">
        <f t="shared" ref="Z63:Z75" si="31">Z62+1</f>
        <v>3</v>
      </c>
      <c r="AA63" t="e">
        <f ca="1">VLOOKUP(O63,#REF!,4,0)</f>
        <v>#REF!</v>
      </c>
      <c r="AB63" s="16" t="e">
        <f t="shared" si="24"/>
        <v>#REF!</v>
      </c>
      <c r="AC63" s="16" t="e">
        <f t="shared" ca="1" si="25"/>
        <v>#REF!</v>
      </c>
      <c r="AD63" s="6" t="e">
        <f t="shared" ca="1" si="26"/>
        <v>#REF!</v>
      </c>
      <c r="AF63">
        <f t="shared" ref="AF63:AF75" si="32">AF62+1</f>
        <v>3</v>
      </c>
      <c r="AG63" t="e">
        <f ca="1">VLOOKUP(V63,#REF!,4,0)</f>
        <v>#REF!</v>
      </c>
      <c r="AH63" s="16" t="e">
        <f t="shared" ca="1" si="27"/>
        <v>#REF!</v>
      </c>
      <c r="AI63" s="16" t="e">
        <f t="shared" ca="1" si="28"/>
        <v>#REF!</v>
      </c>
      <c r="AJ63" s="6" t="e">
        <f t="shared" ca="1" si="29"/>
        <v>#REF!</v>
      </c>
    </row>
    <row r="64" spans="1:36" x14ac:dyDescent="0.25">
      <c r="A64" t="e">
        <f>#REF!</f>
        <v>#REF!</v>
      </c>
      <c r="B64" t="e">
        <f>#REF!</f>
        <v>#REF!</v>
      </c>
      <c r="C64" t="e">
        <f>#REF!</f>
        <v>#REF!</v>
      </c>
      <c r="D64" t="e">
        <f>IF(#REF!="","",#REF!)</f>
        <v>#REF!</v>
      </c>
      <c r="E64" t="e">
        <f>IF(#REF!="","",#REF!)</f>
        <v>#REF!</v>
      </c>
      <c r="F64" s="6" t="e">
        <f t="shared" si="4"/>
        <v>#REF!</v>
      </c>
      <c r="G64" s="5" t="e">
        <f>#REF!+#REF!</f>
        <v>#REF!</v>
      </c>
      <c r="H64" s="5" t="e">
        <f t="shared" si="13"/>
        <v>#REF!</v>
      </c>
      <c r="I64" s="5" t="e">
        <f t="shared" si="14"/>
        <v>#REF!</v>
      </c>
      <c r="J64" s="5" t="e">
        <f t="shared" si="15"/>
        <v>#REF!</v>
      </c>
      <c r="K64" t="e">
        <f t="shared" si="16"/>
        <v>#REF!</v>
      </c>
      <c r="M64" s="38">
        <f t="shared" si="30"/>
        <v>4</v>
      </c>
      <c r="N64" s="20" t="e">
        <f t="array" ref="N64">LARGE(IF('Analysis of AusAID funds OLD'!$B$3:$B$1321='Analysis of AusAID funds OLD'!$O$58,'Analysis of AusAID funds OLD'!$E$3:$E$1321,0),'Analysis of AusAID funds OLD'!$M64)</f>
        <v>#REF!</v>
      </c>
      <c r="O64" s="1" t="e">
        <f ca="1">OFFSET('Analysis of AusAID funds OLD'!$C$2,MATCH(N64,'Analysis of AusAID funds OLD'!$E$3:$E$1321,0),0)</f>
        <v>#REF!</v>
      </c>
      <c r="P64" s="1" t="e">
        <f t="shared" ca="1" si="17"/>
        <v>#REF!</v>
      </c>
      <c r="Q64" s="21" t="e">
        <f t="shared" ca="1" si="18"/>
        <v>#REF!</v>
      </c>
      <c r="R64" s="20" t="e">
        <f t="array" ref="R64">LARGE(IF($B$3:$B$1321=$O$58,$D$3:$D$1321,0),$M64)</f>
        <v>#REF!</v>
      </c>
      <c r="S64" s="1" t="e">
        <f t="shared" ca="1" si="19"/>
        <v>#REF!</v>
      </c>
      <c r="T64" s="25" t="e">
        <f t="shared" ca="1" si="20"/>
        <v>#REF!</v>
      </c>
      <c r="U64" s="29" t="e">
        <f t="array" ref="U64">LARGE(IF($B$3:$B$1321=$O$58,$F$3:$F$1321,0),$M64)</f>
        <v>#REF!</v>
      </c>
      <c r="V64" s="1" t="e">
        <f t="shared" ca="1" si="21"/>
        <v>#REF!</v>
      </c>
      <c r="W64" s="41" t="e">
        <f t="shared" ca="1" si="22"/>
        <v>#REF!</v>
      </c>
      <c r="X64" s="30" t="e">
        <f t="shared" ca="1" si="23"/>
        <v>#REF!</v>
      </c>
      <c r="Z64">
        <f t="shared" si="31"/>
        <v>4</v>
      </c>
      <c r="AA64" t="e">
        <f ca="1">VLOOKUP(O64,#REF!,4,0)</f>
        <v>#REF!</v>
      </c>
      <c r="AB64" s="16" t="e">
        <f t="shared" si="24"/>
        <v>#REF!</v>
      </c>
      <c r="AC64" s="16" t="e">
        <f t="shared" ca="1" si="25"/>
        <v>#REF!</v>
      </c>
      <c r="AD64" s="6" t="e">
        <f t="shared" ca="1" si="26"/>
        <v>#REF!</v>
      </c>
      <c r="AF64">
        <f t="shared" si="32"/>
        <v>4</v>
      </c>
      <c r="AG64" t="e">
        <f ca="1">VLOOKUP(V64,#REF!,4,0)</f>
        <v>#REF!</v>
      </c>
      <c r="AH64" s="16" t="e">
        <f t="shared" ca="1" si="27"/>
        <v>#REF!</v>
      </c>
      <c r="AI64" s="16" t="e">
        <f t="shared" ca="1" si="28"/>
        <v>#REF!</v>
      </c>
      <c r="AJ64" s="6" t="e">
        <f t="shared" ca="1" si="29"/>
        <v>#REF!</v>
      </c>
    </row>
    <row r="65" spans="1:36" x14ac:dyDescent="0.25">
      <c r="A65" t="e">
        <f>#REF!</f>
        <v>#REF!</v>
      </c>
      <c r="B65" t="e">
        <f>#REF!</f>
        <v>#REF!</v>
      </c>
      <c r="C65" t="e">
        <f>#REF!</f>
        <v>#REF!</v>
      </c>
      <c r="D65" t="e">
        <f>IF(#REF!="","",#REF!)</f>
        <v>#REF!</v>
      </c>
      <c r="E65" t="e">
        <f>IF(#REF!="","",#REF!)</f>
        <v>#REF!</v>
      </c>
      <c r="F65" s="6" t="e">
        <f t="shared" si="4"/>
        <v>#REF!</v>
      </c>
      <c r="G65" s="5" t="e">
        <f>#REF!+#REF!</f>
        <v>#REF!</v>
      </c>
      <c r="H65" s="5" t="e">
        <f t="shared" si="13"/>
        <v>#REF!</v>
      </c>
      <c r="I65" s="5" t="e">
        <f t="shared" si="14"/>
        <v>#REF!</v>
      </c>
      <c r="J65" s="5" t="e">
        <f t="shared" si="15"/>
        <v>#REF!</v>
      </c>
      <c r="K65" t="e">
        <f t="shared" si="16"/>
        <v>#REF!</v>
      </c>
      <c r="M65" s="38">
        <f t="shared" si="30"/>
        <v>5</v>
      </c>
      <c r="N65" s="20" t="e">
        <f t="array" ref="N65">LARGE(IF('Analysis of AusAID funds OLD'!$B$3:$B$1321='Analysis of AusAID funds OLD'!$O$58,'Analysis of AusAID funds OLD'!$E$3:$E$1321,0),'Analysis of AusAID funds OLD'!$M65)</f>
        <v>#REF!</v>
      </c>
      <c r="O65" s="1" t="e">
        <f ca="1">OFFSET('Analysis of AusAID funds OLD'!$C$2,MATCH(N65,'Analysis of AusAID funds OLD'!$E$3:$E$1321,0),0)</f>
        <v>#REF!</v>
      </c>
      <c r="P65" s="1" t="e">
        <f t="shared" ca="1" si="17"/>
        <v>#REF!</v>
      </c>
      <c r="Q65" s="21" t="e">
        <f t="shared" ca="1" si="18"/>
        <v>#REF!</v>
      </c>
      <c r="R65" s="20" t="e">
        <f t="array" ref="R65">LARGE(IF($B$3:$B$1321=$O$58,$D$3:$D$1321,0),$M65)</f>
        <v>#REF!</v>
      </c>
      <c r="S65" s="1" t="e">
        <f t="shared" ca="1" si="19"/>
        <v>#REF!</v>
      </c>
      <c r="T65" s="25" t="e">
        <f t="shared" ca="1" si="20"/>
        <v>#REF!</v>
      </c>
      <c r="U65" s="29" t="e">
        <f t="array" ref="U65">LARGE(IF($B$3:$B$1321=$O$58,$F$3:$F$1321,0),$M65)</f>
        <v>#REF!</v>
      </c>
      <c r="V65" s="1" t="e">
        <f t="shared" ca="1" si="21"/>
        <v>#REF!</v>
      </c>
      <c r="W65" s="41" t="e">
        <f t="shared" ca="1" si="22"/>
        <v>#REF!</v>
      </c>
      <c r="X65" s="30" t="e">
        <f t="shared" ca="1" si="23"/>
        <v>#REF!</v>
      </c>
      <c r="Z65">
        <f t="shared" si="31"/>
        <v>5</v>
      </c>
      <c r="AA65" t="e">
        <f ca="1">VLOOKUP(O65,#REF!,4,0)</f>
        <v>#REF!</v>
      </c>
      <c r="AB65" s="16" t="e">
        <f t="shared" si="24"/>
        <v>#REF!</v>
      </c>
      <c r="AC65" s="16" t="e">
        <f t="shared" ca="1" si="25"/>
        <v>#REF!</v>
      </c>
      <c r="AD65" s="6" t="e">
        <f t="shared" ca="1" si="26"/>
        <v>#REF!</v>
      </c>
      <c r="AF65">
        <f t="shared" si="32"/>
        <v>5</v>
      </c>
      <c r="AG65" t="e">
        <f ca="1">VLOOKUP(V65,#REF!,4,0)</f>
        <v>#REF!</v>
      </c>
      <c r="AH65" s="16" t="e">
        <f t="shared" ca="1" si="27"/>
        <v>#REF!</v>
      </c>
      <c r="AI65" s="16" t="e">
        <f t="shared" ca="1" si="28"/>
        <v>#REF!</v>
      </c>
      <c r="AJ65" s="6" t="e">
        <f t="shared" ca="1" si="29"/>
        <v>#REF!</v>
      </c>
    </row>
    <row r="66" spans="1:36" x14ac:dyDescent="0.25">
      <c r="A66" t="e">
        <f>#REF!</f>
        <v>#REF!</v>
      </c>
      <c r="B66" t="e">
        <f>#REF!</f>
        <v>#REF!</v>
      </c>
      <c r="C66" t="e">
        <f>#REF!</f>
        <v>#REF!</v>
      </c>
      <c r="D66" t="e">
        <f>IF(#REF!="","",#REF!)</f>
        <v>#REF!</v>
      </c>
      <c r="E66" t="e">
        <f>IF(#REF!="","",#REF!)</f>
        <v>#REF!</v>
      </c>
      <c r="F66" s="6" t="e">
        <f t="shared" si="4"/>
        <v>#REF!</v>
      </c>
      <c r="G66" s="5" t="e">
        <f>#REF!+#REF!</f>
        <v>#REF!</v>
      </c>
      <c r="H66" s="5" t="e">
        <f t="shared" si="13"/>
        <v>#REF!</v>
      </c>
      <c r="I66" s="5" t="e">
        <f t="shared" si="14"/>
        <v>#REF!</v>
      </c>
      <c r="J66" s="5" t="e">
        <f t="shared" si="15"/>
        <v>#REF!</v>
      </c>
      <c r="K66" t="e">
        <f t="shared" si="16"/>
        <v>#REF!</v>
      </c>
      <c r="M66" s="38">
        <f t="shared" si="30"/>
        <v>6</v>
      </c>
      <c r="N66" s="20" t="e">
        <f t="array" ref="N66">LARGE(IF('Analysis of AusAID funds OLD'!$B$3:$B$1321='Analysis of AusAID funds OLD'!$O$58,'Analysis of AusAID funds OLD'!$E$3:$E$1321,0),'Analysis of AusAID funds OLD'!$M66)</f>
        <v>#REF!</v>
      </c>
      <c r="O66" s="1" t="e">
        <f ca="1">OFFSET('Analysis of AusAID funds OLD'!$C$2,MATCH(N66,'Analysis of AusAID funds OLD'!$E$3:$E$1321,0),0)</f>
        <v>#REF!</v>
      </c>
      <c r="P66" s="1" t="e">
        <f t="shared" ca="1" si="17"/>
        <v>#REF!</v>
      </c>
      <c r="Q66" s="21" t="e">
        <f t="shared" ca="1" si="18"/>
        <v>#REF!</v>
      </c>
      <c r="R66" s="20" t="e">
        <f t="array" ref="R66">LARGE(IF($B$3:$B$1321=$O$58,$D$3:$D$1321,0),$M66)</f>
        <v>#REF!</v>
      </c>
      <c r="S66" s="1" t="e">
        <f t="shared" ca="1" si="19"/>
        <v>#REF!</v>
      </c>
      <c r="T66" s="25" t="e">
        <f t="shared" ca="1" si="20"/>
        <v>#REF!</v>
      </c>
      <c r="U66" s="29" t="e">
        <f t="array" ref="U66">LARGE(IF($B$3:$B$1321=$O$58,$F$3:$F$1321,0),$M66)</f>
        <v>#REF!</v>
      </c>
      <c r="V66" s="1" t="e">
        <f t="shared" ca="1" si="21"/>
        <v>#REF!</v>
      </c>
      <c r="W66" s="41" t="e">
        <f t="shared" ca="1" si="22"/>
        <v>#REF!</v>
      </c>
      <c r="X66" s="30" t="e">
        <f t="shared" ca="1" si="23"/>
        <v>#REF!</v>
      </c>
      <c r="Z66">
        <f t="shared" si="31"/>
        <v>6</v>
      </c>
      <c r="AA66" t="e">
        <f ca="1">VLOOKUP(O66,#REF!,4,0)</f>
        <v>#REF!</v>
      </c>
      <c r="AB66" s="16" t="e">
        <f t="shared" si="24"/>
        <v>#REF!</v>
      </c>
      <c r="AC66" s="16" t="e">
        <f t="shared" ca="1" si="25"/>
        <v>#REF!</v>
      </c>
      <c r="AD66" s="6" t="e">
        <f t="shared" ca="1" si="26"/>
        <v>#REF!</v>
      </c>
      <c r="AF66">
        <f t="shared" si="32"/>
        <v>6</v>
      </c>
      <c r="AG66" t="e">
        <f ca="1">VLOOKUP(V66,#REF!,4,0)</f>
        <v>#REF!</v>
      </c>
      <c r="AH66" s="16" t="e">
        <f t="shared" ca="1" si="27"/>
        <v>#REF!</v>
      </c>
      <c r="AI66" s="16" t="e">
        <f t="shared" ca="1" si="28"/>
        <v>#REF!</v>
      </c>
      <c r="AJ66" s="6" t="e">
        <f t="shared" ca="1" si="29"/>
        <v>#REF!</v>
      </c>
    </row>
    <row r="67" spans="1:36" x14ac:dyDescent="0.25">
      <c r="A67" t="e">
        <f>#REF!</f>
        <v>#REF!</v>
      </c>
      <c r="B67" t="e">
        <f>#REF!</f>
        <v>#REF!</v>
      </c>
      <c r="C67" t="e">
        <f>#REF!</f>
        <v>#REF!</v>
      </c>
      <c r="D67" t="e">
        <f>IF(#REF!="","",#REF!)</f>
        <v>#REF!</v>
      </c>
      <c r="E67" t="e">
        <f>IF(#REF!="","",#REF!)</f>
        <v>#REF!</v>
      </c>
      <c r="F67" s="6" t="e">
        <f t="shared" si="4"/>
        <v>#REF!</v>
      </c>
      <c r="G67" s="5" t="e">
        <f>#REF!+#REF!</f>
        <v>#REF!</v>
      </c>
      <c r="H67" s="5" t="e">
        <f t="shared" ref="H67:H98" si="33">IF(AND(G67&gt;0,IF(D67="",0,D67)&gt;0,B67=$P$3),1,0)</f>
        <v>#REF!</v>
      </c>
      <c r="I67" s="5" t="e">
        <f t="shared" ref="I67:I98" si="34">IF(AND(G67&gt;0,B67=$P$3),1,0)</f>
        <v>#REF!</v>
      </c>
      <c r="J67" s="5" t="e">
        <f t="shared" ref="J67:J98" si="35">IF(AND(IF(D67="",0,D67)&gt;0,G67=0,B67=$P$3),1,0)</f>
        <v>#REF!</v>
      </c>
      <c r="K67" t="e">
        <f t="shared" ref="K67:K98" si="36">IF(OR(E67=0,E67=""),0,IF(B67=$P$3,1,0))</f>
        <v>#REF!</v>
      </c>
      <c r="M67" s="38">
        <f t="shared" si="30"/>
        <v>7</v>
      </c>
      <c r="N67" s="20" t="e">
        <f t="array" ref="N67">LARGE(IF('Analysis of AusAID funds OLD'!$B$3:$B$1321='Analysis of AusAID funds OLD'!$O$58,'Analysis of AusAID funds OLD'!$E$3:$E$1321,0),'Analysis of AusAID funds OLD'!$M67)</f>
        <v>#REF!</v>
      </c>
      <c r="O67" s="1" t="e">
        <f ca="1">OFFSET('Analysis of AusAID funds OLD'!$C$2,MATCH(N67,'Analysis of AusAID funds OLD'!$E$3:$E$1321,0),0)</f>
        <v>#REF!</v>
      </c>
      <c r="P67" s="1" t="e">
        <f t="shared" ca="1" si="17"/>
        <v>#REF!</v>
      </c>
      <c r="Q67" s="21" t="e">
        <f t="shared" ca="1" si="18"/>
        <v>#REF!</v>
      </c>
      <c r="R67" s="20" t="e">
        <f t="array" ref="R67">LARGE(IF($B$3:$B$1321=$O$58,$D$3:$D$1321,0),$M67)</f>
        <v>#REF!</v>
      </c>
      <c r="S67" s="1" t="e">
        <f t="shared" ca="1" si="19"/>
        <v>#REF!</v>
      </c>
      <c r="T67" s="25" t="e">
        <f t="shared" ca="1" si="20"/>
        <v>#REF!</v>
      </c>
      <c r="U67" s="29" t="e">
        <f t="array" ref="U67">LARGE(IF($B$3:$B$1321=$O$58,$F$3:$F$1321,0),$M67)</f>
        <v>#REF!</v>
      </c>
      <c r="V67" s="1" t="e">
        <f t="shared" ca="1" si="21"/>
        <v>#REF!</v>
      </c>
      <c r="W67" s="41" t="e">
        <f t="shared" ca="1" si="22"/>
        <v>#REF!</v>
      </c>
      <c r="X67" s="30" t="e">
        <f t="shared" ca="1" si="23"/>
        <v>#REF!</v>
      </c>
      <c r="Z67">
        <f t="shared" si="31"/>
        <v>7</v>
      </c>
      <c r="AA67" t="e">
        <f ca="1">VLOOKUP(O67,#REF!,4,0)</f>
        <v>#REF!</v>
      </c>
      <c r="AB67" s="16" t="e">
        <f t="shared" si="24"/>
        <v>#REF!</v>
      </c>
      <c r="AC67" s="16" t="e">
        <f t="shared" ca="1" si="25"/>
        <v>#REF!</v>
      </c>
      <c r="AD67" s="6" t="e">
        <f t="shared" ca="1" si="26"/>
        <v>#REF!</v>
      </c>
      <c r="AF67">
        <f t="shared" si="32"/>
        <v>7</v>
      </c>
      <c r="AG67" t="e">
        <f ca="1">VLOOKUP(V67,#REF!,4,0)</f>
        <v>#REF!</v>
      </c>
      <c r="AH67" s="16" t="e">
        <f t="shared" ca="1" si="27"/>
        <v>#REF!</v>
      </c>
      <c r="AI67" s="16" t="e">
        <f t="shared" ca="1" si="28"/>
        <v>#REF!</v>
      </c>
      <c r="AJ67" s="6" t="e">
        <f t="shared" ca="1" si="29"/>
        <v>#REF!</v>
      </c>
    </row>
    <row r="68" spans="1:36" x14ac:dyDescent="0.25">
      <c r="A68" t="e">
        <f>#REF!</f>
        <v>#REF!</v>
      </c>
      <c r="B68" t="e">
        <f>#REF!</f>
        <v>#REF!</v>
      </c>
      <c r="C68" t="e">
        <f>#REF!</f>
        <v>#REF!</v>
      </c>
      <c r="D68" t="e">
        <f>IF(#REF!="","",#REF!)</f>
        <v>#REF!</v>
      </c>
      <c r="E68" t="e">
        <f>IF(#REF!="","",#REF!)</f>
        <v>#REF!</v>
      </c>
      <c r="F68" s="6" t="e">
        <f t="shared" ref="F68:F131" si="37">IF(OR(E68="",D68="",E68=0),"",D68/E68)</f>
        <v>#REF!</v>
      </c>
      <c r="G68" s="5" t="e">
        <f>#REF!+#REF!</f>
        <v>#REF!</v>
      </c>
      <c r="H68" s="5" t="e">
        <f t="shared" si="33"/>
        <v>#REF!</v>
      </c>
      <c r="I68" s="5" t="e">
        <f t="shared" si="34"/>
        <v>#REF!</v>
      </c>
      <c r="J68" s="5" t="e">
        <f t="shared" si="35"/>
        <v>#REF!</v>
      </c>
      <c r="K68" t="e">
        <f t="shared" si="36"/>
        <v>#REF!</v>
      </c>
      <c r="M68" s="38">
        <f t="shared" si="30"/>
        <v>8</v>
      </c>
      <c r="N68" s="20" t="e">
        <f t="array" ref="N68">LARGE(IF('Analysis of AusAID funds OLD'!$B$3:$B$1321='Analysis of AusAID funds OLD'!$O$58,'Analysis of AusAID funds OLD'!$E$3:$E$1321,0),'Analysis of AusAID funds OLD'!$M68)</f>
        <v>#REF!</v>
      </c>
      <c r="O68" s="1" t="e">
        <f ca="1">OFFSET('Analysis of AusAID funds OLD'!$C$2,MATCH(N68,'Analysis of AusAID funds OLD'!$E$3:$E$1321,0),0)</f>
        <v>#REF!</v>
      </c>
      <c r="P68" s="1" t="e">
        <f t="shared" ca="1" si="17"/>
        <v>#REF!</v>
      </c>
      <c r="Q68" s="21" t="e">
        <f t="shared" ca="1" si="18"/>
        <v>#REF!</v>
      </c>
      <c r="R68" s="20" t="e">
        <f t="array" ref="R68">LARGE(IF($B$3:$B$1321=$O$58,$D$3:$D$1321,0),$M68)</f>
        <v>#REF!</v>
      </c>
      <c r="S68" s="1" t="e">
        <f t="shared" ca="1" si="19"/>
        <v>#REF!</v>
      </c>
      <c r="T68" s="25" t="e">
        <f t="shared" ca="1" si="20"/>
        <v>#REF!</v>
      </c>
      <c r="U68" s="29" t="e">
        <f t="array" ref="U68">LARGE(IF($B$3:$B$1321=$O$58,$F$3:$F$1321,0),$M68)</f>
        <v>#REF!</v>
      </c>
      <c r="V68" s="1" t="e">
        <f t="shared" ca="1" si="21"/>
        <v>#REF!</v>
      </c>
      <c r="W68" s="41" t="e">
        <f t="shared" ca="1" si="22"/>
        <v>#REF!</v>
      </c>
      <c r="X68" s="30" t="e">
        <f t="shared" ca="1" si="23"/>
        <v>#REF!</v>
      </c>
      <c r="Z68">
        <f t="shared" si="31"/>
        <v>8</v>
      </c>
      <c r="AA68" t="e">
        <f ca="1">VLOOKUP(O68,#REF!,4,0)</f>
        <v>#REF!</v>
      </c>
      <c r="AB68" s="16" t="e">
        <f t="shared" si="24"/>
        <v>#REF!</v>
      </c>
      <c r="AC68" s="16" t="e">
        <f t="shared" ca="1" si="25"/>
        <v>#REF!</v>
      </c>
      <c r="AD68" s="6" t="e">
        <f t="shared" ca="1" si="26"/>
        <v>#REF!</v>
      </c>
      <c r="AF68">
        <f t="shared" si="32"/>
        <v>8</v>
      </c>
      <c r="AG68" t="e">
        <f ca="1">VLOOKUP(V68,#REF!,4,0)</f>
        <v>#REF!</v>
      </c>
      <c r="AH68" s="16" t="e">
        <f t="shared" ca="1" si="27"/>
        <v>#REF!</v>
      </c>
      <c r="AI68" s="16" t="e">
        <f t="shared" ca="1" si="28"/>
        <v>#REF!</v>
      </c>
      <c r="AJ68" s="6" t="e">
        <f t="shared" ca="1" si="29"/>
        <v>#REF!</v>
      </c>
    </row>
    <row r="69" spans="1:36" x14ac:dyDescent="0.25">
      <c r="A69" t="e">
        <f>#REF!</f>
        <v>#REF!</v>
      </c>
      <c r="B69" t="e">
        <f>#REF!</f>
        <v>#REF!</v>
      </c>
      <c r="C69" t="e">
        <f>#REF!</f>
        <v>#REF!</v>
      </c>
      <c r="D69" t="e">
        <f>IF(#REF!="","",#REF!)</f>
        <v>#REF!</v>
      </c>
      <c r="E69" t="e">
        <f>IF(#REF!="","",#REF!)</f>
        <v>#REF!</v>
      </c>
      <c r="F69" s="6" t="e">
        <f t="shared" si="37"/>
        <v>#REF!</v>
      </c>
      <c r="G69" s="5" t="e">
        <f>#REF!+#REF!</f>
        <v>#REF!</v>
      </c>
      <c r="H69" s="5" t="e">
        <f t="shared" si="33"/>
        <v>#REF!</v>
      </c>
      <c r="I69" s="5" t="e">
        <f t="shared" si="34"/>
        <v>#REF!</v>
      </c>
      <c r="J69" s="5" t="e">
        <f t="shared" si="35"/>
        <v>#REF!</v>
      </c>
      <c r="K69" t="e">
        <f t="shared" si="36"/>
        <v>#REF!</v>
      </c>
      <c r="M69" s="38">
        <f t="shared" si="30"/>
        <v>9</v>
      </c>
      <c r="N69" s="20" t="e">
        <f t="array" ref="N69">LARGE(IF('Analysis of AusAID funds OLD'!$B$3:$B$1321='Analysis of AusAID funds OLD'!$O$58,'Analysis of AusAID funds OLD'!$E$3:$E$1321,0),'Analysis of AusAID funds OLD'!$M69)</f>
        <v>#REF!</v>
      </c>
      <c r="O69" s="1" t="e">
        <f ca="1">OFFSET('Analysis of AusAID funds OLD'!$C$2,MATCH(N69,'Analysis of AusAID funds OLD'!$E$3:$E$1321,0),0)</f>
        <v>#REF!</v>
      </c>
      <c r="P69" s="1" t="e">
        <f t="shared" ca="1" si="17"/>
        <v>#REF!</v>
      </c>
      <c r="Q69" s="21" t="e">
        <f t="shared" ca="1" si="18"/>
        <v>#REF!</v>
      </c>
      <c r="R69" s="20" t="e">
        <f t="array" ref="R69">LARGE(IF($B$3:$B$1321=$O$58,$D$3:$D$1321,0),$M69)</f>
        <v>#REF!</v>
      </c>
      <c r="S69" s="1" t="e">
        <f t="shared" ca="1" si="19"/>
        <v>#REF!</v>
      </c>
      <c r="T69" s="25" t="e">
        <f t="shared" ca="1" si="20"/>
        <v>#REF!</v>
      </c>
      <c r="U69" s="29" t="e">
        <f t="array" ref="U69">LARGE(IF($B$3:$B$1321=$O$58,$F$3:$F$1321,0),$M69)</f>
        <v>#REF!</v>
      </c>
      <c r="V69" s="1" t="e">
        <f t="shared" ca="1" si="21"/>
        <v>#REF!</v>
      </c>
      <c r="W69" s="41" t="e">
        <f t="shared" ca="1" si="22"/>
        <v>#REF!</v>
      </c>
      <c r="X69" s="30" t="e">
        <f t="shared" ca="1" si="23"/>
        <v>#REF!</v>
      </c>
      <c r="Z69">
        <f t="shared" si="31"/>
        <v>9</v>
      </c>
      <c r="AA69" t="e">
        <f ca="1">VLOOKUP(O69,#REF!,4,0)</f>
        <v>#REF!</v>
      </c>
      <c r="AB69" s="16" t="e">
        <f t="shared" si="24"/>
        <v>#REF!</v>
      </c>
      <c r="AC69" s="16" t="e">
        <f t="shared" ca="1" si="25"/>
        <v>#REF!</v>
      </c>
      <c r="AD69" s="6" t="e">
        <f t="shared" ca="1" si="26"/>
        <v>#REF!</v>
      </c>
      <c r="AF69">
        <f t="shared" si="32"/>
        <v>9</v>
      </c>
      <c r="AG69" t="e">
        <f ca="1">VLOOKUP(V69,#REF!,4,0)</f>
        <v>#REF!</v>
      </c>
      <c r="AH69" s="16" t="e">
        <f t="shared" ca="1" si="27"/>
        <v>#REF!</v>
      </c>
      <c r="AI69" s="16" t="e">
        <f t="shared" ca="1" si="28"/>
        <v>#REF!</v>
      </c>
      <c r="AJ69" s="6" t="e">
        <f t="shared" ca="1" si="29"/>
        <v>#REF!</v>
      </c>
    </row>
    <row r="70" spans="1:36" x14ac:dyDescent="0.25">
      <c r="A70" t="e">
        <f>#REF!</f>
        <v>#REF!</v>
      </c>
      <c r="B70" t="e">
        <f>#REF!</f>
        <v>#REF!</v>
      </c>
      <c r="C70" t="e">
        <f>#REF!</f>
        <v>#REF!</v>
      </c>
      <c r="D70" t="e">
        <f>IF(#REF!="","",#REF!)</f>
        <v>#REF!</v>
      </c>
      <c r="E70" t="e">
        <f>IF(#REF!="","",#REF!)</f>
        <v>#REF!</v>
      </c>
      <c r="F70" s="6" t="e">
        <f t="shared" si="37"/>
        <v>#REF!</v>
      </c>
      <c r="G70" s="5" t="e">
        <f>#REF!+#REF!</f>
        <v>#REF!</v>
      </c>
      <c r="H70" s="5" t="e">
        <f t="shared" si="33"/>
        <v>#REF!</v>
      </c>
      <c r="I70" s="5" t="e">
        <f t="shared" si="34"/>
        <v>#REF!</v>
      </c>
      <c r="J70" s="5" t="e">
        <f t="shared" si="35"/>
        <v>#REF!</v>
      </c>
      <c r="K70" t="e">
        <f t="shared" si="36"/>
        <v>#REF!</v>
      </c>
      <c r="M70" s="38">
        <f t="shared" si="30"/>
        <v>10</v>
      </c>
      <c r="N70" s="20" t="e">
        <f t="array" ref="N70">LARGE(IF('Analysis of AusAID funds OLD'!$B$3:$B$1321='Analysis of AusAID funds OLD'!$O$58,'Analysis of AusAID funds OLD'!$E$3:$E$1321,0),'Analysis of AusAID funds OLD'!$M70)</f>
        <v>#REF!</v>
      </c>
      <c r="O70" s="1" t="e">
        <f ca="1">OFFSET('Analysis of AusAID funds OLD'!$C$2,MATCH(N70,'Analysis of AusAID funds OLD'!$E$3:$E$1321,0),0)</f>
        <v>#REF!</v>
      </c>
      <c r="P70" s="1" t="e">
        <f t="shared" ca="1" si="17"/>
        <v>#REF!</v>
      </c>
      <c r="Q70" s="21" t="e">
        <f t="shared" ca="1" si="18"/>
        <v>#REF!</v>
      </c>
      <c r="R70" s="20" t="e">
        <f t="array" ref="R70">LARGE(IF($B$3:$B$1321=$O$58,$D$3:$D$1321,0),$M70)</f>
        <v>#REF!</v>
      </c>
      <c r="S70" s="1" t="e">
        <f t="shared" ca="1" si="19"/>
        <v>#REF!</v>
      </c>
      <c r="T70" s="25" t="e">
        <f t="shared" ca="1" si="20"/>
        <v>#REF!</v>
      </c>
      <c r="U70" s="29" t="e">
        <f t="array" ref="U70">LARGE(IF($B$3:$B$1321=$O$58,$F$3:$F$1321,0),$M70)</f>
        <v>#REF!</v>
      </c>
      <c r="V70" s="1" t="e">
        <f t="shared" ca="1" si="21"/>
        <v>#REF!</v>
      </c>
      <c r="W70" s="41" t="e">
        <f t="shared" ca="1" si="22"/>
        <v>#REF!</v>
      </c>
      <c r="X70" s="30" t="e">
        <f t="shared" ca="1" si="23"/>
        <v>#REF!</v>
      </c>
      <c r="Z70">
        <f t="shared" si="31"/>
        <v>10</v>
      </c>
      <c r="AA70" t="e">
        <f ca="1">VLOOKUP(O70,#REF!,4,0)</f>
        <v>#REF!</v>
      </c>
      <c r="AB70" s="16" t="e">
        <f t="shared" si="24"/>
        <v>#REF!</v>
      </c>
      <c r="AC70" s="16" t="e">
        <f t="shared" ca="1" si="25"/>
        <v>#REF!</v>
      </c>
      <c r="AD70" s="6" t="e">
        <f t="shared" ca="1" si="26"/>
        <v>#REF!</v>
      </c>
      <c r="AF70">
        <f t="shared" si="32"/>
        <v>10</v>
      </c>
      <c r="AG70" t="e">
        <f ca="1">VLOOKUP(V70,#REF!,4,0)</f>
        <v>#REF!</v>
      </c>
      <c r="AH70" s="16" t="e">
        <f t="shared" ca="1" si="27"/>
        <v>#REF!</v>
      </c>
      <c r="AI70" s="16" t="e">
        <f t="shared" ca="1" si="28"/>
        <v>#REF!</v>
      </c>
      <c r="AJ70" s="6" t="e">
        <f t="shared" ca="1" si="29"/>
        <v>#REF!</v>
      </c>
    </row>
    <row r="71" spans="1:36" x14ac:dyDescent="0.25">
      <c r="A71" t="e">
        <f>#REF!</f>
        <v>#REF!</v>
      </c>
      <c r="B71" t="e">
        <f>#REF!</f>
        <v>#REF!</v>
      </c>
      <c r="C71" t="e">
        <f>#REF!</f>
        <v>#REF!</v>
      </c>
      <c r="D71" t="e">
        <f>IF(#REF!="","",#REF!)</f>
        <v>#REF!</v>
      </c>
      <c r="E71" t="e">
        <f>IF(#REF!="","",#REF!)</f>
        <v>#REF!</v>
      </c>
      <c r="F71" s="6" t="e">
        <f t="shared" si="37"/>
        <v>#REF!</v>
      </c>
      <c r="G71" s="5" t="e">
        <f>#REF!+#REF!</f>
        <v>#REF!</v>
      </c>
      <c r="H71" s="5" t="e">
        <f t="shared" si="33"/>
        <v>#REF!</v>
      </c>
      <c r="I71" s="5" t="e">
        <f t="shared" si="34"/>
        <v>#REF!</v>
      </c>
      <c r="J71" s="5" t="e">
        <f t="shared" si="35"/>
        <v>#REF!</v>
      </c>
      <c r="K71" t="e">
        <f t="shared" si="36"/>
        <v>#REF!</v>
      </c>
      <c r="M71" s="38">
        <f t="shared" si="30"/>
        <v>11</v>
      </c>
      <c r="N71" s="20" t="e">
        <f t="array" ref="N71">LARGE(IF('Analysis of AusAID funds OLD'!$B$3:$B$1321='Analysis of AusAID funds OLD'!$O$58,'Analysis of AusAID funds OLD'!$E$3:$E$1321,0),'Analysis of AusAID funds OLD'!$M71)</f>
        <v>#REF!</v>
      </c>
      <c r="O71" s="1" t="e">
        <f ca="1">OFFSET('Analysis of AusAID funds OLD'!$C$2,MATCH(N71,'Analysis of AusAID funds OLD'!$E$3:$E$1321,0),0)</f>
        <v>#REF!</v>
      </c>
      <c r="P71" s="1" t="e">
        <f t="shared" ca="1" si="17"/>
        <v>#REF!</v>
      </c>
      <c r="Q71" s="21" t="e">
        <f t="shared" ca="1" si="18"/>
        <v>#REF!</v>
      </c>
      <c r="R71" s="20" t="e">
        <f t="array" ref="R71">LARGE(IF($B$3:$B$1321=$O$58,$D$3:$D$1321,0),$M71)</f>
        <v>#REF!</v>
      </c>
      <c r="S71" s="1" t="e">
        <f ca="1">OFFSET($C$2,MATCH(R71,$D$3:$D$1321,0),0)</f>
        <v>#REF!</v>
      </c>
      <c r="T71" s="25" t="e">
        <f t="shared" ca="1" si="20"/>
        <v>#REF!</v>
      </c>
      <c r="U71" s="29" t="e">
        <f t="array" ref="U71">LARGE(IF($B$3:$B$1321=$O$58,$F$3:$F$1321,0),$M71)</f>
        <v>#REF!</v>
      </c>
      <c r="V71" s="1" t="e">
        <f ca="1">OFFSET($C$2,MATCH(U71,$F$3:$F$1321,0),0)</f>
        <v>#REF!</v>
      </c>
      <c r="W71" s="41" t="e">
        <f t="shared" ca="1" si="22"/>
        <v>#REF!</v>
      </c>
      <c r="X71" s="30" t="e">
        <f t="shared" ca="1" si="23"/>
        <v>#REF!</v>
      </c>
      <c r="Z71">
        <f t="shared" si="31"/>
        <v>11</v>
      </c>
      <c r="AA71" t="e">
        <f ca="1">VLOOKUP(O71,#REF!,4,0)</f>
        <v>#REF!</v>
      </c>
      <c r="AB71" s="16" t="e">
        <f t="shared" si="24"/>
        <v>#REF!</v>
      </c>
      <c r="AC71" s="16" t="e">
        <f t="shared" ca="1" si="25"/>
        <v>#REF!</v>
      </c>
      <c r="AD71" s="6" t="e">
        <f t="shared" ca="1" si="26"/>
        <v>#REF!</v>
      </c>
      <c r="AF71">
        <f t="shared" si="32"/>
        <v>11</v>
      </c>
      <c r="AG71" t="e">
        <f ca="1">VLOOKUP(V71,#REF!,4,0)</f>
        <v>#REF!</v>
      </c>
      <c r="AH71" s="16" t="e">
        <f t="shared" ca="1" si="27"/>
        <v>#REF!</v>
      </c>
      <c r="AI71" s="16" t="e">
        <f t="shared" ca="1" si="28"/>
        <v>#REF!</v>
      </c>
      <c r="AJ71" s="6" t="e">
        <f t="shared" ca="1" si="29"/>
        <v>#REF!</v>
      </c>
    </row>
    <row r="72" spans="1:36" x14ac:dyDescent="0.25">
      <c r="A72" t="e">
        <f>#REF!</f>
        <v>#REF!</v>
      </c>
      <c r="B72" t="e">
        <f>#REF!</f>
        <v>#REF!</v>
      </c>
      <c r="C72" t="e">
        <f>#REF!</f>
        <v>#REF!</v>
      </c>
      <c r="D72" t="e">
        <f>IF(#REF!="","",#REF!)</f>
        <v>#REF!</v>
      </c>
      <c r="E72" t="e">
        <f>IF(#REF!="","",#REF!)</f>
        <v>#REF!</v>
      </c>
      <c r="F72" s="6" t="e">
        <f t="shared" si="37"/>
        <v>#REF!</v>
      </c>
      <c r="G72" s="5" t="e">
        <f>#REF!+#REF!</f>
        <v>#REF!</v>
      </c>
      <c r="H72" s="5" t="e">
        <f t="shared" si="33"/>
        <v>#REF!</v>
      </c>
      <c r="I72" s="5" t="e">
        <f t="shared" si="34"/>
        <v>#REF!</v>
      </c>
      <c r="J72" s="5" t="e">
        <f t="shared" si="35"/>
        <v>#REF!</v>
      </c>
      <c r="K72" t="e">
        <f t="shared" si="36"/>
        <v>#REF!</v>
      </c>
      <c r="M72" s="38">
        <f t="shared" si="30"/>
        <v>12</v>
      </c>
      <c r="N72" s="20" t="e">
        <f t="array" ref="N72">LARGE(IF('Analysis of AusAID funds OLD'!$B$3:$B$1321='Analysis of AusAID funds OLD'!$O$58,'Analysis of AusAID funds OLD'!$E$3:$E$1321,0),'Analysis of AusAID funds OLD'!$M72)</f>
        <v>#REF!</v>
      </c>
      <c r="O72" s="1" t="e">
        <f ca="1">OFFSET('Analysis of AusAID funds OLD'!$C$2,MATCH(N72,'Analysis of AusAID funds OLD'!$E$3:$E$1321,0),0)</f>
        <v>#REF!</v>
      </c>
      <c r="P72" s="1" t="e">
        <f t="shared" ca="1" si="17"/>
        <v>#REF!</v>
      </c>
      <c r="Q72" s="21" t="e">
        <f t="shared" ca="1" si="18"/>
        <v>#REF!</v>
      </c>
      <c r="R72" s="20" t="e">
        <f t="array" ref="R72">LARGE(IF($B$3:$B$1321=$O$58,$D$3:$D$1321,0),$M72)</f>
        <v>#REF!</v>
      </c>
      <c r="S72" s="1" t="e">
        <f ca="1">OFFSET($C$2,MATCH(R72,$D$3:$D$1321,0),0)</f>
        <v>#REF!</v>
      </c>
      <c r="T72" s="25" t="e">
        <f t="shared" ca="1" si="20"/>
        <v>#REF!</v>
      </c>
      <c r="U72" s="29" t="e">
        <f t="array" ref="U72">LARGE(IF($B$3:$B$1321=$O$58,$F$3:$F$1321,0),$M72)</f>
        <v>#REF!</v>
      </c>
      <c r="V72" s="1" t="e">
        <f ca="1">OFFSET($C$2,MATCH(U72,$F$3:$F$1321,0),0)</f>
        <v>#REF!</v>
      </c>
      <c r="W72" s="41" t="e">
        <f t="shared" ca="1" si="22"/>
        <v>#REF!</v>
      </c>
      <c r="X72" s="30" t="e">
        <f t="shared" ca="1" si="23"/>
        <v>#REF!</v>
      </c>
      <c r="Z72">
        <f t="shared" si="31"/>
        <v>12</v>
      </c>
      <c r="AA72" t="e">
        <f ca="1">VLOOKUP(O72,#REF!,4,0)</f>
        <v>#REF!</v>
      </c>
      <c r="AB72" s="16" t="e">
        <f t="shared" si="24"/>
        <v>#REF!</v>
      </c>
      <c r="AC72" s="16" t="e">
        <f t="shared" ca="1" si="25"/>
        <v>#REF!</v>
      </c>
      <c r="AD72" s="6" t="e">
        <f t="shared" ca="1" si="26"/>
        <v>#REF!</v>
      </c>
      <c r="AF72">
        <f t="shared" si="32"/>
        <v>12</v>
      </c>
      <c r="AG72" t="e">
        <f ca="1">VLOOKUP(V72,#REF!,4,0)</f>
        <v>#REF!</v>
      </c>
      <c r="AH72" s="16" t="e">
        <f t="shared" ca="1" si="27"/>
        <v>#REF!</v>
      </c>
      <c r="AI72" s="16" t="e">
        <f t="shared" ca="1" si="28"/>
        <v>#REF!</v>
      </c>
      <c r="AJ72" s="6" t="e">
        <f t="shared" ca="1" si="29"/>
        <v>#REF!</v>
      </c>
    </row>
    <row r="73" spans="1:36" x14ac:dyDescent="0.25">
      <c r="A73" t="e">
        <f>#REF!</f>
        <v>#REF!</v>
      </c>
      <c r="B73" t="e">
        <f>#REF!</f>
        <v>#REF!</v>
      </c>
      <c r="C73" t="e">
        <f>#REF!</f>
        <v>#REF!</v>
      </c>
      <c r="D73" t="e">
        <f>IF(#REF!="","",#REF!)</f>
        <v>#REF!</v>
      </c>
      <c r="E73" t="e">
        <f>IF(#REF!="","",#REF!)</f>
        <v>#REF!</v>
      </c>
      <c r="F73" s="6" t="e">
        <f t="shared" si="37"/>
        <v>#REF!</v>
      </c>
      <c r="G73" s="5" t="e">
        <f>#REF!+#REF!</f>
        <v>#REF!</v>
      </c>
      <c r="H73" s="5" t="e">
        <f t="shared" si="33"/>
        <v>#REF!</v>
      </c>
      <c r="I73" s="5" t="e">
        <f t="shared" si="34"/>
        <v>#REF!</v>
      </c>
      <c r="J73" s="5" t="e">
        <f t="shared" si="35"/>
        <v>#REF!</v>
      </c>
      <c r="K73" t="e">
        <f t="shared" si="36"/>
        <v>#REF!</v>
      </c>
      <c r="M73" s="38">
        <f t="shared" si="30"/>
        <v>13</v>
      </c>
      <c r="N73" s="20" t="e">
        <f t="array" ref="N73">LARGE(IF('Analysis of AusAID funds OLD'!$B$3:$B$1321='Analysis of AusAID funds OLD'!$O$58,'Analysis of AusAID funds OLD'!$E$3:$E$1321,0),'Analysis of AusAID funds OLD'!$M73)</f>
        <v>#REF!</v>
      </c>
      <c r="O73" s="1" t="e">
        <f ca="1">OFFSET('Analysis of AusAID funds OLD'!$C$2,MATCH(N73,'Analysis of AusAID funds OLD'!$E$3:$E$1321,0),0)</f>
        <v>#REF!</v>
      </c>
      <c r="P73" s="1" t="e">
        <f t="shared" ca="1" si="17"/>
        <v>#REF!</v>
      </c>
      <c r="Q73" s="21" t="e">
        <f t="shared" ca="1" si="18"/>
        <v>#REF!</v>
      </c>
      <c r="R73" s="20" t="e">
        <f t="array" ref="R73">LARGE(IF($B$3:$B$1321=$O$58,$D$3:$D$1321,0),$M73)</f>
        <v>#REF!</v>
      </c>
      <c r="S73" s="1" t="e">
        <f ca="1">OFFSET($C$2,MATCH(R73,$D$3:$D$1321,0),0)</f>
        <v>#REF!</v>
      </c>
      <c r="T73" s="25" t="e">
        <f t="shared" ca="1" si="20"/>
        <v>#REF!</v>
      </c>
      <c r="U73" s="29" t="e">
        <f t="array" ref="U73">LARGE(IF($B$3:$B$1321=$O$58,$F$3:$F$1321,0),$M73)</f>
        <v>#REF!</v>
      </c>
      <c r="V73" s="1" t="e">
        <f ca="1">OFFSET($C$2,MATCH(U73,$F$3:$F$1321,0),0)</f>
        <v>#REF!</v>
      </c>
      <c r="W73" s="41" t="e">
        <f t="shared" ca="1" si="22"/>
        <v>#REF!</v>
      </c>
      <c r="X73" s="30" t="e">
        <f t="shared" ca="1" si="23"/>
        <v>#REF!</v>
      </c>
      <c r="Z73">
        <f t="shared" si="31"/>
        <v>13</v>
      </c>
      <c r="AA73" t="e">
        <f ca="1">VLOOKUP(O73,#REF!,4,0)</f>
        <v>#REF!</v>
      </c>
      <c r="AB73" s="16" t="e">
        <f t="shared" si="24"/>
        <v>#REF!</v>
      </c>
      <c r="AC73" s="16" t="e">
        <f t="shared" ca="1" si="25"/>
        <v>#REF!</v>
      </c>
      <c r="AD73" s="6" t="e">
        <f t="shared" ca="1" si="26"/>
        <v>#REF!</v>
      </c>
      <c r="AF73">
        <f t="shared" si="32"/>
        <v>13</v>
      </c>
      <c r="AG73" t="e">
        <f ca="1">VLOOKUP(V73,#REF!,4,0)</f>
        <v>#REF!</v>
      </c>
      <c r="AH73" s="16" t="e">
        <f t="shared" ca="1" si="27"/>
        <v>#REF!</v>
      </c>
      <c r="AI73" s="16" t="e">
        <f t="shared" ca="1" si="28"/>
        <v>#REF!</v>
      </c>
      <c r="AJ73" s="6" t="e">
        <f t="shared" ca="1" si="29"/>
        <v>#REF!</v>
      </c>
    </row>
    <row r="74" spans="1:36" x14ac:dyDescent="0.25">
      <c r="A74" t="e">
        <f>#REF!</f>
        <v>#REF!</v>
      </c>
      <c r="B74" t="e">
        <f>#REF!</f>
        <v>#REF!</v>
      </c>
      <c r="C74" t="e">
        <f>#REF!</f>
        <v>#REF!</v>
      </c>
      <c r="D74" t="e">
        <f>IF(#REF!="","",#REF!)</f>
        <v>#REF!</v>
      </c>
      <c r="E74" t="e">
        <f>IF(#REF!="","",#REF!)</f>
        <v>#REF!</v>
      </c>
      <c r="F74" s="6" t="e">
        <f t="shared" si="37"/>
        <v>#REF!</v>
      </c>
      <c r="G74" s="5" t="e">
        <f>#REF!+#REF!</f>
        <v>#REF!</v>
      </c>
      <c r="H74" s="5" t="e">
        <f t="shared" si="33"/>
        <v>#REF!</v>
      </c>
      <c r="I74" s="5" t="e">
        <f t="shared" si="34"/>
        <v>#REF!</v>
      </c>
      <c r="J74" s="5" t="e">
        <f t="shared" si="35"/>
        <v>#REF!</v>
      </c>
      <c r="K74" t="e">
        <f t="shared" si="36"/>
        <v>#REF!</v>
      </c>
      <c r="M74" s="38">
        <f t="shared" si="30"/>
        <v>14</v>
      </c>
      <c r="N74" s="20" t="e">
        <f t="array" ref="N74">LARGE(IF('Analysis of AusAID funds OLD'!$B$3:$B$1321='Analysis of AusAID funds OLD'!$O$58,'Analysis of AusAID funds OLD'!$E$3:$E$1321,0),'Analysis of AusAID funds OLD'!$M74)</f>
        <v>#REF!</v>
      </c>
      <c r="O74" s="1" t="e">
        <f ca="1">OFFSET('Analysis of AusAID funds OLD'!$C$2,MATCH(N74,'Analysis of AusAID funds OLD'!$E$3:$E$1321,0),0)</f>
        <v>#REF!</v>
      </c>
      <c r="P74" s="1" t="e">
        <f t="shared" ca="1" si="17"/>
        <v>#REF!</v>
      </c>
      <c r="Q74" s="21" t="e">
        <f t="shared" ca="1" si="18"/>
        <v>#REF!</v>
      </c>
      <c r="R74" s="20" t="e">
        <f t="array" ref="R74">LARGE(IF($B$3:$B$1321=$O$58,$D$3:$D$1321,0),$M74)</f>
        <v>#REF!</v>
      </c>
      <c r="S74" s="1" t="e">
        <f ca="1">OFFSET($C$2,MATCH(R74,$D$3:$D$1321,0),0)</f>
        <v>#REF!</v>
      </c>
      <c r="T74" s="25" t="e">
        <f t="shared" ca="1" si="20"/>
        <v>#REF!</v>
      </c>
      <c r="U74" s="29" t="e">
        <f t="array" ref="U74">LARGE(IF($B$3:$B$1321=$O$58,$F$3:$F$1321,0),$M74)</f>
        <v>#REF!</v>
      </c>
      <c r="V74" s="1" t="e">
        <f ca="1">OFFSET($C$2,MATCH(U74,$F$3:$F$1321,0),0)</f>
        <v>#REF!</v>
      </c>
      <c r="W74" s="41" t="e">
        <f t="shared" ca="1" si="22"/>
        <v>#REF!</v>
      </c>
      <c r="X74" s="30" t="e">
        <f t="shared" ca="1" si="23"/>
        <v>#REF!</v>
      </c>
      <c r="Z74">
        <f t="shared" si="31"/>
        <v>14</v>
      </c>
      <c r="AA74" t="e">
        <f ca="1">VLOOKUP(O74,#REF!,4,0)</f>
        <v>#REF!</v>
      </c>
      <c r="AB74" s="16" t="e">
        <f t="shared" si="24"/>
        <v>#REF!</v>
      </c>
      <c r="AC74" s="16" t="e">
        <f t="shared" ca="1" si="25"/>
        <v>#REF!</v>
      </c>
      <c r="AD74" s="6" t="e">
        <f t="shared" ca="1" si="26"/>
        <v>#REF!</v>
      </c>
      <c r="AF74">
        <f t="shared" si="32"/>
        <v>14</v>
      </c>
      <c r="AG74" t="e">
        <f ca="1">VLOOKUP(V74,#REF!,4,0)</f>
        <v>#REF!</v>
      </c>
      <c r="AH74" s="16" t="e">
        <f t="shared" ca="1" si="27"/>
        <v>#REF!</v>
      </c>
      <c r="AI74" s="16" t="e">
        <f t="shared" ca="1" si="28"/>
        <v>#REF!</v>
      </c>
      <c r="AJ74" s="6" t="e">
        <f t="shared" ca="1" si="29"/>
        <v>#REF!</v>
      </c>
    </row>
    <row r="75" spans="1:36" x14ac:dyDescent="0.25">
      <c r="A75" t="e">
        <f>#REF!</f>
        <v>#REF!</v>
      </c>
      <c r="B75" t="e">
        <f>#REF!</f>
        <v>#REF!</v>
      </c>
      <c r="C75" t="e">
        <f>#REF!</f>
        <v>#REF!</v>
      </c>
      <c r="D75" t="e">
        <f>IF(#REF!="","",#REF!)</f>
        <v>#REF!</v>
      </c>
      <c r="E75" t="e">
        <f>IF(#REF!="","",#REF!)</f>
        <v>#REF!</v>
      </c>
      <c r="F75" s="6" t="e">
        <f t="shared" si="37"/>
        <v>#REF!</v>
      </c>
      <c r="G75" s="5" t="e">
        <f>#REF!+#REF!</f>
        <v>#REF!</v>
      </c>
      <c r="H75" s="5" t="e">
        <f t="shared" si="33"/>
        <v>#REF!</v>
      </c>
      <c r="I75" s="5" t="e">
        <f t="shared" si="34"/>
        <v>#REF!</v>
      </c>
      <c r="J75" s="5" t="e">
        <f t="shared" si="35"/>
        <v>#REF!</v>
      </c>
      <c r="K75" t="e">
        <f t="shared" si="36"/>
        <v>#REF!</v>
      </c>
      <c r="M75" s="39">
        <f t="shared" si="30"/>
        <v>15</v>
      </c>
      <c r="N75" s="22" t="e">
        <f t="array" ref="N75">LARGE(IF('Analysis of AusAID funds OLD'!$B$3:$B$1321='Analysis of AusAID funds OLD'!$O$58,'Analysis of AusAID funds OLD'!$E$3:$E$1321,0),'Analysis of AusAID funds OLD'!$M75)</f>
        <v>#REF!</v>
      </c>
      <c r="O75" s="10" t="e">
        <f ca="1">OFFSET('Analysis of AusAID funds OLD'!$C$2,MATCH(N75,'Analysis of AusAID funds OLD'!$E$3:$E$1321,0),0)</f>
        <v>#REF!</v>
      </c>
      <c r="P75" s="10" t="e">
        <f t="shared" ca="1" si="17"/>
        <v>#REF!</v>
      </c>
      <c r="Q75" s="23" t="e">
        <f t="shared" ca="1" si="18"/>
        <v>#REF!</v>
      </c>
      <c r="R75" s="22" t="e">
        <f t="array" ref="R75">LARGE(IF($B$3:$B$1321=$O$58,$D$3:$D$1321,0),$M75)</f>
        <v>#REF!</v>
      </c>
      <c r="S75" s="10" t="e">
        <f ca="1">OFFSET($C$2,MATCH(R75,$D$3:$D$1321,0),0)</f>
        <v>#REF!</v>
      </c>
      <c r="T75" s="26" t="e">
        <f t="shared" ca="1" si="20"/>
        <v>#REF!</v>
      </c>
      <c r="U75" s="31" t="e">
        <f t="array" ref="U75">LARGE(IF($B$3:$B$1321=$O$58,$F$3:$F$1321,0),$M75)</f>
        <v>#REF!</v>
      </c>
      <c r="V75" s="10" t="e">
        <f ca="1">OFFSET($C$2,MATCH(U75,$F$3:$F$1321,0),0)</f>
        <v>#REF!</v>
      </c>
      <c r="W75" s="42" t="e">
        <f t="shared" ca="1" si="22"/>
        <v>#REF!</v>
      </c>
      <c r="X75" s="32" t="e">
        <f t="shared" ca="1" si="23"/>
        <v>#REF!</v>
      </c>
      <c r="Z75">
        <f t="shared" si="31"/>
        <v>15</v>
      </c>
      <c r="AA75" t="e">
        <f ca="1">VLOOKUP(O75,#REF!,4,0)</f>
        <v>#REF!</v>
      </c>
      <c r="AB75" s="16" t="e">
        <f t="shared" si="24"/>
        <v>#REF!</v>
      </c>
      <c r="AC75" s="16" t="e">
        <f t="shared" ca="1" si="25"/>
        <v>#REF!</v>
      </c>
      <c r="AD75" s="6" t="e">
        <f t="shared" ca="1" si="26"/>
        <v>#REF!</v>
      </c>
      <c r="AF75">
        <f t="shared" si="32"/>
        <v>15</v>
      </c>
      <c r="AG75" t="e">
        <f ca="1">VLOOKUP(V75,#REF!,4,0)</f>
        <v>#REF!</v>
      </c>
      <c r="AH75" s="16" t="e">
        <f t="shared" ca="1" si="27"/>
        <v>#REF!</v>
      </c>
      <c r="AI75" s="16" t="e">
        <f t="shared" ca="1" si="28"/>
        <v>#REF!</v>
      </c>
      <c r="AJ75" s="6" t="e">
        <f t="shared" ca="1" si="29"/>
        <v>#REF!</v>
      </c>
    </row>
    <row r="76" spans="1:36" x14ac:dyDescent="0.25">
      <c r="A76" t="e">
        <f>#REF!</f>
        <v>#REF!</v>
      </c>
      <c r="B76" t="e">
        <f>#REF!</f>
        <v>#REF!</v>
      </c>
      <c r="C76" t="e">
        <f>#REF!</f>
        <v>#REF!</v>
      </c>
      <c r="D76" t="e">
        <f>IF(#REF!="","",#REF!)</f>
        <v>#REF!</v>
      </c>
      <c r="E76" t="e">
        <f>IF(#REF!="","",#REF!)</f>
        <v>#REF!</v>
      </c>
      <c r="F76" s="6" t="e">
        <f t="shared" si="37"/>
        <v>#REF!</v>
      </c>
      <c r="G76" s="5" t="e">
        <f>#REF!+#REF!</f>
        <v>#REF!</v>
      </c>
      <c r="H76" s="5" t="e">
        <f t="shared" si="33"/>
        <v>#REF!</v>
      </c>
      <c r="I76" s="5" t="e">
        <f t="shared" si="34"/>
        <v>#REF!</v>
      </c>
      <c r="J76" s="5" t="e">
        <f t="shared" si="35"/>
        <v>#REF!</v>
      </c>
      <c r="K76" t="e">
        <f t="shared" si="36"/>
        <v>#REF!</v>
      </c>
    </row>
    <row r="77" spans="1:36" x14ac:dyDescent="0.25">
      <c r="A77" t="e">
        <f>#REF!</f>
        <v>#REF!</v>
      </c>
      <c r="B77" t="e">
        <f>#REF!</f>
        <v>#REF!</v>
      </c>
      <c r="C77" t="e">
        <f>#REF!</f>
        <v>#REF!</v>
      </c>
      <c r="D77" t="e">
        <f>IF(#REF!="","",#REF!)</f>
        <v>#REF!</v>
      </c>
      <c r="E77" t="e">
        <f>IF(#REF!="","",#REF!)</f>
        <v>#REF!</v>
      </c>
      <c r="F77" s="6" t="e">
        <f t="shared" si="37"/>
        <v>#REF!</v>
      </c>
      <c r="G77" s="5" t="e">
        <f>#REF!+#REF!</f>
        <v>#REF!</v>
      </c>
      <c r="H77" s="5" t="e">
        <f t="shared" si="33"/>
        <v>#REF!</v>
      </c>
      <c r="I77" s="5" t="e">
        <f t="shared" si="34"/>
        <v>#REF!</v>
      </c>
      <c r="J77" s="5" t="e">
        <f t="shared" si="35"/>
        <v>#REF!</v>
      </c>
      <c r="K77" t="e">
        <f t="shared" si="36"/>
        <v>#REF!</v>
      </c>
      <c r="N77" s="14" t="e">
        <f ca="1">SUM(Q61:Q75)/SUM(N61:N75)</f>
        <v>#REF!</v>
      </c>
      <c r="AD77" s="14" t="e">
        <f ca="1">AVERAGE(AD61:AD75)</f>
        <v>#REF!</v>
      </c>
    </row>
    <row r="78" spans="1:36" x14ac:dyDescent="0.25">
      <c r="A78" t="e">
        <f>#REF!</f>
        <v>#REF!</v>
      </c>
      <c r="B78" t="e">
        <f>#REF!</f>
        <v>#REF!</v>
      </c>
      <c r="C78" t="e">
        <f>#REF!</f>
        <v>#REF!</v>
      </c>
      <c r="D78" t="e">
        <f>IF(#REF!="","",#REF!)</f>
        <v>#REF!</v>
      </c>
      <c r="E78" t="e">
        <f>IF(#REF!="","",#REF!)</f>
        <v>#REF!</v>
      </c>
      <c r="F78" s="6" t="e">
        <f t="shared" si="37"/>
        <v>#REF!</v>
      </c>
      <c r="G78" s="5" t="e">
        <f>#REF!+#REF!</f>
        <v>#REF!</v>
      </c>
      <c r="H78" s="5" t="e">
        <f t="shared" si="33"/>
        <v>#REF!</v>
      </c>
      <c r="I78" s="5" t="e">
        <f t="shared" si="34"/>
        <v>#REF!</v>
      </c>
      <c r="J78" s="5" t="e">
        <f t="shared" si="35"/>
        <v>#REF!</v>
      </c>
      <c r="K78" t="e">
        <f t="shared" si="36"/>
        <v>#REF!</v>
      </c>
    </row>
    <row r="79" spans="1:36" x14ac:dyDescent="0.25">
      <c r="A79" t="e">
        <f>#REF!</f>
        <v>#REF!</v>
      </c>
      <c r="B79" t="e">
        <f>#REF!</f>
        <v>#REF!</v>
      </c>
      <c r="C79" t="e">
        <f>#REF!</f>
        <v>#REF!</v>
      </c>
      <c r="D79" t="e">
        <f>IF(#REF!="","",#REF!)</f>
        <v>#REF!</v>
      </c>
      <c r="E79" t="e">
        <f>IF(#REF!="","",#REF!)</f>
        <v>#REF!</v>
      </c>
      <c r="F79" s="6" t="e">
        <f t="shared" si="37"/>
        <v>#REF!</v>
      </c>
      <c r="G79" s="5" t="e">
        <f>#REF!+#REF!</f>
        <v>#REF!</v>
      </c>
      <c r="H79" s="5" t="e">
        <f t="shared" si="33"/>
        <v>#REF!</v>
      </c>
      <c r="I79" s="5" t="e">
        <f t="shared" si="34"/>
        <v>#REF!</v>
      </c>
      <c r="J79" s="5" t="e">
        <f t="shared" si="35"/>
        <v>#REF!</v>
      </c>
      <c r="K79" t="e">
        <f t="shared" si="36"/>
        <v>#REF!</v>
      </c>
      <c r="N79" t="s">
        <v>333</v>
      </c>
    </row>
    <row r="80" spans="1:36" x14ac:dyDescent="0.25">
      <c r="A80" t="e">
        <f>#REF!</f>
        <v>#REF!</v>
      </c>
      <c r="B80" t="e">
        <f>#REF!</f>
        <v>#REF!</v>
      </c>
      <c r="C80" t="e">
        <f>#REF!</f>
        <v>#REF!</v>
      </c>
      <c r="D80" t="e">
        <f>IF(#REF!="","",#REF!)</f>
        <v>#REF!</v>
      </c>
      <c r="E80" t="e">
        <f>IF(#REF!="","",#REF!)</f>
        <v>#REF!</v>
      </c>
      <c r="F80" s="6" t="e">
        <f t="shared" si="37"/>
        <v>#REF!</v>
      </c>
      <c r="G80" s="5" t="e">
        <f>#REF!+#REF!</f>
        <v>#REF!</v>
      </c>
      <c r="H80" s="5" t="e">
        <f t="shared" si="33"/>
        <v>#REF!</v>
      </c>
      <c r="I80" s="5" t="e">
        <f t="shared" si="34"/>
        <v>#REF!</v>
      </c>
      <c r="J80" s="5" t="e">
        <f t="shared" si="35"/>
        <v>#REF!</v>
      </c>
      <c r="K80" t="e">
        <f t="shared" si="36"/>
        <v>#REF!</v>
      </c>
    </row>
    <row r="81" spans="1:14" x14ac:dyDescent="0.25">
      <c r="A81" t="e">
        <f>#REF!</f>
        <v>#REF!</v>
      </c>
      <c r="B81" t="e">
        <f>#REF!</f>
        <v>#REF!</v>
      </c>
      <c r="C81" t="e">
        <f>#REF!</f>
        <v>#REF!</v>
      </c>
      <c r="D81" t="e">
        <f>IF(#REF!="","",#REF!)</f>
        <v>#REF!</v>
      </c>
      <c r="E81" t="e">
        <f>IF(#REF!="","",#REF!)</f>
        <v>#REF!</v>
      </c>
      <c r="F81" s="6" t="e">
        <f t="shared" si="37"/>
        <v>#REF!</v>
      </c>
      <c r="G81" s="5" t="e">
        <f>#REF!+#REF!</f>
        <v>#REF!</v>
      </c>
      <c r="H81" s="5" t="e">
        <f t="shared" si="33"/>
        <v>#REF!</v>
      </c>
      <c r="I81" s="5" t="e">
        <f t="shared" si="34"/>
        <v>#REF!</v>
      </c>
      <c r="J81" s="5" t="e">
        <f t="shared" si="35"/>
        <v>#REF!</v>
      </c>
      <c r="K81" t="e">
        <f t="shared" si="36"/>
        <v>#REF!</v>
      </c>
      <c r="N81" t="s">
        <v>334</v>
      </c>
    </row>
    <row r="82" spans="1:14" x14ac:dyDescent="0.25">
      <c r="A82" t="e">
        <f>#REF!</f>
        <v>#REF!</v>
      </c>
      <c r="B82" t="e">
        <f>#REF!</f>
        <v>#REF!</v>
      </c>
      <c r="C82" t="e">
        <f>#REF!</f>
        <v>#REF!</v>
      </c>
      <c r="D82" t="e">
        <f>IF(#REF!="","",#REF!)</f>
        <v>#REF!</v>
      </c>
      <c r="E82" t="e">
        <f>IF(#REF!="","",#REF!)</f>
        <v>#REF!</v>
      </c>
      <c r="F82" s="6" t="e">
        <f t="shared" si="37"/>
        <v>#REF!</v>
      </c>
      <c r="G82" s="5" t="e">
        <f>#REF!+#REF!</f>
        <v>#REF!</v>
      </c>
      <c r="H82" s="5" t="e">
        <f t="shared" si="33"/>
        <v>#REF!</v>
      </c>
      <c r="I82" s="5" t="e">
        <f t="shared" si="34"/>
        <v>#REF!</v>
      </c>
      <c r="J82" s="5" t="e">
        <f t="shared" si="35"/>
        <v>#REF!</v>
      </c>
      <c r="K82" t="e">
        <f t="shared" si="36"/>
        <v>#REF!</v>
      </c>
    </row>
    <row r="83" spans="1:14" x14ac:dyDescent="0.25">
      <c r="A83" t="e">
        <f>#REF!</f>
        <v>#REF!</v>
      </c>
      <c r="B83" t="e">
        <f>#REF!</f>
        <v>#REF!</v>
      </c>
      <c r="C83" t="e">
        <f>#REF!</f>
        <v>#REF!</v>
      </c>
      <c r="D83" t="e">
        <f>IF(#REF!="","",#REF!)</f>
        <v>#REF!</v>
      </c>
      <c r="E83" t="e">
        <f>IF(#REF!="","",#REF!)</f>
        <v>#REF!</v>
      </c>
      <c r="F83" s="6" t="e">
        <f t="shared" si="37"/>
        <v>#REF!</v>
      </c>
      <c r="G83" s="5" t="e">
        <f>#REF!+#REF!</f>
        <v>#REF!</v>
      </c>
      <c r="H83" s="5" t="e">
        <f t="shared" si="33"/>
        <v>#REF!</v>
      </c>
      <c r="I83" s="5" t="e">
        <f t="shared" si="34"/>
        <v>#REF!</v>
      </c>
      <c r="J83" s="5" t="e">
        <f t="shared" si="35"/>
        <v>#REF!</v>
      </c>
      <c r="K83" t="e">
        <f t="shared" si="36"/>
        <v>#REF!</v>
      </c>
      <c r="N83" t="s">
        <v>342</v>
      </c>
    </row>
    <row r="84" spans="1:14" x14ac:dyDescent="0.25">
      <c r="A84" t="e">
        <f>#REF!</f>
        <v>#REF!</v>
      </c>
      <c r="B84" t="e">
        <f>#REF!</f>
        <v>#REF!</v>
      </c>
      <c r="C84" t="e">
        <f>#REF!</f>
        <v>#REF!</v>
      </c>
      <c r="D84" t="e">
        <f>IF(#REF!="","",#REF!)</f>
        <v>#REF!</v>
      </c>
      <c r="E84" t="e">
        <f>IF(#REF!="","",#REF!)</f>
        <v>#REF!</v>
      </c>
      <c r="F84" s="6" t="e">
        <f t="shared" si="37"/>
        <v>#REF!</v>
      </c>
      <c r="G84" s="5" t="e">
        <f>#REF!+#REF!</f>
        <v>#REF!</v>
      </c>
      <c r="H84" s="5" t="e">
        <f t="shared" si="33"/>
        <v>#REF!</v>
      </c>
      <c r="I84" s="5" t="e">
        <f t="shared" si="34"/>
        <v>#REF!</v>
      </c>
      <c r="J84" s="5" t="e">
        <f t="shared" si="35"/>
        <v>#REF!</v>
      </c>
      <c r="K84" t="e">
        <f t="shared" si="36"/>
        <v>#REF!</v>
      </c>
    </row>
    <row r="85" spans="1:14" x14ac:dyDescent="0.25">
      <c r="A85" t="e">
        <f>#REF!</f>
        <v>#REF!</v>
      </c>
      <c r="B85" t="e">
        <f>#REF!</f>
        <v>#REF!</v>
      </c>
      <c r="C85" t="e">
        <f>#REF!</f>
        <v>#REF!</v>
      </c>
      <c r="D85" t="e">
        <f>IF(#REF!="","",#REF!)</f>
        <v>#REF!</v>
      </c>
      <c r="E85" t="e">
        <f>IF(#REF!="","",#REF!)</f>
        <v>#REF!</v>
      </c>
      <c r="F85" s="6" t="e">
        <f t="shared" si="37"/>
        <v>#REF!</v>
      </c>
      <c r="G85" s="5" t="e">
        <f>#REF!+#REF!</f>
        <v>#REF!</v>
      </c>
      <c r="H85" s="5" t="e">
        <f t="shared" si="33"/>
        <v>#REF!</v>
      </c>
      <c r="I85" s="5" t="e">
        <f t="shared" si="34"/>
        <v>#REF!</v>
      </c>
      <c r="J85" s="5" t="e">
        <f t="shared" si="35"/>
        <v>#REF!</v>
      </c>
      <c r="K85" t="e">
        <f t="shared" si="36"/>
        <v>#REF!</v>
      </c>
    </row>
    <row r="86" spans="1:14" x14ac:dyDescent="0.25">
      <c r="A86" t="e">
        <f>#REF!</f>
        <v>#REF!</v>
      </c>
      <c r="B86" t="e">
        <f>#REF!</f>
        <v>#REF!</v>
      </c>
      <c r="C86" t="e">
        <f>#REF!</f>
        <v>#REF!</v>
      </c>
      <c r="D86" t="e">
        <f>IF(#REF!="","",#REF!)</f>
        <v>#REF!</v>
      </c>
      <c r="E86" t="e">
        <f>IF(#REF!="","",#REF!)</f>
        <v>#REF!</v>
      </c>
      <c r="F86" s="6" t="e">
        <f t="shared" si="37"/>
        <v>#REF!</v>
      </c>
      <c r="G86" s="5" t="e">
        <f>#REF!+#REF!</f>
        <v>#REF!</v>
      </c>
      <c r="H86" s="5" t="e">
        <f t="shared" si="33"/>
        <v>#REF!</v>
      </c>
      <c r="I86" s="5" t="e">
        <f t="shared" si="34"/>
        <v>#REF!</v>
      </c>
      <c r="J86" s="5" t="e">
        <f t="shared" si="35"/>
        <v>#REF!</v>
      </c>
      <c r="K86" t="e">
        <f t="shared" si="36"/>
        <v>#REF!</v>
      </c>
    </row>
    <row r="87" spans="1:14" x14ac:dyDescent="0.25">
      <c r="A87" t="e">
        <f>#REF!</f>
        <v>#REF!</v>
      </c>
      <c r="B87" t="e">
        <f>#REF!</f>
        <v>#REF!</v>
      </c>
      <c r="C87" t="e">
        <f>#REF!</f>
        <v>#REF!</v>
      </c>
      <c r="D87" t="e">
        <f>IF(#REF!="","",#REF!)</f>
        <v>#REF!</v>
      </c>
      <c r="E87" t="e">
        <f>IF(#REF!="","",#REF!)</f>
        <v>#REF!</v>
      </c>
      <c r="F87" s="6" t="e">
        <f t="shared" si="37"/>
        <v>#REF!</v>
      </c>
      <c r="G87" s="5" t="e">
        <f>#REF!+#REF!</f>
        <v>#REF!</v>
      </c>
      <c r="H87" s="5" t="e">
        <f t="shared" si="33"/>
        <v>#REF!</v>
      </c>
      <c r="I87" s="5" t="e">
        <f t="shared" si="34"/>
        <v>#REF!</v>
      </c>
      <c r="J87" s="5" t="e">
        <f t="shared" si="35"/>
        <v>#REF!</v>
      </c>
      <c r="K87" t="e">
        <f t="shared" si="36"/>
        <v>#REF!</v>
      </c>
    </row>
    <row r="88" spans="1:14" x14ac:dyDescent="0.25">
      <c r="A88" t="e">
        <f>#REF!</f>
        <v>#REF!</v>
      </c>
      <c r="B88" t="e">
        <f>#REF!</f>
        <v>#REF!</v>
      </c>
      <c r="C88" t="e">
        <f>#REF!</f>
        <v>#REF!</v>
      </c>
      <c r="D88" t="e">
        <f>IF(#REF!="","",#REF!)</f>
        <v>#REF!</v>
      </c>
      <c r="E88" t="e">
        <f>IF(#REF!="","",#REF!)</f>
        <v>#REF!</v>
      </c>
      <c r="F88" s="6" t="e">
        <f t="shared" si="37"/>
        <v>#REF!</v>
      </c>
      <c r="G88" s="5" t="e">
        <f>#REF!+#REF!</f>
        <v>#REF!</v>
      </c>
      <c r="H88" s="5" t="e">
        <f t="shared" si="33"/>
        <v>#REF!</v>
      </c>
      <c r="I88" s="5" t="e">
        <f t="shared" si="34"/>
        <v>#REF!</v>
      </c>
      <c r="J88" s="5" t="e">
        <f t="shared" si="35"/>
        <v>#REF!</v>
      </c>
      <c r="K88" t="e">
        <f t="shared" si="36"/>
        <v>#REF!</v>
      </c>
    </row>
    <row r="89" spans="1:14" x14ac:dyDescent="0.25">
      <c r="A89" t="e">
        <f>#REF!</f>
        <v>#REF!</v>
      </c>
      <c r="B89" t="e">
        <f>#REF!</f>
        <v>#REF!</v>
      </c>
      <c r="C89" t="e">
        <f>#REF!</f>
        <v>#REF!</v>
      </c>
      <c r="D89" t="e">
        <f>IF(#REF!="","",#REF!)</f>
        <v>#REF!</v>
      </c>
      <c r="E89" t="e">
        <f>IF(#REF!="","",#REF!)</f>
        <v>#REF!</v>
      </c>
      <c r="F89" s="6" t="e">
        <f t="shared" si="37"/>
        <v>#REF!</v>
      </c>
      <c r="G89" s="5" t="e">
        <f>#REF!+#REF!</f>
        <v>#REF!</v>
      </c>
      <c r="H89" s="5" t="e">
        <f t="shared" si="33"/>
        <v>#REF!</v>
      </c>
      <c r="I89" s="5" t="e">
        <f t="shared" si="34"/>
        <v>#REF!</v>
      </c>
      <c r="J89" s="5" t="e">
        <f t="shared" si="35"/>
        <v>#REF!</v>
      </c>
      <c r="K89" t="e">
        <f t="shared" si="36"/>
        <v>#REF!</v>
      </c>
    </row>
    <row r="90" spans="1:14" x14ac:dyDescent="0.25">
      <c r="A90" t="e">
        <f>#REF!</f>
        <v>#REF!</v>
      </c>
      <c r="B90" t="e">
        <f>#REF!</f>
        <v>#REF!</v>
      </c>
      <c r="C90" t="e">
        <f>#REF!</f>
        <v>#REF!</v>
      </c>
      <c r="D90" t="e">
        <f>IF(#REF!="","",#REF!)</f>
        <v>#REF!</v>
      </c>
      <c r="E90" t="e">
        <f>IF(#REF!="","",#REF!)</f>
        <v>#REF!</v>
      </c>
      <c r="F90" s="6" t="e">
        <f t="shared" si="37"/>
        <v>#REF!</v>
      </c>
      <c r="G90" s="5" t="e">
        <f>#REF!+#REF!</f>
        <v>#REF!</v>
      </c>
      <c r="H90" s="5" t="e">
        <f t="shared" si="33"/>
        <v>#REF!</v>
      </c>
      <c r="I90" s="5" t="e">
        <f t="shared" si="34"/>
        <v>#REF!</v>
      </c>
      <c r="J90" s="5" t="e">
        <f t="shared" si="35"/>
        <v>#REF!</v>
      </c>
      <c r="K90" t="e">
        <f t="shared" si="36"/>
        <v>#REF!</v>
      </c>
    </row>
    <row r="91" spans="1:14" x14ac:dyDescent="0.25">
      <c r="A91" t="e">
        <f>#REF!</f>
        <v>#REF!</v>
      </c>
      <c r="B91" t="e">
        <f>#REF!</f>
        <v>#REF!</v>
      </c>
      <c r="C91" t="e">
        <f>#REF!</f>
        <v>#REF!</v>
      </c>
      <c r="D91" t="e">
        <f>IF(#REF!="","",#REF!)</f>
        <v>#REF!</v>
      </c>
      <c r="E91" t="e">
        <f>IF(#REF!="","",#REF!)</f>
        <v>#REF!</v>
      </c>
      <c r="F91" s="6" t="e">
        <f t="shared" si="37"/>
        <v>#REF!</v>
      </c>
      <c r="G91" s="5" t="e">
        <f>#REF!+#REF!</f>
        <v>#REF!</v>
      </c>
      <c r="H91" s="5" t="e">
        <f t="shared" si="33"/>
        <v>#REF!</v>
      </c>
      <c r="I91" s="5" t="e">
        <f t="shared" si="34"/>
        <v>#REF!</v>
      </c>
      <c r="J91" s="5" t="e">
        <f t="shared" si="35"/>
        <v>#REF!</v>
      </c>
      <c r="K91" t="e">
        <f t="shared" si="36"/>
        <v>#REF!</v>
      </c>
    </row>
    <row r="92" spans="1:14" x14ac:dyDescent="0.25">
      <c r="A92" t="e">
        <f>#REF!</f>
        <v>#REF!</v>
      </c>
      <c r="B92" t="e">
        <f>#REF!</f>
        <v>#REF!</v>
      </c>
      <c r="C92" t="e">
        <f>#REF!</f>
        <v>#REF!</v>
      </c>
      <c r="D92" t="e">
        <f>IF(#REF!="","",#REF!)</f>
        <v>#REF!</v>
      </c>
      <c r="E92" t="e">
        <f>IF(#REF!="","",#REF!)</f>
        <v>#REF!</v>
      </c>
      <c r="F92" s="6" t="e">
        <f t="shared" si="37"/>
        <v>#REF!</v>
      </c>
      <c r="G92" s="5" t="e">
        <f>#REF!+#REF!</f>
        <v>#REF!</v>
      </c>
      <c r="H92" s="5" t="e">
        <f t="shared" si="33"/>
        <v>#REF!</v>
      </c>
      <c r="I92" s="5" t="e">
        <f t="shared" si="34"/>
        <v>#REF!</v>
      </c>
      <c r="J92" s="5" t="e">
        <f t="shared" si="35"/>
        <v>#REF!</v>
      </c>
      <c r="K92" t="e">
        <f t="shared" si="36"/>
        <v>#REF!</v>
      </c>
    </row>
    <row r="93" spans="1:14" x14ac:dyDescent="0.25">
      <c r="A93" t="e">
        <f>#REF!</f>
        <v>#REF!</v>
      </c>
      <c r="B93" t="e">
        <f>#REF!</f>
        <v>#REF!</v>
      </c>
      <c r="C93" t="e">
        <f>#REF!</f>
        <v>#REF!</v>
      </c>
      <c r="D93" t="e">
        <f>IF(#REF!="","",#REF!)</f>
        <v>#REF!</v>
      </c>
      <c r="E93" t="e">
        <f>IF(#REF!="","",#REF!)</f>
        <v>#REF!</v>
      </c>
      <c r="F93" s="6" t="e">
        <f t="shared" si="37"/>
        <v>#REF!</v>
      </c>
      <c r="G93" s="5" t="e">
        <f>#REF!+#REF!</f>
        <v>#REF!</v>
      </c>
      <c r="H93" s="5" t="e">
        <f t="shared" si="33"/>
        <v>#REF!</v>
      </c>
      <c r="I93" s="5" t="e">
        <f t="shared" si="34"/>
        <v>#REF!</v>
      </c>
      <c r="J93" s="5" t="e">
        <f t="shared" si="35"/>
        <v>#REF!</v>
      </c>
      <c r="K93" t="e">
        <f t="shared" si="36"/>
        <v>#REF!</v>
      </c>
    </row>
    <row r="94" spans="1:14" x14ac:dyDescent="0.25">
      <c r="A94" t="e">
        <f>#REF!</f>
        <v>#REF!</v>
      </c>
      <c r="B94" t="e">
        <f>#REF!</f>
        <v>#REF!</v>
      </c>
      <c r="C94" t="e">
        <f>#REF!</f>
        <v>#REF!</v>
      </c>
      <c r="D94" t="e">
        <f>IF(#REF!="","",#REF!)</f>
        <v>#REF!</v>
      </c>
      <c r="E94" t="e">
        <f>IF(#REF!="","",#REF!)</f>
        <v>#REF!</v>
      </c>
      <c r="F94" s="6" t="e">
        <f t="shared" si="37"/>
        <v>#REF!</v>
      </c>
      <c r="G94" s="5" t="e">
        <f>#REF!+#REF!</f>
        <v>#REF!</v>
      </c>
      <c r="H94" s="5" t="e">
        <f t="shared" si="33"/>
        <v>#REF!</v>
      </c>
      <c r="I94" s="5" t="e">
        <f t="shared" si="34"/>
        <v>#REF!</v>
      </c>
      <c r="J94" s="5" t="e">
        <f t="shared" si="35"/>
        <v>#REF!</v>
      </c>
      <c r="K94" t="e">
        <f t="shared" si="36"/>
        <v>#REF!</v>
      </c>
    </row>
    <row r="95" spans="1:14" x14ac:dyDescent="0.25">
      <c r="A95" t="e">
        <f>#REF!</f>
        <v>#REF!</v>
      </c>
      <c r="B95" t="e">
        <f>#REF!</f>
        <v>#REF!</v>
      </c>
      <c r="C95" t="e">
        <f>#REF!</f>
        <v>#REF!</v>
      </c>
      <c r="D95" t="e">
        <f>IF(#REF!="","",#REF!)</f>
        <v>#REF!</v>
      </c>
      <c r="E95" t="e">
        <f>IF(#REF!="","",#REF!)</f>
        <v>#REF!</v>
      </c>
      <c r="F95" s="6" t="e">
        <f t="shared" si="37"/>
        <v>#REF!</v>
      </c>
      <c r="G95" s="5" t="e">
        <f>#REF!+#REF!</f>
        <v>#REF!</v>
      </c>
      <c r="H95" s="5" t="e">
        <f t="shared" si="33"/>
        <v>#REF!</v>
      </c>
      <c r="I95" s="5" t="e">
        <f t="shared" si="34"/>
        <v>#REF!</v>
      </c>
      <c r="J95" s="5" t="e">
        <f t="shared" si="35"/>
        <v>#REF!</v>
      </c>
      <c r="K95" t="e">
        <f t="shared" si="36"/>
        <v>#REF!</v>
      </c>
    </row>
    <row r="96" spans="1:14" x14ac:dyDescent="0.25">
      <c r="A96" t="e">
        <f>#REF!</f>
        <v>#REF!</v>
      </c>
      <c r="B96" t="e">
        <f>#REF!</f>
        <v>#REF!</v>
      </c>
      <c r="C96" t="e">
        <f>#REF!</f>
        <v>#REF!</v>
      </c>
      <c r="D96" t="e">
        <f>IF(#REF!="","",#REF!)</f>
        <v>#REF!</v>
      </c>
      <c r="E96" t="e">
        <f>IF(#REF!="","",#REF!)</f>
        <v>#REF!</v>
      </c>
      <c r="F96" s="6" t="e">
        <f t="shared" si="37"/>
        <v>#REF!</v>
      </c>
      <c r="G96" s="5" t="e">
        <f>#REF!+#REF!</f>
        <v>#REF!</v>
      </c>
      <c r="H96" s="5" t="e">
        <f t="shared" si="33"/>
        <v>#REF!</v>
      </c>
      <c r="I96" s="5" t="e">
        <f t="shared" si="34"/>
        <v>#REF!</v>
      </c>
      <c r="J96" s="5" t="e">
        <f t="shared" si="35"/>
        <v>#REF!</v>
      </c>
      <c r="K96" t="e">
        <f t="shared" si="36"/>
        <v>#REF!</v>
      </c>
    </row>
    <row r="97" spans="1:11" x14ac:dyDescent="0.25">
      <c r="A97" t="e">
        <f>#REF!</f>
        <v>#REF!</v>
      </c>
      <c r="B97" t="e">
        <f>#REF!</f>
        <v>#REF!</v>
      </c>
      <c r="C97" t="e">
        <f>#REF!</f>
        <v>#REF!</v>
      </c>
      <c r="D97" t="e">
        <f>IF(#REF!="","",#REF!)</f>
        <v>#REF!</v>
      </c>
      <c r="E97" t="e">
        <f>IF(#REF!="","",#REF!)</f>
        <v>#REF!</v>
      </c>
      <c r="F97" s="6" t="e">
        <f t="shared" si="37"/>
        <v>#REF!</v>
      </c>
      <c r="G97" s="5" t="e">
        <f>#REF!+#REF!</f>
        <v>#REF!</v>
      </c>
      <c r="H97" s="5" t="e">
        <f t="shared" si="33"/>
        <v>#REF!</v>
      </c>
      <c r="I97" s="5" t="e">
        <f t="shared" si="34"/>
        <v>#REF!</v>
      </c>
      <c r="J97" s="5" t="e">
        <f t="shared" si="35"/>
        <v>#REF!</v>
      </c>
      <c r="K97" t="e">
        <f t="shared" si="36"/>
        <v>#REF!</v>
      </c>
    </row>
    <row r="98" spans="1:11" x14ac:dyDescent="0.25">
      <c r="A98" t="e">
        <f>#REF!</f>
        <v>#REF!</v>
      </c>
      <c r="B98" t="e">
        <f>#REF!</f>
        <v>#REF!</v>
      </c>
      <c r="C98" t="e">
        <f>#REF!</f>
        <v>#REF!</v>
      </c>
      <c r="D98" t="e">
        <f>IF(#REF!="","",#REF!)</f>
        <v>#REF!</v>
      </c>
      <c r="E98" t="e">
        <f>IF(#REF!="","",#REF!)</f>
        <v>#REF!</v>
      </c>
      <c r="F98" s="6" t="e">
        <f t="shared" si="37"/>
        <v>#REF!</v>
      </c>
      <c r="G98" s="5" t="e">
        <f>#REF!+#REF!</f>
        <v>#REF!</v>
      </c>
      <c r="H98" s="5" t="e">
        <f t="shared" si="33"/>
        <v>#REF!</v>
      </c>
      <c r="I98" s="5" t="e">
        <f t="shared" si="34"/>
        <v>#REF!</v>
      </c>
      <c r="J98" s="5" t="e">
        <f t="shared" si="35"/>
        <v>#REF!</v>
      </c>
      <c r="K98" t="e">
        <f t="shared" si="36"/>
        <v>#REF!</v>
      </c>
    </row>
    <row r="99" spans="1:11" x14ac:dyDescent="0.25">
      <c r="A99" t="e">
        <f>#REF!</f>
        <v>#REF!</v>
      </c>
      <c r="B99" t="e">
        <f>#REF!</f>
        <v>#REF!</v>
      </c>
      <c r="C99" t="e">
        <f>#REF!</f>
        <v>#REF!</v>
      </c>
      <c r="D99" t="e">
        <f>IF(#REF!="","",#REF!)</f>
        <v>#REF!</v>
      </c>
      <c r="E99" t="e">
        <f>IF(#REF!="","",#REF!)</f>
        <v>#REF!</v>
      </c>
      <c r="F99" s="6" t="e">
        <f t="shared" si="37"/>
        <v>#REF!</v>
      </c>
      <c r="G99" s="5" t="e">
        <f>#REF!+#REF!</f>
        <v>#REF!</v>
      </c>
      <c r="H99" s="5" t="e">
        <f t="shared" ref="H99:H130" si="38">IF(AND(G99&gt;0,IF(D99="",0,D99)&gt;0,B99=$P$3),1,0)</f>
        <v>#REF!</v>
      </c>
      <c r="I99" s="5" t="e">
        <f t="shared" ref="I99:I131" si="39">IF(AND(G99&gt;0,B99=$P$3),1,0)</f>
        <v>#REF!</v>
      </c>
      <c r="J99" s="5" t="e">
        <f t="shared" ref="J99:J131" si="40">IF(AND(IF(D99="",0,D99)&gt;0,G99=0,B99=$P$3),1,0)</f>
        <v>#REF!</v>
      </c>
      <c r="K99" t="e">
        <f t="shared" ref="K99:K131" si="41">IF(OR(E99=0,E99=""),0,IF(B99=$P$3,1,0))</f>
        <v>#REF!</v>
      </c>
    </row>
    <row r="100" spans="1:11" x14ac:dyDescent="0.25">
      <c r="A100" t="e">
        <f>#REF!</f>
        <v>#REF!</v>
      </c>
      <c r="B100" t="e">
        <f>#REF!</f>
        <v>#REF!</v>
      </c>
      <c r="C100" t="e">
        <f>#REF!</f>
        <v>#REF!</v>
      </c>
      <c r="D100" t="e">
        <f>IF(#REF!="","",#REF!)</f>
        <v>#REF!</v>
      </c>
      <c r="E100" t="e">
        <f>IF(#REF!="","",#REF!)</f>
        <v>#REF!</v>
      </c>
      <c r="F100" s="6" t="e">
        <f t="shared" si="37"/>
        <v>#REF!</v>
      </c>
      <c r="G100" s="5" t="e">
        <f>#REF!+#REF!</f>
        <v>#REF!</v>
      </c>
      <c r="H100" s="5" t="e">
        <f t="shared" si="38"/>
        <v>#REF!</v>
      </c>
      <c r="I100" s="5" t="e">
        <f t="shared" si="39"/>
        <v>#REF!</v>
      </c>
      <c r="J100" s="5" t="e">
        <f t="shared" si="40"/>
        <v>#REF!</v>
      </c>
      <c r="K100" t="e">
        <f t="shared" si="41"/>
        <v>#REF!</v>
      </c>
    </row>
    <row r="101" spans="1:11" x14ac:dyDescent="0.25">
      <c r="A101" t="e">
        <f>#REF!</f>
        <v>#REF!</v>
      </c>
      <c r="B101" t="e">
        <f>#REF!</f>
        <v>#REF!</v>
      </c>
      <c r="C101" t="e">
        <f>#REF!</f>
        <v>#REF!</v>
      </c>
      <c r="D101" t="e">
        <f>IF(#REF!="","",#REF!)</f>
        <v>#REF!</v>
      </c>
      <c r="E101" t="e">
        <f>IF(#REF!="","",#REF!)</f>
        <v>#REF!</v>
      </c>
      <c r="F101" s="6" t="e">
        <f t="shared" si="37"/>
        <v>#REF!</v>
      </c>
      <c r="G101" s="5" t="e">
        <f>#REF!+#REF!</f>
        <v>#REF!</v>
      </c>
      <c r="H101" s="5" t="e">
        <f t="shared" si="38"/>
        <v>#REF!</v>
      </c>
      <c r="I101" s="5" t="e">
        <f t="shared" si="39"/>
        <v>#REF!</v>
      </c>
      <c r="J101" s="5" t="e">
        <f t="shared" si="40"/>
        <v>#REF!</v>
      </c>
      <c r="K101" t="e">
        <f t="shared" si="41"/>
        <v>#REF!</v>
      </c>
    </row>
    <row r="102" spans="1:11" x14ac:dyDescent="0.25">
      <c r="A102" t="e">
        <f>#REF!</f>
        <v>#REF!</v>
      </c>
      <c r="B102" t="e">
        <f>#REF!</f>
        <v>#REF!</v>
      </c>
      <c r="C102" t="e">
        <f>#REF!</f>
        <v>#REF!</v>
      </c>
      <c r="D102" t="e">
        <f>IF(#REF!="","",#REF!)</f>
        <v>#REF!</v>
      </c>
      <c r="E102" t="e">
        <f>IF(#REF!="","",#REF!)</f>
        <v>#REF!</v>
      </c>
      <c r="F102" s="6" t="e">
        <f t="shared" si="37"/>
        <v>#REF!</v>
      </c>
      <c r="G102" s="5" t="e">
        <f>#REF!+#REF!</f>
        <v>#REF!</v>
      </c>
      <c r="H102" s="5" t="e">
        <f t="shared" si="38"/>
        <v>#REF!</v>
      </c>
      <c r="I102" s="5" t="e">
        <f t="shared" si="39"/>
        <v>#REF!</v>
      </c>
      <c r="J102" s="5" t="e">
        <f t="shared" si="40"/>
        <v>#REF!</v>
      </c>
      <c r="K102" t="e">
        <f t="shared" si="41"/>
        <v>#REF!</v>
      </c>
    </row>
    <row r="103" spans="1:11" x14ac:dyDescent="0.25">
      <c r="A103" t="e">
        <f>#REF!</f>
        <v>#REF!</v>
      </c>
      <c r="B103" t="e">
        <f>#REF!</f>
        <v>#REF!</v>
      </c>
      <c r="C103" t="e">
        <f>#REF!</f>
        <v>#REF!</v>
      </c>
      <c r="D103" t="e">
        <f>IF(#REF!="","",#REF!)</f>
        <v>#REF!</v>
      </c>
      <c r="E103" t="e">
        <f>IF(#REF!="","",#REF!)</f>
        <v>#REF!</v>
      </c>
      <c r="F103" s="6" t="e">
        <f t="shared" si="37"/>
        <v>#REF!</v>
      </c>
      <c r="G103" s="5" t="e">
        <f>#REF!+#REF!</f>
        <v>#REF!</v>
      </c>
      <c r="H103" s="5" t="e">
        <f t="shared" si="38"/>
        <v>#REF!</v>
      </c>
      <c r="I103" s="5" t="e">
        <f t="shared" si="39"/>
        <v>#REF!</v>
      </c>
      <c r="J103" s="5" t="e">
        <f t="shared" si="40"/>
        <v>#REF!</v>
      </c>
      <c r="K103" t="e">
        <f t="shared" si="41"/>
        <v>#REF!</v>
      </c>
    </row>
    <row r="104" spans="1:11" x14ac:dyDescent="0.25">
      <c r="A104" t="e">
        <f>#REF!</f>
        <v>#REF!</v>
      </c>
      <c r="B104" t="e">
        <f>#REF!</f>
        <v>#REF!</v>
      </c>
      <c r="C104" t="e">
        <f>#REF!</f>
        <v>#REF!</v>
      </c>
      <c r="D104" t="e">
        <f>IF(#REF!="","",#REF!)</f>
        <v>#REF!</v>
      </c>
      <c r="E104" t="e">
        <f>IF(#REF!="","",#REF!)</f>
        <v>#REF!</v>
      </c>
      <c r="F104" s="6" t="e">
        <f t="shared" si="37"/>
        <v>#REF!</v>
      </c>
      <c r="G104" s="5" t="e">
        <f>#REF!+#REF!</f>
        <v>#REF!</v>
      </c>
      <c r="H104" s="5" t="e">
        <f t="shared" si="38"/>
        <v>#REF!</v>
      </c>
      <c r="I104" s="5" t="e">
        <f t="shared" si="39"/>
        <v>#REF!</v>
      </c>
      <c r="J104" s="5" t="e">
        <f t="shared" si="40"/>
        <v>#REF!</v>
      </c>
      <c r="K104" t="e">
        <f t="shared" si="41"/>
        <v>#REF!</v>
      </c>
    </row>
    <row r="105" spans="1:11" x14ac:dyDescent="0.25">
      <c r="A105" t="e">
        <f>#REF!</f>
        <v>#REF!</v>
      </c>
      <c r="B105" t="e">
        <f>#REF!</f>
        <v>#REF!</v>
      </c>
      <c r="C105" t="e">
        <f>#REF!</f>
        <v>#REF!</v>
      </c>
      <c r="D105" t="e">
        <f>IF(#REF!="","",#REF!)</f>
        <v>#REF!</v>
      </c>
      <c r="E105" t="e">
        <f>IF(#REF!="","",#REF!)</f>
        <v>#REF!</v>
      </c>
      <c r="F105" s="6" t="e">
        <f t="shared" si="37"/>
        <v>#REF!</v>
      </c>
      <c r="G105" s="5" t="e">
        <f>#REF!+#REF!</f>
        <v>#REF!</v>
      </c>
      <c r="H105" s="5" t="e">
        <f t="shared" si="38"/>
        <v>#REF!</v>
      </c>
      <c r="I105" s="5" t="e">
        <f t="shared" si="39"/>
        <v>#REF!</v>
      </c>
      <c r="J105" s="5" t="e">
        <f t="shared" si="40"/>
        <v>#REF!</v>
      </c>
      <c r="K105" t="e">
        <f t="shared" si="41"/>
        <v>#REF!</v>
      </c>
    </row>
    <row r="106" spans="1:11" x14ac:dyDescent="0.25">
      <c r="A106" t="e">
        <f>#REF!</f>
        <v>#REF!</v>
      </c>
      <c r="B106" t="e">
        <f>#REF!</f>
        <v>#REF!</v>
      </c>
      <c r="C106" t="e">
        <f>#REF!</f>
        <v>#REF!</v>
      </c>
      <c r="D106" t="e">
        <f>IF(#REF!="","",#REF!)</f>
        <v>#REF!</v>
      </c>
      <c r="E106" t="e">
        <f>IF(#REF!="","",#REF!)</f>
        <v>#REF!</v>
      </c>
      <c r="F106" s="6" t="e">
        <f t="shared" si="37"/>
        <v>#REF!</v>
      </c>
      <c r="G106" s="5" t="e">
        <f>#REF!+#REF!</f>
        <v>#REF!</v>
      </c>
      <c r="H106" s="5" t="e">
        <f t="shared" si="38"/>
        <v>#REF!</v>
      </c>
      <c r="I106" s="5" t="e">
        <f t="shared" si="39"/>
        <v>#REF!</v>
      </c>
      <c r="J106" s="5" t="e">
        <f t="shared" si="40"/>
        <v>#REF!</v>
      </c>
      <c r="K106" t="e">
        <f t="shared" si="41"/>
        <v>#REF!</v>
      </c>
    </row>
    <row r="107" spans="1:11" x14ac:dyDescent="0.25">
      <c r="A107" t="e">
        <f>#REF!</f>
        <v>#REF!</v>
      </c>
      <c r="B107" t="e">
        <f>#REF!</f>
        <v>#REF!</v>
      </c>
      <c r="C107" t="e">
        <f>#REF!</f>
        <v>#REF!</v>
      </c>
      <c r="D107" t="e">
        <f>IF(#REF!="","",#REF!)</f>
        <v>#REF!</v>
      </c>
      <c r="E107" t="e">
        <f>IF(#REF!="","",#REF!)</f>
        <v>#REF!</v>
      </c>
      <c r="F107" s="6" t="e">
        <f t="shared" si="37"/>
        <v>#REF!</v>
      </c>
      <c r="G107" s="5" t="e">
        <f>#REF!+#REF!</f>
        <v>#REF!</v>
      </c>
      <c r="H107" s="5" t="e">
        <f t="shared" si="38"/>
        <v>#REF!</v>
      </c>
      <c r="I107" s="5" t="e">
        <f t="shared" si="39"/>
        <v>#REF!</v>
      </c>
      <c r="J107" s="5" t="e">
        <f t="shared" si="40"/>
        <v>#REF!</v>
      </c>
      <c r="K107" t="e">
        <f t="shared" si="41"/>
        <v>#REF!</v>
      </c>
    </row>
    <row r="108" spans="1:11" x14ac:dyDescent="0.25">
      <c r="A108" t="e">
        <f>#REF!</f>
        <v>#REF!</v>
      </c>
      <c r="B108" t="e">
        <f>#REF!</f>
        <v>#REF!</v>
      </c>
      <c r="C108" t="e">
        <f>#REF!</f>
        <v>#REF!</v>
      </c>
      <c r="D108" t="e">
        <f>IF(#REF!="","",#REF!)</f>
        <v>#REF!</v>
      </c>
      <c r="E108" t="e">
        <f>IF(#REF!="","",#REF!)</f>
        <v>#REF!</v>
      </c>
      <c r="F108" s="6" t="e">
        <f t="shared" si="37"/>
        <v>#REF!</v>
      </c>
      <c r="G108" s="5" t="e">
        <f>#REF!+#REF!</f>
        <v>#REF!</v>
      </c>
      <c r="H108" s="5" t="e">
        <f t="shared" si="38"/>
        <v>#REF!</v>
      </c>
      <c r="I108" s="5" t="e">
        <f t="shared" si="39"/>
        <v>#REF!</v>
      </c>
      <c r="J108" s="5" t="e">
        <f t="shared" si="40"/>
        <v>#REF!</v>
      </c>
      <c r="K108" t="e">
        <f t="shared" si="41"/>
        <v>#REF!</v>
      </c>
    </row>
    <row r="109" spans="1:11" x14ac:dyDescent="0.25">
      <c r="A109" t="e">
        <f>#REF!</f>
        <v>#REF!</v>
      </c>
      <c r="B109" t="e">
        <f>#REF!</f>
        <v>#REF!</v>
      </c>
      <c r="C109" t="e">
        <f>#REF!</f>
        <v>#REF!</v>
      </c>
      <c r="D109" t="e">
        <f>IF(#REF!="","",#REF!)</f>
        <v>#REF!</v>
      </c>
      <c r="E109" t="e">
        <f>IF(#REF!="","",#REF!)</f>
        <v>#REF!</v>
      </c>
      <c r="F109" s="6" t="e">
        <f t="shared" si="37"/>
        <v>#REF!</v>
      </c>
      <c r="G109" s="5" t="e">
        <f>#REF!+#REF!</f>
        <v>#REF!</v>
      </c>
      <c r="H109" s="5" t="e">
        <f t="shared" si="38"/>
        <v>#REF!</v>
      </c>
      <c r="I109" s="5" t="e">
        <f t="shared" si="39"/>
        <v>#REF!</v>
      </c>
      <c r="J109" s="5" t="e">
        <f t="shared" si="40"/>
        <v>#REF!</v>
      </c>
      <c r="K109" t="e">
        <f t="shared" si="41"/>
        <v>#REF!</v>
      </c>
    </row>
    <row r="110" spans="1:11" x14ac:dyDescent="0.25">
      <c r="A110" t="e">
        <f>#REF!</f>
        <v>#REF!</v>
      </c>
      <c r="B110" t="e">
        <f>#REF!</f>
        <v>#REF!</v>
      </c>
      <c r="C110" t="e">
        <f>#REF!</f>
        <v>#REF!</v>
      </c>
      <c r="D110" t="e">
        <f>IF(#REF!="","",#REF!)</f>
        <v>#REF!</v>
      </c>
      <c r="E110" t="e">
        <f>IF(#REF!="","",#REF!)</f>
        <v>#REF!</v>
      </c>
      <c r="F110" s="6" t="e">
        <f t="shared" si="37"/>
        <v>#REF!</v>
      </c>
      <c r="G110" s="5" t="e">
        <f>#REF!+#REF!</f>
        <v>#REF!</v>
      </c>
      <c r="H110" s="5" t="e">
        <f t="shared" si="38"/>
        <v>#REF!</v>
      </c>
      <c r="I110" s="5" t="e">
        <f t="shared" si="39"/>
        <v>#REF!</v>
      </c>
      <c r="J110" s="5" t="e">
        <f t="shared" si="40"/>
        <v>#REF!</v>
      </c>
      <c r="K110" t="e">
        <f t="shared" si="41"/>
        <v>#REF!</v>
      </c>
    </row>
    <row r="111" spans="1:11" x14ac:dyDescent="0.25">
      <c r="A111" t="e">
        <f>#REF!</f>
        <v>#REF!</v>
      </c>
      <c r="B111" t="e">
        <f>#REF!</f>
        <v>#REF!</v>
      </c>
      <c r="C111" t="e">
        <f>#REF!</f>
        <v>#REF!</v>
      </c>
      <c r="D111" t="e">
        <f>IF(#REF!="","",#REF!)</f>
        <v>#REF!</v>
      </c>
      <c r="E111" t="e">
        <f>IF(#REF!="","",#REF!)</f>
        <v>#REF!</v>
      </c>
      <c r="F111" s="6" t="e">
        <f t="shared" si="37"/>
        <v>#REF!</v>
      </c>
      <c r="G111" s="5" t="e">
        <f>#REF!+#REF!</f>
        <v>#REF!</v>
      </c>
      <c r="H111" s="5" t="e">
        <f t="shared" si="38"/>
        <v>#REF!</v>
      </c>
      <c r="I111" s="5" t="e">
        <f t="shared" si="39"/>
        <v>#REF!</v>
      </c>
      <c r="J111" s="5" t="e">
        <f t="shared" si="40"/>
        <v>#REF!</v>
      </c>
      <c r="K111" t="e">
        <f t="shared" si="41"/>
        <v>#REF!</v>
      </c>
    </row>
    <row r="112" spans="1:11" x14ac:dyDescent="0.25">
      <c r="A112" t="e">
        <f>#REF!</f>
        <v>#REF!</v>
      </c>
      <c r="B112" t="e">
        <f>#REF!</f>
        <v>#REF!</v>
      </c>
      <c r="C112" t="e">
        <f>#REF!</f>
        <v>#REF!</v>
      </c>
      <c r="D112" t="e">
        <f>IF(#REF!="","",#REF!)</f>
        <v>#REF!</v>
      </c>
      <c r="E112" t="e">
        <f>IF(#REF!="","",#REF!)</f>
        <v>#REF!</v>
      </c>
      <c r="F112" s="6" t="e">
        <f t="shared" si="37"/>
        <v>#REF!</v>
      </c>
      <c r="G112" s="5" t="e">
        <f>#REF!+#REF!</f>
        <v>#REF!</v>
      </c>
      <c r="H112" s="5" t="e">
        <f t="shared" si="38"/>
        <v>#REF!</v>
      </c>
      <c r="I112" s="5" t="e">
        <f t="shared" si="39"/>
        <v>#REF!</v>
      </c>
      <c r="J112" s="5" t="e">
        <f t="shared" si="40"/>
        <v>#REF!</v>
      </c>
      <c r="K112" t="e">
        <f t="shared" si="41"/>
        <v>#REF!</v>
      </c>
    </row>
    <row r="113" spans="1:11" x14ac:dyDescent="0.25">
      <c r="A113" t="e">
        <f>#REF!</f>
        <v>#REF!</v>
      </c>
      <c r="B113" t="e">
        <f>#REF!</f>
        <v>#REF!</v>
      </c>
      <c r="C113" t="e">
        <f>#REF!</f>
        <v>#REF!</v>
      </c>
      <c r="D113" t="e">
        <f>IF(#REF!="","",#REF!)</f>
        <v>#REF!</v>
      </c>
      <c r="E113" t="e">
        <f>IF(#REF!="","",#REF!)</f>
        <v>#REF!</v>
      </c>
      <c r="F113" s="6" t="e">
        <f t="shared" si="37"/>
        <v>#REF!</v>
      </c>
      <c r="G113" s="5" t="e">
        <f>#REF!+#REF!</f>
        <v>#REF!</v>
      </c>
      <c r="H113" s="5" t="e">
        <f t="shared" si="38"/>
        <v>#REF!</v>
      </c>
      <c r="I113" s="5" t="e">
        <f t="shared" si="39"/>
        <v>#REF!</v>
      </c>
      <c r="J113" s="5" t="e">
        <f t="shared" si="40"/>
        <v>#REF!</v>
      </c>
      <c r="K113" t="e">
        <f t="shared" si="41"/>
        <v>#REF!</v>
      </c>
    </row>
    <row r="114" spans="1:11" x14ac:dyDescent="0.25">
      <c r="A114" t="e">
        <f>#REF!</f>
        <v>#REF!</v>
      </c>
      <c r="B114" t="e">
        <f>#REF!</f>
        <v>#REF!</v>
      </c>
      <c r="C114" t="e">
        <f>#REF!</f>
        <v>#REF!</v>
      </c>
      <c r="D114" t="e">
        <f>IF(#REF!="","",#REF!)</f>
        <v>#REF!</v>
      </c>
      <c r="E114" t="e">
        <f>IF(#REF!="","",#REF!)</f>
        <v>#REF!</v>
      </c>
      <c r="F114" s="6" t="e">
        <f t="shared" si="37"/>
        <v>#REF!</v>
      </c>
      <c r="G114" s="5" t="e">
        <f>#REF!+#REF!</f>
        <v>#REF!</v>
      </c>
      <c r="H114" s="5" t="e">
        <f t="shared" si="38"/>
        <v>#REF!</v>
      </c>
      <c r="I114" s="5" t="e">
        <f t="shared" si="39"/>
        <v>#REF!</v>
      </c>
      <c r="J114" s="5" t="e">
        <f t="shared" si="40"/>
        <v>#REF!</v>
      </c>
      <c r="K114" t="e">
        <f t="shared" si="41"/>
        <v>#REF!</v>
      </c>
    </row>
    <row r="115" spans="1:11" x14ac:dyDescent="0.25">
      <c r="A115" t="e">
        <f>#REF!</f>
        <v>#REF!</v>
      </c>
      <c r="B115" t="e">
        <f>#REF!</f>
        <v>#REF!</v>
      </c>
      <c r="C115" t="e">
        <f>#REF!</f>
        <v>#REF!</v>
      </c>
      <c r="D115" t="e">
        <f>IF(#REF!="","",#REF!)</f>
        <v>#REF!</v>
      </c>
      <c r="E115" t="e">
        <f>IF(#REF!="","",#REF!)</f>
        <v>#REF!</v>
      </c>
      <c r="F115" s="6" t="e">
        <f t="shared" si="37"/>
        <v>#REF!</v>
      </c>
      <c r="G115" s="5" t="e">
        <f>#REF!+#REF!</f>
        <v>#REF!</v>
      </c>
      <c r="H115" s="5" t="e">
        <f t="shared" si="38"/>
        <v>#REF!</v>
      </c>
      <c r="I115" s="5" t="e">
        <f t="shared" si="39"/>
        <v>#REF!</v>
      </c>
      <c r="J115" s="5" t="e">
        <f t="shared" si="40"/>
        <v>#REF!</v>
      </c>
      <c r="K115" t="e">
        <f t="shared" si="41"/>
        <v>#REF!</v>
      </c>
    </row>
    <row r="116" spans="1:11" x14ac:dyDescent="0.25">
      <c r="A116" t="e">
        <f>#REF!</f>
        <v>#REF!</v>
      </c>
      <c r="B116" t="e">
        <f>#REF!</f>
        <v>#REF!</v>
      </c>
      <c r="C116" t="e">
        <f>#REF!</f>
        <v>#REF!</v>
      </c>
      <c r="D116" t="e">
        <f>IF(#REF!="","",#REF!)</f>
        <v>#REF!</v>
      </c>
      <c r="E116" t="e">
        <f>IF(#REF!="","",#REF!)</f>
        <v>#REF!</v>
      </c>
      <c r="F116" s="6" t="e">
        <f t="shared" si="37"/>
        <v>#REF!</v>
      </c>
      <c r="G116" s="5" t="e">
        <f>#REF!+#REF!</f>
        <v>#REF!</v>
      </c>
      <c r="H116" s="5" t="e">
        <f t="shared" si="38"/>
        <v>#REF!</v>
      </c>
      <c r="I116" s="5" t="e">
        <f t="shared" si="39"/>
        <v>#REF!</v>
      </c>
      <c r="J116" s="5" t="e">
        <f t="shared" si="40"/>
        <v>#REF!</v>
      </c>
      <c r="K116" t="e">
        <f t="shared" si="41"/>
        <v>#REF!</v>
      </c>
    </row>
    <row r="117" spans="1:11" x14ac:dyDescent="0.25">
      <c r="A117" t="e">
        <f>#REF!</f>
        <v>#REF!</v>
      </c>
      <c r="B117" t="e">
        <f>#REF!</f>
        <v>#REF!</v>
      </c>
      <c r="C117" t="e">
        <f>#REF!</f>
        <v>#REF!</v>
      </c>
      <c r="D117" t="e">
        <f>IF(#REF!="","",#REF!)</f>
        <v>#REF!</v>
      </c>
      <c r="E117" t="e">
        <f>IF(#REF!="","",#REF!)</f>
        <v>#REF!</v>
      </c>
      <c r="F117" s="6" t="e">
        <f t="shared" si="37"/>
        <v>#REF!</v>
      </c>
      <c r="G117" s="5" t="e">
        <f>#REF!+#REF!</f>
        <v>#REF!</v>
      </c>
      <c r="H117" s="5" t="e">
        <f t="shared" si="38"/>
        <v>#REF!</v>
      </c>
      <c r="I117" s="5" t="e">
        <f t="shared" si="39"/>
        <v>#REF!</v>
      </c>
      <c r="J117" s="5" t="e">
        <f t="shared" si="40"/>
        <v>#REF!</v>
      </c>
      <c r="K117" t="e">
        <f t="shared" si="41"/>
        <v>#REF!</v>
      </c>
    </row>
    <row r="118" spans="1:11" x14ac:dyDescent="0.25">
      <c r="A118" t="e">
        <f>#REF!</f>
        <v>#REF!</v>
      </c>
      <c r="B118" t="e">
        <f>#REF!</f>
        <v>#REF!</v>
      </c>
      <c r="C118" t="e">
        <f>#REF!</f>
        <v>#REF!</v>
      </c>
      <c r="D118" t="e">
        <f>IF(#REF!="","",#REF!)</f>
        <v>#REF!</v>
      </c>
      <c r="E118" t="e">
        <f>IF(#REF!="","",#REF!)</f>
        <v>#REF!</v>
      </c>
      <c r="F118" s="6" t="e">
        <f t="shared" si="37"/>
        <v>#REF!</v>
      </c>
      <c r="G118" s="5" t="e">
        <f>#REF!+#REF!</f>
        <v>#REF!</v>
      </c>
      <c r="H118" s="5" t="e">
        <f t="shared" si="38"/>
        <v>#REF!</v>
      </c>
      <c r="I118" s="5" t="e">
        <f t="shared" si="39"/>
        <v>#REF!</v>
      </c>
      <c r="J118" s="5" t="e">
        <f t="shared" si="40"/>
        <v>#REF!</v>
      </c>
      <c r="K118" t="e">
        <f t="shared" si="41"/>
        <v>#REF!</v>
      </c>
    </row>
    <row r="119" spans="1:11" x14ac:dyDescent="0.25">
      <c r="A119" t="e">
        <f>#REF!</f>
        <v>#REF!</v>
      </c>
      <c r="B119" t="e">
        <f>#REF!</f>
        <v>#REF!</v>
      </c>
      <c r="C119" t="e">
        <f>#REF!</f>
        <v>#REF!</v>
      </c>
      <c r="D119" t="e">
        <f>IF(#REF!="","",#REF!)</f>
        <v>#REF!</v>
      </c>
      <c r="E119" t="e">
        <f>IF(#REF!="","",#REF!)</f>
        <v>#REF!</v>
      </c>
      <c r="F119" s="6" t="e">
        <f t="shared" si="37"/>
        <v>#REF!</v>
      </c>
      <c r="G119" s="5" t="e">
        <f>#REF!+#REF!</f>
        <v>#REF!</v>
      </c>
      <c r="H119" s="5" t="e">
        <f t="shared" si="38"/>
        <v>#REF!</v>
      </c>
      <c r="I119" s="5" t="e">
        <f t="shared" si="39"/>
        <v>#REF!</v>
      </c>
      <c r="J119" s="5" t="e">
        <f t="shared" si="40"/>
        <v>#REF!</v>
      </c>
      <c r="K119" t="e">
        <f t="shared" si="41"/>
        <v>#REF!</v>
      </c>
    </row>
    <row r="120" spans="1:11" x14ac:dyDescent="0.25">
      <c r="A120" t="e">
        <f>#REF!</f>
        <v>#REF!</v>
      </c>
      <c r="B120" t="e">
        <f>#REF!</f>
        <v>#REF!</v>
      </c>
      <c r="C120" t="e">
        <f>#REF!</f>
        <v>#REF!</v>
      </c>
      <c r="D120" t="e">
        <f>IF(#REF!="","",#REF!)</f>
        <v>#REF!</v>
      </c>
      <c r="E120" t="e">
        <f>IF(#REF!="","",#REF!)</f>
        <v>#REF!</v>
      </c>
      <c r="F120" s="6" t="e">
        <f t="shared" si="37"/>
        <v>#REF!</v>
      </c>
      <c r="G120" s="5" t="e">
        <f>#REF!+#REF!</f>
        <v>#REF!</v>
      </c>
      <c r="H120" s="5" t="e">
        <f t="shared" si="38"/>
        <v>#REF!</v>
      </c>
      <c r="I120" s="5" t="e">
        <f t="shared" si="39"/>
        <v>#REF!</v>
      </c>
      <c r="J120" s="5" t="e">
        <f t="shared" si="40"/>
        <v>#REF!</v>
      </c>
      <c r="K120" t="e">
        <f t="shared" si="41"/>
        <v>#REF!</v>
      </c>
    </row>
    <row r="121" spans="1:11" x14ac:dyDescent="0.25">
      <c r="A121" t="e">
        <f>#REF!</f>
        <v>#REF!</v>
      </c>
      <c r="B121" t="e">
        <f>#REF!</f>
        <v>#REF!</v>
      </c>
      <c r="C121" t="e">
        <f>#REF!</f>
        <v>#REF!</v>
      </c>
      <c r="D121" t="e">
        <f>IF(#REF!="","",#REF!)</f>
        <v>#REF!</v>
      </c>
      <c r="E121" t="e">
        <f>IF(#REF!="","",#REF!)</f>
        <v>#REF!</v>
      </c>
      <c r="F121" s="6" t="e">
        <f t="shared" si="37"/>
        <v>#REF!</v>
      </c>
      <c r="G121" s="5" t="e">
        <f>#REF!+#REF!</f>
        <v>#REF!</v>
      </c>
      <c r="H121" s="5" t="e">
        <f t="shared" si="38"/>
        <v>#REF!</v>
      </c>
      <c r="I121" s="5" t="e">
        <f t="shared" si="39"/>
        <v>#REF!</v>
      </c>
      <c r="J121" s="5" t="e">
        <f t="shared" si="40"/>
        <v>#REF!</v>
      </c>
      <c r="K121" t="e">
        <f t="shared" si="41"/>
        <v>#REF!</v>
      </c>
    </row>
    <row r="122" spans="1:11" x14ac:dyDescent="0.25">
      <c r="A122" t="e">
        <f>#REF!</f>
        <v>#REF!</v>
      </c>
      <c r="B122" t="e">
        <f>#REF!</f>
        <v>#REF!</v>
      </c>
      <c r="C122" t="e">
        <f>#REF!</f>
        <v>#REF!</v>
      </c>
      <c r="D122" t="e">
        <f>IF(#REF!="","",#REF!)</f>
        <v>#REF!</v>
      </c>
      <c r="E122" t="e">
        <f>IF(#REF!="","",#REF!)</f>
        <v>#REF!</v>
      </c>
      <c r="F122" s="6" t="e">
        <f t="shared" si="37"/>
        <v>#REF!</v>
      </c>
      <c r="G122" s="5" t="e">
        <f>#REF!+#REF!</f>
        <v>#REF!</v>
      </c>
      <c r="H122" s="5" t="e">
        <f t="shared" si="38"/>
        <v>#REF!</v>
      </c>
      <c r="I122" s="5" t="e">
        <f t="shared" si="39"/>
        <v>#REF!</v>
      </c>
      <c r="J122" s="5" t="e">
        <f t="shared" si="40"/>
        <v>#REF!</v>
      </c>
      <c r="K122" t="e">
        <f t="shared" si="41"/>
        <v>#REF!</v>
      </c>
    </row>
    <row r="123" spans="1:11" x14ac:dyDescent="0.25">
      <c r="A123" t="e">
        <f>#REF!</f>
        <v>#REF!</v>
      </c>
      <c r="B123" t="e">
        <f>#REF!</f>
        <v>#REF!</v>
      </c>
      <c r="C123" t="e">
        <f>#REF!</f>
        <v>#REF!</v>
      </c>
      <c r="D123" t="e">
        <f>IF(#REF!="","",#REF!)</f>
        <v>#REF!</v>
      </c>
      <c r="E123" t="e">
        <f>IF(#REF!="","",#REF!)</f>
        <v>#REF!</v>
      </c>
      <c r="F123" s="6" t="e">
        <f t="shared" si="37"/>
        <v>#REF!</v>
      </c>
      <c r="G123" s="5" t="e">
        <f>#REF!+#REF!</f>
        <v>#REF!</v>
      </c>
      <c r="H123" s="5" t="e">
        <f t="shared" si="38"/>
        <v>#REF!</v>
      </c>
      <c r="I123" s="5" t="e">
        <f t="shared" si="39"/>
        <v>#REF!</v>
      </c>
      <c r="J123" s="5" t="e">
        <f t="shared" si="40"/>
        <v>#REF!</v>
      </c>
      <c r="K123" t="e">
        <f t="shared" si="41"/>
        <v>#REF!</v>
      </c>
    </row>
    <row r="124" spans="1:11" x14ac:dyDescent="0.25">
      <c r="A124" t="e">
        <f>#REF!</f>
        <v>#REF!</v>
      </c>
      <c r="B124" t="e">
        <f>#REF!</f>
        <v>#REF!</v>
      </c>
      <c r="C124" t="e">
        <f>#REF!</f>
        <v>#REF!</v>
      </c>
      <c r="D124" t="e">
        <f>IF(#REF!="","",#REF!)</f>
        <v>#REF!</v>
      </c>
      <c r="E124" t="e">
        <f>IF(#REF!="","",#REF!)</f>
        <v>#REF!</v>
      </c>
      <c r="F124" s="6" t="e">
        <f t="shared" si="37"/>
        <v>#REF!</v>
      </c>
      <c r="G124" s="5" t="e">
        <f>#REF!+#REF!</f>
        <v>#REF!</v>
      </c>
      <c r="H124" s="5" t="e">
        <f t="shared" si="38"/>
        <v>#REF!</v>
      </c>
      <c r="I124" s="5" t="e">
        <f t="shared" si="39"/>
        <v>#REF!</v>
      </c>
      <c r="J124" s="5" t="e">
        <f t="shared" si="40"/>
        <v>#REF!</v>
      </c>
      <c r="K124" t="e">
        <f t="shared" si="41"/>
        <v>#REF!</v>
      </c>
    </row>
    <row r="125" spans="1:11" x14ac:dyDescent="0.25">
      <c r="A125" t="e">
        <f>#REF!</f>
        <v>#REF!</v>
      </c>
      <c r="B125" t="e">
        <f>#REF!</f>
        <v>#REF!</v>
      </c>
      <c r="C125" t="e">
        <f>#REF!</f>
        <v>#REF!</v>
      </c>
      <c r="D125" t="e">
        <f>IF(#REF!="","",#REF!)</f>
        <v>#REF!</v>
      </c>
      <c r="E125" t="e">
        <f>IF(#REF!="","",#REF!)</f>
        <v>#REF!</v>
      </c>
      <c r="F125" s="6" t="e">
        <f t="shared" si="37"/>
        <v>#REF!</v>
      </c>
      <c r="G125" s="5" t="e">
        <f>#REF!+#REF!</f>
        <v>#REF!</v>
      </c>
      <c r="H125" s="5" t="e">
        <f t="shared" si="38"/>
        <v>#REF!</v>
      </c>
      <c r="I125" s="5" t="e">
        <f t="shared" si="39"/>
        <v>#REF!</v>
      </c>
      <c r="J125" s="5" t="e">
        <f t="shared" si="40"/>
        <v>#REF!</v>
      </c>
      <c r="K125" t="e">
        <f t="shared" si="41"/>
        <v>#REF!</v>
      </c>
    </row>
    <row r="126" spans="1:11" x14ac:dyDescent="0.25">
      <c r="A126" t="e">
        <f>#REF!</f>
        <v>#REF!</v>
      </c>
      <c r="B126" t="e">
        <f>#REF!</f>
        <v>#REF!</v>
      </c>
      <c r="C126" t="e">
        <f>#REF!</f>
        <v>#REF!</v>
      </c>
      <c r="D126" t="e">
        <f>IF(#REF!="","",#REF!)</f>
        <v>#REF!</v>
      </c>
      <c r="E126" t="e">
        <f>IF(#REF!="","",#REF!)</f>
        <v>#REF!</v>
      </c>
      <c r="F126" s="6" t="e">
        <f t="shared" si="37"/>
        <v>#REF!</v>
      </c>
      <c r="G126" s="5" t="e">
        <f>#REF!+#REF!</f>
        <v>#REF!</v>
      </c>
      <c r="H126" s="5" t="e">
        <f t="shared" si="38"/>
        <v>#REF!</v>
      </c>
      <c r="I126" s="5" t="e">
        <f t="shared" si="39"/>
        <v>#REF!</v>
      </c>
      <c r="J126" s="5" t="e">
        <f t="shared" si="40"/>
        <v>#REF!</v>
      </c>
      <c r="K126" t="e">
        <f t="shared" si="41"/>
        <v>#REF!</v>
      </c>
    </row>
    <row r="127" spans="1:11" x14ac:dyDescent="0.25">
      <c r="A127" t="e">
        <f>#REF!</f>
        <v>#REF!</v>
      </c>
      <c r="B127" t="e">
        <f>#REF!</f>
        <v>#REF!</v>
      </c>
      <c r="C127" t="e">
        <f>#REF!</f>
        <v>#REF!</v>
      </c>
      <c r="D127" t="e">
        <f>IF(#REF!="","",#REF!)</f>
        <v>#REF!</v>
      </c>
      <c r="E127" t="e">
        <f>IF(#REF!="","",#REF!)</f>
        <v>#REF!</v>
      </c>
      <c r="F127" s="6" t="e">
        <f t="shared" si="37"/>
        <v>#REF!</v>
      </c>
      <c r="G127" s="5" t="e">
        <f>#REF!+#REF!</f>
        <v>#REF!</v>
      </c>
      <c r="H127" s="5" t="e">
        <f t="shared" si="38"/>
        <v>#REF!</v>
      </c>
      <c r="I127" s="5" t="e">
        <f t="shared" si="39"/>
        <v>#REF!</v>
      </c>
      <c r="J127" s="5" t="e">
        <f t="shared" si="40"/>
        <v>#REF!</v>
      </c>
      <c r="K127" t="e">
        <f t="shared" si="41"/>
        <v>#REF!</v>
      </c>
    </row>
    <row r="128" spans="1:11" x14ac:dyDescent="0.25">
      <c r="A128" t="e">
        <f>#REF!</f>
        <v>#REF!</v>
      </c>
      <c r="B128" t="e">
        <f>#REF!</f>
        <v>#REF!</v>
      </c>
      <c r="C128" t="e">
        <f>#REF!</f>
        <v>#REF!</v>
      </c>
      <c r="D128" t="e">
        <f>IF(#REF!="","",#REF!)</f>
        <v>#REF!</v>
      </c>
      <c r="E128" t="e">
        <f>IF(#REF!="","",#REF!)</f>
        <v>#REF!</v>
      </c>
      <c r="F128" s="6" t="e">
        <f t="shared" si="37"/>
        <v>#REF!</v>
      </c>
      <c r="G128" s="5" t="e">
        <f>#REF!+#REF!</f>
        <v>#REF!</v>
      </c>
      <c r="H128" s="5" t="e">
        <f t="shared" si="38"/>
        <v>#REF!</v>
      </c>
      <c r="I128" s="5" t="e">
        <f t="shared" si="39"/>
        <v>#REF!</v>
      </c>
      <c r="J128" s="5" t="e">
        <f t="shared" si="40"/>
        <v>#REF!</v>
      </c>
      <c r="K128" t="e">
        <f t="shared" si="41"/>
        <v>#REF!</v>
      </c>
    </row>
    <row r="129" spans="1:11" x14ac:dyDescent="0.25">
      <c r="A129" t="e">
        <f>#REF!</f>
        <v>#REF!</v>
      </c>
      <c r="B129" t="e">
        <f>#REF!</f>
        <v>#REF!</v>
      </c>
      <c r="C129" t="e">
        <f>#REF!</f>
        <v>#REF!</v>
      </c>
      <c r="D129" t="e">
        <f>IF(#REF!="","",#REF!)</f>
        <v>#REF!</v>
      </c>
      <c r="E129" t="e">
        <f>IF(#REF!="","",#REF!)</f>
        <v>#REF!</v>
      </c>
      <c r="F129" s="6" t="e">
        <f t="shared" si="37"/>
        <v>#REF!</v>
      </c>
      <c r="G129" s="5" t="e">
        <f>#REF!+#REF!</f>
        <v>#REF!</v>
      </c>
      <c r="H129" s="5" t="e">
        <f t="shared" si="38"/>
        <v>#REF!</v>
      </c>
      <c r="I129" s="5" t="e">
        <f t="shared" si="39"/>
        <v>#REF!</v>
      </c>
      <c r="J129" s="5" t="e">
        <f t="shared" si="40"/>
        <v>#REF!</v>
      </c>
      <c r="K129" t="e">
        <f t="shared" si="41"/>
        <v>#REF!</v>
      </c>
    </row>
    <row r="130" spans="1:11" x14ac:dyDescent="0.25">
      <c r="A130" t="e">
        <f>#REF!</f>
        <v>#REF!</v>
      </c>
      <c r="B130" t="e">
        <f>#REF!</f>
        <v>#REF!</v>
      </c>
      <c r="C130" t="e">
        <f>#REF!</f>
        <v>#REF!</v>
      </c>
      <c r="D130" t="e">
        <f>IF(#REF!="","",#REF!)</f>
        <v>#REF!</v>
      </c>
      <c r="E130" t="e">
        <f>IF(#REF!="","",#REF!)</f>
        <v>#REF!</v>
      </c>
      <c r="F130" s="6" t="e">
        <f t="shared" si="37"/>
        <v>#REF!</v>
      </c>
      <c r="G130" s="5" t="e">
        <f>#REF!+#REF!</f>
        <v>#REF!</v>
      </c>
      <c r="H130" s="5" t="e">
        <f t="shared" si="38"/>
        <v>#REF!</v>
      </c>
      <c r="I130" s="5" t="e">
        <f t="shared" si="39"/>
        <v>#REF!</v>
      </c>
      <c r="J130" s="5" t="e">
        <f t="shared" si="40"/>
        <v>#REF!</v>
      </c>
      <c r="K130" t="e">
        <f t="shared" si="41"/>
        <v>#REF!</v>
      </c>
    </row>
    <row r="131" spans="1:11" x14ac:dyDescent="0.25">
      <c r="A131" t="e">
        <f>#REF!</f>
        <v>#REF!</v>
      </c>
      <c r="B131" t="e">
        <f>#REF!</f>
        <v>#REF!</v>
      </c>
      <c r="C131" t="e">
        <f>#REF!</f>
        <v>#REF!</v>
      </c>
      <c r="D131" t="e">
        <f>IF(#REF!="","",#REF!)</f>
        <v>#REF!</v>
      </c>
      <c r="E131" t="e">
        <f>IF(#REF!="","",#REF!)</f>
        <v>#REF!</v>
      </c>
      <c r="F131" s="6" t="e">
        <f t="shared" si="37"/>
        <v>#REF!</v>
      </c>
      <c r="G131" s="5" t="e">
        <f>#REF!+#REF!</f>
        <v>#REF!</v>
      </c>
      <c r="H131" s="5" t="e">
        <f>IF(AND(G131&gt;0,IF(D131="",0,D131)&gt;0,B131=$P$3),1,0)</f>
        <v>#REF!</v>
      </c>
      <c r="I131" s="5" t="e">
        <f t="shared" si="39"/>
        <v>#REF!</v>
      </c>
      <c r="J131" s="5" t="e">
        <f t="shared" si="40"/>
        <v>#REF!</v>
      </c>
      <c r="K131" t="e">
        <f t="shared" si="41"/>
        <v>#REF!</v>
      </c>
    </row>
    <row r="132" spans="1:11" x14ac:dyDescent="0.25">
      <c r="A132" t="e">
        <f>#REF!</f>
        <v>#REF!</v>
      </c>
      <c r="B132" t="e">
        <f>#REF!</f>
        <v>#REF!</v>
      </c>
      <c r="C132" t="e">
        <f>#REF!</f>
        <v>#REF!</v>
      </c>
      <c r="D132" t="e">
        <f>IF(#REF!="","",#REF!)</f>
        <v>#REF!</v>
      </c>
      <c r="E132" t="e">
        <f>IF(#REF!="","",#REF!)</f>
        <v>#REF!</v>
      </c>
      <c r="F132" s="6" t="e">
        <f t="shared" ref="F132:F195" si="42">IF(OR(E132="",D132="",E132=0),"",D132/E132)</f>
        <v>#REF!</v>
      </c>
      <c r="G132" s="5" t="e">
        <f>#REF!+#REF!</f>
        <v>#REF!</v>
      </c>
      <c r="H132" s="5" t="e">
        <f t="shared" ref="H132:H195" si="43">IF(AND(G132&gt;0,IF(D132="",0,D132)&gt;0,B132=$P$3),1,0)</f>
        <v>#REF!</v>
      </c>
      <c r="I132" s="5" t="e">
        <f t="shared" ref="I132:I195" si="44">IF(AND(G132&gt;0,B132=$P$3),1,0)</f>
        <v>#REF!</v>
      </c>
      <c r="J132" s="5" t="e">
        <f t="shared" ref="J132:J195" si="45">IF(AND(IF(D132="",0,D132)&gt;0,G132=0,B132=$P$3),1,0)</f>
        <v>#REF!</v>
      </c>
      <c r="K132" t="e">
        <f t="shared" ref="K132:K195" si="46">IF(OR(E132=0,E132=""),0,IF(B132=$P$3,1,0))</f>
        <v>#REF!</v>
      </c>
    </row>
    <row r="133" spans="1:11" x14ac:dyDescent="0.25">
      <c r="A133" t="e">
        <f>#REF!</f>
        <v>#REF!</v>
      </c>
      <c r="B133" t="e">
        <f>#REF!</f>
        <v>#REF!</v>
      </c>
      <c r="C133" t="e">
        <f>#REF!</f>
        <v>#REF!</v>
      </c>
      <c r="D133" t="e">
        <f>IF(#REF!="","",#REF!)</f>
        <v>#REF!</v>
      </c>
      <c r="E133" t="e">
        <f>IF(#REF!="","",#REF!)</f>
        <v>#REF!</v>
      </c>
      <c r="F133" s="6" t="e">
        <f t="shared" si="42"/>
        <v>#REF!</v>
      </c>
      <c r="G133" s="5" t="e">
        <f>#REF!+#REF!</f>
        <v>#REF!</v>
      </c>
      <c r="H133" s="5" t="e">
        <f t="shared" si="43"/>
        <v>#REF!</v>
      </c>
      <c r="I133" s="5" t="e">
        <f t="shared" si="44"/>
        <v>#REF!</v>
      </c>
      <c r="J133" s="5" t="e">
        <f t="shared" si="45"/>
        <v>#REF!</v>
      </c>
      <c r="K133" t="e">
        <f t="shared" si="46"/>
        <v>#REF!</v>
      </c>
    </row>
    <row r="134" spans="1:11" x14ac:dyDescent="0.25">
      <c r="A134" t="e">
        <f>#REF!</f>
        <v>#REF!</v>
      </c>
      <c r="B134" t="e">
        <f>#REF!</f>
        <v>#REF!</v>
      </c>
      <c r="C134" t="e">
        <f>#REF!</f>
        <v>#REF!</v>
      </c>
      <c r="D134" t="e">
        <f>IF(#REF!="","",#REF!)</f>
        <v>#REF!</v>
      </c>
      <c r="E134" t="e">
        <f>IF(#REF!="","",#REF!)</f>
        <v>#REF!</v>
      </c>
      <c r="F134" s="6" t="e">
        <f t="shared" si="42"/>
        <v>#REF!</v>
      </c>
      <c r="G134" s="5" t="e">
        <f>#REF!+#REF!</f>
        <v>#REF!</v>
      </c>
      <c r="H134" s="5" t="e">
        <f t="shared" si="43"/>
        <v>#REF!</v>
      </c>
      <c r="I134" s="5" t="e">
        <f t="shared" si="44"/>
        <v>#REF!</v>
      </c>
      <c r="J134" s="5" t="e">
        <f t="shared" si="45"/>
        <v>#REF!</v>
      </c>
      <c r="K134" t="e">
        <f t="shared" si="46"/>
        <v>#REF!</v>
      </c>
    </row>
    <row r="135" spans="1:11" x14ac:dyDescent="0.25">
      <c r="A135" t="e">
        <f>#REF!</f>
        <v>#REF!</v>
      </c>
      <c r="B135" t="e">
        <f>#REF!</f>
        <v>#REF!</v>
      </c>
      <c r="C135" t="e">
        <f>#REF!</f>
        <v>#REF!</v>
      </c>
      <c r="D135" t="e">
        <f>IF(#REF!="","",#REF!)</f>
        <v>#REF!</v>
      </c>
      <c r="E135" t="e">
        <f>IF(#REF!="","",#REF!)</f>
        <v>#REF!</v>
      </c>
      <c r="F135" s="6" t="e">
        <f t="shared" si="42"/>
        <v>#REF!</v>
      </c>
      <c r="G135" s="5" t="e">
        <f>#REF!+#REF!</f>
        <v>#REF!</v>
      </c>
      <c r="H135" s="5" t="e">
        <f t="shared" si="43"/>
        <v>#REF!</v>
      </c>
      <c r="I135" s="5" t="e">
        <f t="shared" si="44"/>
        <v>#REF!</v>
      </c>
      <c r="J135" s="5" t="e">
        <f t="shared" si="45"/>
        <v>#REF!</v>
      </c>
      <c r="K135" t="e">
        <f t="shared" si="46"/>
        <v>#REF!</v>
      </c>
    </row>
    <row r="136" spans="1:11" x14ac:dyDescent="0.25">
      <c r="A136" t="e">
        <f>#REF!</f>
        <v>#REF!</v>
      </c>
      <c r="B136" t="e">
        <f>#REF!</f>
        <v>#REF!</v>
      </c>
      <c r="C136" t="e">
        <f>#REF!</f>
        <v>#REF!</v>
      </c>
      <c r="D136" t="e">
        <f>IF(#REF!="","",#REF!)</f>
        <v>#REF!</v>
      </c>
      <c r="E136" t="e">
        <f>IF(#REF!="","",#REF!)</f>
        <v>#REF!</v>
      </c>
      <c r="F136" s="6" t="e">
        <f t="shared" si="42"/>
        <v>#REF!</v>
      </c>
      <c r="G136" s="5" t="e">
        <f>#REF!+#REF!</f>
        <v>#REF!</v>
      </c>
      <c r="H136" s="5" t="e">
        <f t="shared" si="43"/>
        <v>#REF!</v>
      </c>
      <c r="I136" s="5" t="e">
        <f t="shared" si="44"/>
        <v>#REF!</v>
      </c>
      <c r="J136" s="5" t="e">
        <f t="shared" si="45"/>
        <v>#REF!</v>
      </c>
      <c r="K136" t="e">
        <f t="shared" si="46"/>
        <v>#REF!</v>
      </c>
    </row>
    <row r="137" spans="1:11" x14ac:dyDescent="0.25">
      <c r="A137" t="e">
        <f>#REF!</f>
        <v>#REF!</v>
      </c>
      <c r="B137" t="e">
        <f>#REF!</f>
        <v>#REF!</v>
      </c>
      <c r="C137" t="e">
        <f>#REF!</f>
        <v>#REF!</v>
      </c>
      <c r="D137" t="e">
        <f>IF(#REF!="","",#REF!)</f>
        <v>#REF!</v>
      </c>
      <c r="E137" t="e">
        <f>IF(#REF!="","",#REF!)</f>
        <v>#REF!</v>
      </c>
      <c r="F137" s="6" t="e">
        <f t="shared" si="42"/>
        <v>#REF!</v>
      </c>
      <c r="G137" s="5" t="e">
        <f>#REF!+#REF!</f>
        <v>#REF!</v>
      </c>
      <c r="H137" s="5" t="e">
        <f t="shared" si="43"/>
        <v>#REF!</v>
      </c>
      <c r="I137" s="5" t="e">
        <f t="shared" si="44"/>
        <v>#REF!</v>
      </c>
      <c r="J137" s="5" t="e">
        <f t="shared" si="45"/>
        <v>#REF!</v>
      </c>
      <c r="K137" t="e">
        <f t="shared" si="46"/>
        <v>#REF!</v>
      </c>
    </row>
    <row r="138" spans="1:11" x14ac:dyDescent="0.25">
      <c r="A138" t="e">
        <f>#REF!</f>
        <v>#REF!</v>
      </c>
      <c r="B138" t="e">
        <f>#REF!</f>
        <v>#REF!</v>
      </c>
      <c r="C138" t="e">
        <f>#REF!</f>
        <v>#REF!</v>
      </c>
      <c r="D138" t="e">
        <f>IF(#REF!="","",#REF!)</f>
        <v>#REF!</v>
      </c>
      <c r="E138" t="e">
        <f>IF(#REF!="","",#REF!)</f>
        <v>#REF!</v>
      </c>
      <c r="F138" s="6" t="e">
        <f t="shared" si="42"/>
        <v>#REF!</v>
      </c>
      <c r="G138" s="5" t="e">
        <f>#REF!+#REF!</f>
        <v>#REF!</v>
      </c>
      <c r="H138" s="5" t="e">
        <f t="shared" si="43"/>
        <v>#REF!</v>
      </c>
      <c r="I138" s="5" t="e">
        <f t="shared" si="44"/>
        <v>#REF!</v>
      </c>
      <c r="J138" s="5" t="e">
        <f t="shared" si="45"/>
        <v>#REF!</v>
      </c>
      <c r="K138" t="e">
        <f t="shared" si="46"/>
        <v>#REF!</v>
      </c>
    </row>
    <row r="139" spans="1:11" x14ac:dyDescent="0.25">
      <c r="A139" t="e">
        <f>#REF!</f>
        <v>#REF!</v>
      </c>
      <c r="B139" t="e">
        <f>#REF!</f>
        <v>#REF!</v>
      </c>
      <c r="C139" t="e">
        <f>#REF!</f>
        <v>#REF!</v>
      </c>
      <c r="D139" t="e">
        <f>IF(#REF!="","",#REF!)</f>
        <v>#REF!</v>
      </c>
      <c r="E139" t="e">
        <f>IF(#REF!="","",#REF!)</f>
        <v>#REF!</v>
      </c>
      <c r="F139" s="6" t="e">
        <f t="shared" si="42"/>
        <v>#REF!</v>
      </c>
      <c r="G139" s="5" t="e">
        <f>#REF!+#REF!</f>
        <v>#REF!</v>
      </c>
      <c r="H139" s="5" t="e">
        <f t="shared" si="43"/>
        <v>#REF!</v>
      </c>
      <c r="I139" s="5" t="e">
        <f t="shared" si="44"/>
        <v>#REF!</v>
      </c>
      <c r="J139" s="5" t="e">
        <f t="shared" si="45"/>
        <v>#REF!</v>
      </c>
      <c r="K139" t="e">
        <f t="shared" si="46"/>
        <v>#REF!</v>
      </c>
    </row>
    <row r="140" spans="1:11" x14ac:dyDescent="0.25">
      <c r="A140" t="e">
        <f>#REF!</f>
        <v>#REF!</v>
      </c>
      <c r="B140" t="e">
        <f>#REF!</f>
        <v>#REF!</v>
      </c>
      <c r="C140" t="e">
        <f>#REF!</f>
        <v>#REF!</v>
      </c>
      <c r="D140" t="e">
        <f>IF(#REF!="","",#REF!)</f>
        <v>#REF!</v>
      </c>
      <c r="E140" t="e">
        <f>IF(#REF!="","",#REF!)</f>
        <v>#REF!</v>
      </c>
      <c r="F140" s="6" t="e">
        <f t="shared" si="42"/>
        <v>#REF!</v>
      </c>
      <c r="G140" s="5" t="e">
        <f>#REF!+#REF!</f>
        <v>#REF!</v>
      </c>
      <c r="H140" s="5" t="e">
        <f t="shared" si="43"/>
        <v>#REF!</v>
      </c>
      <c r="I140" s="5" t="e">
        <f t="shared" si="44"/>
        <v>#REF!</v>
      </c>
      <c r="J140" s="5" t="e">
        <f t="shared" si="45"/>
        <v>#REF!</v>
      </c>
      <c r="K140" t="e">
        <f t="shared" si="46"/>
        <v>#REF!</v>
      </c>
    </row>
    <row r="141" spans="1:11" x14ac:dyDescent="0.25">
      <c r="A141" t="e">
        <f>#REF!</f>
        <v>#REF!</v>
      </c>
      <c r="B141" t="e">
        <f>#REF!</f>
        <v>#REF!</v>
      </c>
      <c r="C141" t="e">
        <f>#REF!</f>
        <v>#REF!</v>
      </c>
      <c r="D141" t="e">
        <f>IF(#REF!="","",#REF!)</f>
        <v>#REF!</v>
      </c>
      <c r="E141" t="e">
        <f>IF(#REF!="","",#REF!)</f>
        <v>#REF!</v>
      </c>
      <c r="F141" s="6" t="e">
        <f t="shared" si="42"/>
        <v>#REF!</v>
      </c>
      <c r="G141" s="5" t="e">
        <f>#REF!+#REF!</f>
        <v>#REF!</v>
      </c>
      <c r="H141" s="5" t="e">
        <f t="shared" si="43"/>
        <v>#REF!</v>
      </c>
      <c r="I141" s="5" t="e">
        <f t="shared" si="44"/>
        <v>#REF!</v>
      </c>
      <c r="J141" s="5" t="e">
        <f t="shared" si="45"/>
        <v>#REF!</v>
      </c>
      <c r="K141" t="e">
        <f t="shared" si="46"/>
        <v>#REF!</v>
      </c>
    </row>
    <row r="142" spans="1:11" x14ac:dyDescent="0.25">
      <c r="A142" t="e">
        <f>#REF!</f>
        <v>#REF!</v>
      </c>
      <c r="B142" t="e">
        <f>#REF!</f>
        <v>#REF!</v>
      </c>
      <c r="C142" t="e">
        <f>#REF!</f>
        <v>#REF!</v>
      </c>
      <c r="D142" t="e">
        <f>IF(#REF!="","",#REF!)</f>
        <v>#REF!</v>
      </c>
      <c r="E142" t="e">
        <f>IF(#REF!="","",#REF!)</f>
        <v>#REF!</v>
      </c>
      <c r="F142" s="6" t="e">
        <f t="shared" si="42"/>
        <v>#REF!</v>
      </c>
      <c r="G142" s="5" t="e">
        <f>#REF!+#REF!</f>
        <v>#REF!</v>
      </c>
      <c r="H142" s="5" t="e">
        <f t="shared" si="43"/>
        <v>#REF!</v>
      </c>
      <c r="I142" s="5" t="e">
        <f t="shared" si="44"/>
        <v>#REF!</v>
      </c>
      <c r="J142" s="5" t="e">
        <f t="shared" si="45"/>
        <v>#REF!</v>
      </c>
      <c r="K142" t="e">
        <f t="shared" si="46"/>
        <v>#REF!</v>
      </c>
    </row>
    <row r="143" spans="1:11" x14ac:dyDescent="0.25">
      <c r="A143" t="e">
        <f>#REF!</f>
        <v>#REF!</v>
      </c>
      <c r="B143" t="e">
        <f>#REF!</f>
        <v>#REF!</v>
      </c>
      <c r="C143" t="e">
        <f>#REF!</f>
        <v>#REF!</v>
      </c>
      <c r="D143" t="e">
        <f>IF(#REF!="","",#REF!)</f>
        <v>#REF!</v>
      </c>
      <c r="E143" t="e">
        <f>IF(#REF!="","",#REF!)</f>
        <v>#REF!</v>
      </c>
      <c r="F143" s="6" t="e">
        <f t="shared" si="42"/>
        <v>#REF!</v>
      </c>
      <c r="G143" s="5" t="e">
        <f>#REF!+#REF!</f>
        <v>#REF!</v>
      </c>
      <c r="H143" s="5" t="e">
        <f t="shared" si="43"/>
        <v>#REF!</v>
      </c>
      <c r="I143" s="5" t="e">
        <f t="shared" si="44"/>
        <v>#REF!</v>
      </c>
      <c r="J143" s="5" t="e">
        <f t="shared" si="45"/>
        <v>#REF!</v>
      </c>
      <c r="K143" t="e">
        <f t="shared" si="46"/>
        <v>#REF!</v>
      </c>
    </row>
    <row r="144" spans="1:11" x14ac:dyDescent="0.25">
      <c r="A144" t="e">
        <f>#REF!</f>
        <v>#REF!</v>
      </c>
      <c r="B144" t="e">
        <f>#REF!</f>
        <v>#REF!</v>
      </c>
      <c r="C144" t="e">
        <f>#REF!</f>
        <v>#REF!</v>
      </c>
      <c r="D144" t="e">
        <f>IF(#REF!="","",#REF!)</f>
        <v>#REF!</v>
      </c>
      <c r="E144" t="e">
        <f>IF(#REF!="","",#REF!)</f>
        <v>#REF!</v>
      </c>
      <c r="F144" s="6" t="e">
        <f t="shared" si="42"/>
        <v>#REF!</v>
      </c>
      <c r="G144" s="5" t="e">
        <f>#REF!+#REF!</f>
        <v>#REF!</v>
      </c>
      <c r="H144" s="5" t="e">
        <f t="shared" si="43"/>
        <v>#REF!</v>
      </c>
      <c r="I144" s="5" t="e">
        <f t="shared" si="44"/>
        <v>#REF!</v>
      </c>
      <c r="J144" s="5" t="e">
        <f t="shared" si="45"/>
        <v>#REF!</v>
      </c>
      <c r="K144" t="e">
        <f t="shared" si="46"/>
        <v>#REF!</v>
      </c>
    </row>
    <row r="145" spans="1:11" x14ac:dyDescent="0.25">
      <c r="A145" t="e">
        <f>#REF!</f>
        <v>#REF!</v>
      </c>
      <c r="B145" t="e">
        <f>#REF!</f>
        <v>#REF!</v>
      </c>
      <c r="C145" t="e">
        <f>#REF!</f>
        <v>#REF!</v>
      </c>
      <c r="D145" t="e">
        <f>IF(#REF!="","",#REF!)</f>
        <v>#REF!</v>
      </c>
      <c r="E145" t="e">
        <f>IF(#REF!="","",#REF!)</f>
        <v>#REF!</v>
      </c>
      <c r="F145" s="6" t="e">
        <f t="shared" si="42"/>
        <v>#REF!</v>
      </c>
      <c r="G145" s="5" t="e">
        <f>#REF!+#REF!</f>
        <v>#REF!</v>
      </c>
      <c r="H145" s="5" t="e">
        <f t="shared" si="43"/>
        <v>#REF!</v>
      </c>
      <c r="I145" s="5" t="e">
        <f t="shared" si="44"/>
        <v>#REF!</v>
      </c>
      <c r="J145" s="5" t="e">
        <f t="shared" si="45"/>
        <v>#REF!</v>
      </c>
      <c r="K145" t="e">
        <f t="shared" si="46"/>
        <v>#REF!</v>
      </c>
    </row>
    <row r="146" spans="1:11" x14ac:dyDescent="0.25">
      <c r="A146" t="e">
        <f>#REF!</f>
        <v>#REF!</v>
      </c>
      <c r="B146" t="e">
        <f>#REF!</f>
        <v>#REF!</v>
      </c>
      <c r="C146" t="e">
        <f>#REF!</f>
        <v>#REF!</v>
      </c>
      <c r="D146" t="e">
        <f>IF(#REF!="","",#REF!)</f>
        <v>#REF!</v>
      </c>
      <c r="E146" t="e">
        <f>IF(#REF!="","",#REF!)</f>
        <v>#REF!</v>
      </c>
      <c r="F146" s="6" t="e">
        <f t="shared" si="42"/>
        <v>#REF!</v>
      </c>
      <c r="G146" s="5" t="e">
        <f>#REF!+#REF!</f>
        <v>#REF!</v>
      </c>
      <c r="H146" s="5" t="e">
        <f t="shared" si="43"/>
        <v>#REF!</v>
      </c>
      <c r="I146" s="5" t="e">
        <f t="shared" si="44"/>
        <v>#REF!</v>
      </c>
      <c r="J146" s="5" t="e">
        <f t="shared" si="45"/>
        <v>#REF!</v>
      </c>
      <c r="K146" t="e">
        <f t="shared" si="46"/>
        <v>#REF!</v>
      </c>
    </row>
    <row r="147" spans="1:11" x14ac:dyDescent="0.25">
      <c r="A147" t="e">
        <f>#REF!</f>
        <v>#REF!</v>
      </c>
      <c r="B147" t="e">
        <f>#REF!</f>
        <v>#REF!</v>
      </c>
      <c r="C147" t="e">
        <f>#REF!</f>
        <v>#REF!</v>
      </c>
      <c r="D147" t="e">
        <f>IF(#REF!="","",#REF!)</f>
        <v>#REF!</v>
      </c>
      <c r="E147" t="e">
        <f>IF(#REF!="","",#REF!)</f>
        <v>#REF!</v>
      </c>
      <c r="F147" s="6" t="e">
        <f t="shared" si="42"/>
        <v>#REF!</v>
      </c>
      <c r="G147" s="5" t="e">
        <f>#REF!+#REF!</f>
        <v>#REF!</v>
      </c>
      <c r="H147" s="5" t="e">
        <f t="shared" si="43"/>
        <v>#REF!</v>
      </c>
      <c r="I147" s="5" t="e">
        <f t="shared" si="44"/>
        <v>#REF!</v>
      </c>
      <c r="J147" s="5" t="e">
        <f t="shared" si="45"/>
        <v>#REF!</v>
      </c>
      <c r="K147" t="e">
        <f t="shared" si="46"/>
        <v>#REF!</v>
      </c>
    </row>
    <row r="148" spans="1:11" x14ac:dyDescent="0.25">
      <c r="A148" t="e">
        <f>#REF!</f>
        <v>#REF!</v>
      </c>
      <c r="B148" t="e">
        <f>#REF!</f>
        <v>#REF!</v>
      </c>
      <c r="C148" t="e">
        <f>#REF!</f>
        <v>#REF!</v>
      </c>
      <c r="D148" t="e">
        <f>IF(#REF!="","",#REF!)</f>
        <v>#REF!</v>
      </c>
      <c r="E148" t="e">
        <f>IF(#REF!="","",#REF!)</f>
        <v>#REF!</v>
      </c>
      <c r="F148" s="6" t="e">
        <f t="shared" si="42"/>
        <v>#REF!</v>
      </c>
      <c r="G148" s="5" t="e">
        <f>#REF!+#REF!</f>
        <v>#REF!</v>
      </c>
      <c r="H148" s="5" t="e">
        <f t="shared" si="43"/>
        <v>#REF!</v>
      </c>
      <c r="I148" s="5" t="e">
        <f t="shared" si="44"/>
        <v>#REF!</v>
      </c>
      <c r="J148" s="5" t="e">
        <f t="shared" si="45"/>
        <v>#REF!</v>
      </c>
      <c r="K148" t="e">
        <f t="shared" si="46"/>
        <v>#REF!</v>
      </c>
    </row>
    <row r="149" spans="1:11" x14ac:dyDescent="0.25">
      <c r="A149" t="e">
        <f>#REF!</f>
        <v>#REF!</v>
      </c>
      <c r="B149" t="e">
        <f>#REF!</f>
        <v>#REF!</v>
      </c>
      <c r="C149" t="e">
        <f>#REF!</f>
        <v>#REF!</v>
      </c>
      <c r="D149" t="e">
        <f>IF(#REF!="","",#REF!)</f>
        <v>#REF!</v>
      </c>
      <c r="E149" t="e">
        <f>IF(#REF!="","",#REF!)</f>
        <v>#REF!</v>
      </c>
      <c r="F149" s="6" t="e">
        <f t="shared" si="42"/>
        <v>#REF!</v>
      </c>
      <c r="G149" s="5" t="e">
        <f>#REF!+#REF!</f>
        <v>#REF!</v>
      </c>
      <c r="H149" s="5" t="e">
        <f t="shared" si="43"/>
        <v>#REF!</v>
      </c>
      <c r="I149" s="5" t="e">
        <f t="shared" si="44"/>
        <v>#REF!</v>
      </c>
      <c r="J149" s="5" t="e">
        <f t="shared" si="45"/>
        <v>#REF!</v>
      </c>
      <c r="K149" t="e">
        <f t="shared" si="46"/>
        <v>#REF!</v>
      </c>
    </row>
    <row r="150" spans="1:11" x14ac:dyDescent="0.25">
      <c r="A150" t="e">
        <f>#REF!</f>
        <v>#REF!</v>
      </c>
      <c r="B150" t="e">
        <f>#REF!</f>
        <v>#REF!</v>
      </c>
      <c r="C150" t="e">
        <f>#REF!</f>
        <v>#REF!</v>
      </c>
      <c r="D150" t="e">
        <f>IF(#REF!="","",#REF!)</f>
        <v>#REF!</v>
      </c>
      <c r="E150" t="e">
        <f>IF(#REF!="","",#REF!)</f>
        <v>#REF!</v>
      </c>
      <c r="F150" s="6" t="e">
        <f t="shared" si="42"/>
        <v>#REF!</v>
      </c>
      <c r="G150" s="5" t="e">
        <f>#REF!+#REF!</f>
        <v>#REF!</v>
      </c>
      <c r="H150" s="5" t="e">
        <f t="shared" si="43"/>
        <v>#REF!</v>
      </c>
      <c r="I150" s="5" t="e">
        <f t="shared" si="44"/>
        <v>#REF!</v>
      </c>
      <c r="J150" s="5" t="e">
        <f t="shared" si="45"/>
        <v>#REF!</v>
      </c>
      <c r="K150" t="e">
        <f t="shared" si="46"/>
        <v>#REF!</v>
      </c>
    </row>
    <row r="151" spans="1:11" x14ac:dyDescent="0.25">
      <c r="A151" t="e">
        <f>#REF!</f>
        <v>#REF!</v>
      </c>
      <c r="B151" t="e">
        <f>#REF!</f>
        <v>#REF!</v>
      </c>
      <c r="C151" t="e">
        <f>#REF!</f>
        <v>#REF!</v>
      </c>
      <c r="D151" t="e">
        <f>IF(#REF!="","",#REF!)</f>
        <v>#REF!</v>
      </c>
      <c r="E151" t="e">
        <f>IF(#REF!="","",#REF!)</f>
        <v>#REF!</v>
      </c>
      <c r="F151" s="6" t="e">
        <f t="shared" si="42"/>
        <v>#REF!</v>
      </c>
      <c r="G151" s="5" t="e">
        <f>#REF!+#REF!</f>
        <v>#REF!</v>
      </c>
      <c r="H151" s="5" t="e">
        <f t="shared" si="43"/>
        <v>#REF!</v>
      </c>
      <c r="I151" s="5" t="e">
        <f t="shared" si="44"/>
        <v>#REF!</v>
      </c>
      <c r="J151" s="5" t="e">
        <f t="shared" si="45"/>
        <v>#REF!</v>
      </c>
      <c r="K151" t="e">
        <f t="shared" si="46"/>
        <v>#REF!</v>
      </c>
    </row>
    <row r="152" spans="1:11" x14ac:dyDescent="0.25">
      <c r="A152" t="e">
        <f>#REF!</f>
        <v>#REF!</v>
      </c>
      <c r="B152" t="e">
        <f>#REF!</f>
        <v>#REF!</v>
      </c>
      <c r="C152" t="e">
        <f>#REF!</f>
        <v>#REF!</v>
      </c>
      <c r="D152" t="e">
        <f>IF(#REF!="","",#REF!)</f>
        <v>#REF!</v>
      </c>
      <c r="E152" t="e">
        <f>IF(#REF!="","",#REF!)</f>
        <v>#REF!</v>
      </c>
      <c r="F152" s="6" t="e">
        <f t="shared" si="42"/>
        <v>#REF!</v>
      </c>
      <c r="G152" s="5" t="e">
        <f>#REF!+#REF!</f>
        <v>#REF!</v>
      </c>
      <c r="H152" s="5" t="e">
        <f t="shared" si="43"/>
        <v>#REF!</v>
      </c>
      <c r="I152" s="5" t="e">
        <f t="shared" si="44"/>
        <v>#REF!</v>
      </c>
      <c r="J152" s="5" t="e">
        <f t="shared" si="45"/>
        <v>#REF!</v>
      </c>
      <c r="K152" t="e">
        <f t="shared" si="46"/>
        <v>#REF!</v>
      </c>
    </row>
    <row r="153" spans="1:11" x14ac:dyDescent="0.25">
      <c r="A153" t="e">
        <f>#REF!</f>
        <v>#REF!</v>
      </c>
      <c r="B153" t="e">
        <f>#REF!</f>
        <v>#REF!</v>
      </c>
      <c r="C153" t="e">
        <f>#REF!</f>
        <v>#REF!</v>
      </c>
      <c r="D153" t="e">
        <f>IF(#REF!="","",#REF!)</f>
        <v>#REF!</v>
      </c>
      <c r="E153" t="e">
        <f>IF(#REF!="","",#REF!)</f>
        <v>#REF!</v>
      </c>
      <c r="F153" s="6" t="e">
        <f t="shared" si="42"/>
        <v>#REF!</v>
      </c>
      <c r="G153" s="5" t="e">
        <f>#REF!+#REF!</f>
        <v>#REF!</v>
      </c>
      <c r="H153" s="5" t="e">
        <f t="shared" si="43"/>
        <v>#REF!</v>
      </c>
      <c r="I153" s="5" t="e">
        <f t="shared" si="44"/>
        <v>#REF!</v>
      </c>
      <c r="J153" s="5" t="e">
        <f t="shared" si="45"/>
        <v>#REF!</v>
      </c>
      <c r="K153" t="e">
        <f t="shared" si="46"/>
        <v>#REF!</v>
      </c>
    </row>
    <row r="154" spans="1:11" x14ac:dyDescent="0.25">
      <c r="A154" t="e">
        <f>#REF!</f>
        <v>#REF!</v>
      </c>
      <c r="B154" t="e">
        <f>#REF!</f>
        <v>#REF!</v>
      </c>
      <c r="C154" t="e">
        <f>#REF!</f>
        <v>#REF!</v>
      </c>
      <c r="D154" t="e">
        <f>IF(#REF!="","",#REF!)</f>
        <v>#REF!</v>
      </c>
      <c r="E154" t="e">
        <f>IF(#REF!="","",#REF!)</f>
        <v>#REF!</v>
      </c>
      <c r="F154" s="6" t="e">
        <f t="shared" si="42"/>
        <v>#REF!</v>
      </c>
      <c r="G154" s="5" t="e">
        <f>#REF!+#REF!</f>
        <v>#REF!</v>
      </c>
      <c r="H154" s="5" t="e">
        <f t="shared" si="43"/>
        <v>#REF!</v>
      </c>
      <c r="I154" s="5" t="e">
        <f t="shared" si="44"/>
        <v>#REF!</v>
      </c>
      <c r="J154" s="5" t="e">
        <f t="shared" si="45"/>
        <v>#REF!</v>
      </c>
      <c r="K154" t="e">
        <f t="shared" si="46"/>
        <v>#REF!</v>
      </c>
    </row>
    <row r="155" spans="1:11" x14ac:dyDescent="0.25">
      <c r="A155" t="e">
        <f>#REF!</f>
        <v>#REF!</v>
      </c>
      <c r="B155" t="e">
        <f>#REF!</f>
        <v>#REF!</v>
      </c>
      <c r="C155" t="e">
        <f>#REF!</f>
        <v>#REF!</v>
      </c>
      <c r="D155" t="e">
        <f>IF(#REF!="","",#REF!)</f>
        <v>#REF!</v>
      </c>
      <c r="E155" t="e">
        <f>IF(#REF!="","",#REF!)</f>
        <v>#REF!</v>
      </c>
      <c r="F155" s="6" t="e">
        <f t="shared" si="42"/>
        <v>#REF!</v>
      </c>
      <c r="G155" s="5" t="e">
        <f>#REF!+#REF!</f>
        <v>#REF!</v>
      </c>
      <c r="H155" s="5" t="e">
        <f t="shared" si="43"/>
        <v>#REF!</v>
      </c>
      <c r="I155" s="5" t="e">
        <f t="shared" si="44"/>
        <v>#REF!</v>
      </c>
      <c r="J155" s="5" t="e">
        <f t="shared" si="45"/>
        <v>#REF!</v>
      </c>
      <c r="K155" t="e">
        <f t="shared" si="46"/>
        <v>#REF!</v>
      </c>
    </row>
    <row r="156" spans="1:11" x14ac:dyDescent="0.25">
      <c r="A156" t="e">
        <f>#REF!</f>
        <v>#REF!</v>
      </c>
      <c r="B156" t="e">
        <f>#REF!</f>
        <v>#REF!</v>
      </c>
      <c r="C156" t="e">
        <f>#REF!</f>
        <v>#REF!</v>
      </c>
      <c r="D156" t="e">
        <f>IF(#REF!="","",#REF!)</f>
        <v>#REF!</v>
      </c>
      <c r="E156" t="e">
        <f>IF(#REF!="","",#REF!)</f>
        <v>#REF!</v>
      </c>
      <c r="F156" s="6" t="e">
        <f t="shared" si="42"/>
        <v>#REF!</v>
      </c>
      <c r="G156" s="5" t="e">
        <f>#REF!+#REF!</f>
        <v>#REF!</v>
      </c>
      <c r="H156" s="5" t="e">
        <f t="shared" si="43"/>
        <v>#REF!</v>
      </c>
      <c r="I156" s="5" t="e">
        <f t="shared" si="44"/>
        <v>#REF!</v>
      </c>
      <c r="J156" s="5" t="e">
        <f t="shared" si="45"/>
        <v>#REF!</v>
      </c>
      <c r="K156" t="e">
        <f t="shared" si="46"/>
        <v>#REF!</v>
      </c>
    </row>
    <row r="157" spans="1:11" x14ac:dyDescent="0.25">
      <c r="A157" t="e">
        <f>#REF!</f>
        <v>#REF!</v>
      </c>
      <c r="B157" t="e">
        <f>#REF!</f>
        <v>#REF!</v>
      </c>
      <c r="C157" t="e">
        <f>#REF!</f>
        <v>#REF!</v>
      </c>
      <c r="D157" t="e">
        <f>IF(#REF!="","",#REF!)</f>
        <v>#REF!</v>
      </c>
      <c r="E157" t="e">
        <f>IF(#REF!="","",#REF!)</f>
        <v>#REF!</v>
      </c>
      <c r="F157" s="6" t="e">
        <f t="shared" si="42"/>
        <v>#REF!</v>
      </c>
      <c r="G157" s="5" t="e">
        <f>#REF!+#REF!</f>
        <v>#REF!</v>
      </c>
      <c r="H157" s="5" t="e">
        <f t="shared" si="43"/>
        <v>#REF!</v>
      </c>
      <c r="I157" s="5" t="e">
        <f t="shared" si="44"/>
        <v>#REF!</v>
      </c>
      <c r="J157" s="5" t="e">
        <f t="shared" si="45"/>
        <v>#REF!</v>
      </c>
      <c r="K157" t="e">
        <f t="shared" si="46"/>
        <v>#REF!</v>
      </c>
    </row>
    <row r="158" spans="1:11" x14ac:dyDescent="0.25">
      <c r="A158" t="e">
        <f>#REF!</f>
        <v>#REF!</v>
      </c>
      <c r="B158" t="e">
        <f>#REF!</f>
        <v>#REF!</v>
      </c>
      <c r="C158" t="e">
        <f>#REF!</f>
        <v>#REF!</v>
      </c>
      <c r="D158" t="e">
        <f>IF(#REF!="","",#REF!)</f>
        <v>#REF!</v>
      </c>
      <c r="E158" t="e">
        <f>IF(#REF!="","",#REF!)</f>
        <v>#REF!</v>
      </c>
      <c r="F158" s="6" t="e">
        <f t="shared" si="42"/>
        <v>#REF!</v>
      </c>
      <c r="G158" s="5" t="e">
        <f>#REF!+#REF!</f>
        <v>#REF!</v>
      </c>
      <c r="H158" s="5" t="e">
        <f t="shared" si="43"/>
        <v>#REF!</v>
      </c>
      <c r="I158" s="5" t="e">
        <f t="shared" si="44"/>
        <v>#REF!</v>
      </c>
      <c r="J158" s="5" t="e">
        <f t="shared" si="45"/>
        <v>#REF!</v>
      </c>
      <c r="K158" t="e">
        <f t="shared" si="46"/>
        <v>#REF!</v>
      </c>
    </row>
    <row r="159" spans="1:11" x14ac:dyDescent="0.25">
      <c r="A159" t="e">
        <f>#REF!</f>
        <v>#REF!</v>
      </c>
      <c r="B159" t="e">
        <f>#REF!</f>
        <v>#REF!</v>
      </c>
      <c r="C159" t="e">
        <f>#REF!</f>
        <v>#REF!</v>
      </c>
      <c r="D159" t="e">
        <f>IF(#REF!="","",#REF!)</f>
        <v>#REF!</v>
      </c>
      <c r="E159" t="e">
        <f>IF(#REF!="","",#REF!)</f>
        <v>#REF!</v>
      </c>
      <c r="F159" s="6" t="e">
        <f t="shared" si="42"/>
        <v>#REF!</v>
      </c>
      <c r="G159" s="5" t="e">
        <f>#REF!+#REF!</f>
        <v>#REF!</v>
      </c>
      <c r="H159" s="5" t="e">
        <f t="shared" si="43"/>
        <v>#REF!</v>
      </c>
      <c r="I159" s="5" t="e">
        <f t="shared" si="44"/>
        <v>#REF!</v>
      </c>
      <c r="J159" s="5" t="e">
        <f t="shared" si="45"/>
        <v>#REF!</v>
      </c>
      <c r="K159" t="e">
        <f t="shared" si="46"/>
        <v>#REF!</v>
      </c>
    </row>
    <row r="160" spans="1:11" x14ac:dyDescent="0.25">
      <c r="A160" t="e">
        <f>#REF!</f>
        <v>#REF!</v>
      </c>
      <c r="B160" t="e">
        <f>#REF!</f>
        <v>#REF!</v>
      </c>
      <c r="C160" t="e">
        <f>#REF!</f>
        <v>#REF!</v>
      </c>
      <c r="D160" t="e">
        <f>IF(#REF!="","",#REF!)</f>
        <v>#REF!</v>
      </c>
      <c r="E160" t="e">
        <f>IF(#REF!="","",#REF!)</f>
        <v>#REF!</v>
      </c>
      <c r="F160" s="6" t="e">
        <f t="shared" si="42"/>
        <v>#REF!</v>
      </c>
      <c r="G160" s="5" t="e">
        <f>#REF!+#REF!</f>
        <v>#REF!</v>
      </c>
      <c r="H160" s="5" t="e">
        <f t="shared" si="43"/>
        <v>#REF!</v>
      </c>
      <c r="I160" s="5" t="e">
        <f t="shared" si="44"/>
        <v>#REF!</v>
      </c>
      <c r="J160" s="5" t="e">
        <f t="shared" si="45"/>
        <v>#REF!</v>
      </c>
      <c r="K160" t="e">
        <f t="shared" si="46"/>
        <v>#REF!</v>
      </c>
    </row>
    <row r="161" spans="1:11" x14ac:dyDescent="0.25">
      <c r="A161" t="e">
        <f>#REF!</f>
        <v>#REF!</v>
      </c>
      <c r="B161" t="e">
        <f>#REF!</f>
        <v>#REF!</v>
      </c>
      <c r="C161" t="e">
        <f>#REF!</f>
        <v>#REF!</v>
      </c>
      <c r="D161" t="e">
        <f>IF(#REF!="","",#REF!)</f>
        <v>#REF!</v>
      </c>
      <c r="E161" t="e">
        <f>IF(#REF!="","",#REF!)</f>
        <v>#REF!</v>
      </c>
      <c r="F161" s="6" t="e">
        <f t="shared" si="42"/>
        <v>#REF!</v>
      </c>
      <c r="G161" s="5" t="e">
        <f>#REF!+#REF!</f>
        <v>#REF!</v>
      </c>
      <c r="H161" s="5" t="e">
        <f t="shared" si="43"/>
        <v>#REF!</v>
      </c>
      <c r="I161" s="5" t="e">
        <f t="shared" si="44"/>
        <v>#REF!</v>
      </c>
      <c r="J161" s="5" t="e">
        <f t="shared" si="45"/>
        <v>#REF!</v>
      </c>
      <c r="K161" t="e">
        <f t="shared" si="46"/>
        <v>#REF!</v>
      </c>
    </row>
    <row r="162" spans="1:11" x14ac:dyDescent="0.25">
      <c r="A162" t="e">
        <f>#REF!</f>
        <v>#REF!</v>
      </c>
      <c r="B162" t="e">
        <f>#REF!</f>
        <v>#REF!</v>
      </c>
      <c r="C162" t="e">
        <f>#REF!</f>
        <v>#REF!</v>
      </c>
      <c r="D162" t="e">
        <f>IF(#REF!="","",#REF!)</f>
        <v>#REF!</v>
      </c>
      <c r="E162" t="e">
        <f>IF(#REF!="","",#REF!)</f>
        <v>#REF!</v>
      </c>
      <c r="F162" s="6" t="e">
        <f t="shared" si="42"/>
        <v>#REF!</v>
      </c>
      <c r="G162" s="5" t="e">
        <f>#REF!+#REF!</f>
        <v>#REF!</v>
      </c>
      <c r="H162" s="5" t="e">
        <f t="shared" si="43"/>
        <v>#REF!</v>
      </c>
      <c r="I162" s="5" t="e">
        <f t="shared" si="44"/>
        <v>#REF!</v>
      </c>
      <c r="J162" s="5" t="e">
        <f t="shared" si="45"/>
        <v>#REF!</v>
      </c>
      <c r="K162" t="e">
        <f t="shared" si="46"/>
        <v>#REF!</v>
      </c>
    </row>
    <row r="163" spans="1:11" x14ac:dyDescent="0.25">
      <c r="A163" t="e">
        <f>#REF!</f>
        <v>#REF!</v>
      </c>
      <c r="B163" t="e">
        <f>#REF!</f>
        <v>#REF!</v>
      </c>
      <c r="C163" t="e">
        <f>#REF!</f>
        <v>#REF!</v>
      </c>
      <c r="D163" t="e">
        <f>IF(#REF!="","",#REF!)</f>
        <v>#REF!</v>
      </c>
      <c r="E163" t="e">
        <f>IF(#REF!="","",#REF!)</f>
        <v>#REF!</v>
      </c>
      <c r="F163" s="6" t="e">
        <f t="shared" si="42"/>
        <v>#REF!</v>
      </c>
      <c r="G163" s="5" t="e">
        <f>#REF!+#REF!</f>
        <v>#REF!</v>
      </c>
      <c r="H163" s="5" t="e">
        <f t="shared" si="43"/>
        <v>#REF!</v>
      </c>
      <c r="I163" s="5" t="e">
        <f t="shared" si="44"/>
        <v>#REF!</v>
      </c>
      <c r="J163" s="5" t="e">
        <f t="shared" si="45"/>
        <v>#REF!</v>
      </c>
      <c r="K163" t="e">
        <f t="shared" si="46"/>
        <v>#REF!</v>
      </c>
    </row>
    <row r="164" spans="1:11" x14ac:dyDescent="0.25">
      <c r="A164" t="e">
        <f>#REF!</f>
        <v>#REF!</v>
      </c>
      <c r="B164" t="e">
        <f>#REF!</f>
        <v>#REF!</v>
      </c>
      <c r="C164" t="e">
        <f>#REF!</f>
        <v>#REF!</v>
      </c>
      <c r="D164" t="e">
        <f>IF(#REF!="","",#REF!)</f>
        <v>#REF!</v>
      </c>
      <c r="E164" t="e">
        <f>IF(#REF!="","",#REF!)</f>
        <v>#REF!</v>
      </c>
      <c r="F164" s="6" t="e">
        <f t="shared" si="42"/>
        <v>#REF!</v>
      </c>
      <c r="G164" s="5" t="e">
        <f>#REF!+#REF!</f>
        <v>#REF!</v>
      </c>
      <c r="H164" s="5" t="e">
        <f t="shared" si="43"/>
        <v>#REF!</v>
      </c>
      <c r="I164" s="5" t="e">
        <f t="shared" si="44"/>
        <v>#REF!</v>
      </c>
      <c r="J164" s="5" t="e">
        <f t="shared" si="45"/>
        <v>#REF!</v>
      </c>
      <c r="K164" t="e">
        <f t="shared" si="46"/>
        <v>#REF!</v>
      </c>
    </row>
    <row r="165" spans="1:11" x14ac:dyDescent="0.25">
      <c r="A165" t="e">
        <f>#REF!</f>
        <v>#REF!</v>
      </c>
      <c r="B165" t="e">
        <f>#REF!</f>
        <v>#REF!</v>
      </c>
      <c r="C165" t="e">
        <f>#REF!</f>
        <v>#REF!</v>
      </c>
      <c r="D165" t="e">
        <f>IF(#REF!="","",#REF!)</f>
        <v>#REF!</v>
      </c>
      <c r="E165" t="e">
        <f>IF(#REF!="","",#REF!)</f>
        <v>#REF!</v>
      </c>
      <c r="F165" s="6" t="e">
        <f t="shared" si="42"/>
        <v>#REF!</v>
      </c>
      <c r="G165" s="5" t="e">
        <f>#REF!+#REF!</f>
        <v>#REF!</v>
      </c>
      <c r="H165" s="5" t="e">
        <f t="shared" si="43"/>
        <v>#REF!</v>
      </c>
      <c r="I165" s="5" t="e">
        <f t="shared" si="44"/>
        <v>#REF!</v>
      </c>
      <c r="J165" s="5" t="e">
        <f t="shared" si="45"/>
        <v>#REF!</v>
      </c>
      <c r="K165" t="e">
        <f t="shared" si="46"/>
        <v>#REF!</v>
      </c>
    </row>
    <row r="166" spans="1:11" x14ac:dyDescent="0.25">
      <c r="A166" t="e">
        <f>#REF!</f>
        <v>#REF!</v>
      </c>
      <c r="B166" t="e">
        <f>#REF!</f>
        <v>#REF!</v>
      </c>
      <c r="C166" t="e">
        <f>#REF!</f>
        <v>#REF!</v>
      </c>
      <c r="D166" t="e">
        <f>IF(#REF!="","",#REF!)</f>
        <v>#REF!</v>
      </c>
      <c r="E166" t="e">
        <f>IF(#REF!="","",#REF!)</f>
        <v>#REF!</v>
      </c>
      <c r="F166" s="6" t="e">
        <f t="shared" si="42"/>
        <v>#REF!</v>
      </c>
      <c r="G166" s="5" t="e">
        <f>#REF!+#REF!</f>
        <v>#REF!</v>
      </c>
      <c r="H166" s="5" t="e">
        <f t="shared" si="43"/>
        <v>#REF!</v>
      </c>
      <c r="I166" s="5" t="e">
        <f t="shared" si="44"/>
        <v>#REF!</v>
      </c>
      <c r="J166" s="5" t="e">
        <f t="shared" si="45"/>
        <v>#REF!</v>
      </c>
      <c r="K166" t="e">
        <f t="shared" si="46"/>
        <v>#REF!</v>
      </c>
    </row>
    <row r="167" spans="1:11" x14ac:dyDescent="0.25">
      <c r="A167" t="e">
        <f>#REF!</f>
        <v>#REF!</v>
      </c>
      <c r="B167" t="e">
        <f>#REF!</f>
        <v>#REF!</v>
      </c>
      <c r="C167" t="e">
        <f>#REF!</f>
        <v>#REF!</v>
      </c>
      <c r="D167" t="e">
        <f>IF(#REF!="","",#REF!)</f>
        <v>#REF!</v>
      </c>
      <c r="E167" t="e">
        <f>IF(#REF!="","",#REF!)</f>
        <v>#REF!</v>
      </c>
      <c r="F167" s="6" t="e">
        <f t="shared" si="42"/>
        <v>#REF!</v>
      </c>
      <c r="G167" s="5" t="e">
        <f>#REF!+#REF!</f>
        <v>#REF!</v>
      </c>
      <c r="H167" s="5" t="e">
        <f t="shared" si="43"/>
        <v>#REF!</v>
      </c>
      <c r="I167" s="5" t="e">
        <f t="shared" si="44"/>
        <v>#REF!</v>
      </c>
      <c r="J167" s="5" t="e">
        <f t="shared" si="45"/>
        <v>#REF!</v>
      </c>
      <c r="K167" t="e">
        <f t="shared" si="46"/>
        <v>#REF!</v>
      </c>
    </row>
    <row r="168" spans="1:11" x14ac:dyDescent="0.25">
      <c r="A168" t="e">
        <f>#REF!</f>
        <v>#REF!</v>
      </c>
      <c r="B168" t="e">
        <f>#REF!</f>
        <v>#REF!</v>
      </c>
      <c r="C168" t="e">
        <f>#REF!</f>
        <v>#REF!</v>
      </c>
      <c r="D168" t="e">
        <f>IF(#REF!="","",#REF!)</f>
        <v>#REF!</v>
      </c>
      <c r="E168" t="e">
        <f>IF(#REF!="","",#REF!)</f>
        <v>#REF!</v>
      </c>
      <c r="F168" s="6" t="e">
        <f t="shared" si="42"/>
        <v>#REF!</v>
      </c>
      <c r="G168" s="5" t="e">
        <f>#REF!+#REF!</f>
        <v>#REF!</v>
      </c>
      <c r="H168" s="5" t="e">
        <f t="shared" si="43"/>
        <v>#REF!</v>
      </c>
      <c r="I168" s="5" t="e">
        <f t="shared" si="44"/>
        <v>#REF!</v>
      </c>
      <c r="J168" s="5" t="e">
        <f t="shared" si="45"/>
        <v>#REF!</v>
      </c>
      <c r="K168" t="e">
        <f t="shared" si="46"/>
        <v>#REF!</v>
      </c>
    </row>
    <row r="169" spans="1:11" x14ac:dyDescent="0.25">
      <c r="A169" t="e">
        <f>#REF!</f>
        <v>#REF!</v>
      </c>
      <c r="B169" t="e">
        <f>#REF!</f>
        <v>#REF!</v>
      </c>
      <c r="C169" t="e">
        <f>#REF!</f>
        <v>#REF!</v>
      </c>
      <c r="D169" t="e">
        <f>IF(#REF!="","",#REF!)</f>
        <v>#REF!</v>
      </c>
      <c r="E169" t="e">
        <f>IF(#REF!="","",#REF!)</f>
        <v>#REF!</v>
      </c>
      <c r="F169" s="6" t="e">
        <f t="shared" si="42"/>
        <v>#REF!</v>
      </c>
      <c r="G169" s="5" t="e">
        <f>#REF!+#REF!</f>
        <v>#REF!</v>
      </c>
      <c r="H169" s="5" t="e">
        <f t="shared" si="43"/>
        <v>#REF!</v>
      </c>
      <c r="I169" s="5" t="e">
        <f t="shared" si="44"/>
        <v>#REF!</v>
      </c>
      <c r="J169" s="5" t="e">
        <f t="shared" si="45"/>
        <v>#REF!</v>
      </c>
      <c r="K169" t="e">
        <f t="shared" si="46"/>
        <v>#REF!</v>
      </c>
    </row>
    <row r="170" spans="1:11" x14ac:dyDescent="0.25">
      <c r="A170" t="e">
        <f>#REF!</f>
        <v>#REF!</v>
      </c>
      <c r="B170" t="e">
        <f>#REF!</f>
        <v>#REF!</v>
      </c>
      <c r="C170" t="e">
        <f>#REF!</f>
        <v>#REF!</v>
      </c>
      <c r="D170" t="e">
        <f>IF(#REF!="","",#REF!)</f>
        <v>#REF!</v>
      </c>
      <c r="E170" t="e">
        <f>IF(#REF!="","",#REF!)</f>
        <v>#REF!</v>
      </c>
      <c r="F170" s="6" t="e">
        <f t="shared" si="42"/>
        <v>#REF!</v>
      </c>
      <c r="G170" s="5" t="e">
        <f>#REF!+#REF!</f>
        <v>#REF!</v>
      </c>
      <c r="H170" s="5" t="e">
        <f t="shared" si="43"/>
        <v>#REF!</v>
      </c>
      <c r="I170" s="5" t="e">
        <f t="shared" si="44"/>
        <v>#REF!</v>
      </c>
      <c r="J170" s="5" t="e">
        <f t="shared" si="45"/>
        <v>#REF!</v>
      </c>
      <c r="K170" t="e">
        <f t="shared" si="46"/>
        <v>#REF!</v>
      </c>
    </row>
    <row r="171" spans="1:11" x14ac:dyDescent="0.25">
      <c r="A171" t="e">
        <f>#REF!</f>
        <v>#REF!</v>
      </c>
      <c r="B171" t="e">
        <f>#REF!</f>
        <v>#REF!</v>
      </c>
      <c r="C171" t="e">
        <f>#REF!</f>
        <v>#REF!</v>
      </c>
      <c r="D171" t="e">
        <f>IF(#REF!="","",#REF!)</f>
        <v>#REF!</v>
      </c>
      <c r="E171" t="e">
        <f>IF(#REF!="","",#REF!)</f>
        <v>#REF!</v>
      </c>
      <c r="F171" s="6" t="e">
        <f t="shared" si="42"/>
        <v>#REF!</v>
      </c>
      <c r="G171" s="5" t="e">
        <f>#REF!+#REF!</f>
        <v>#REF!</v>
      </c>
      <c r="H171" s="5" t="e">
        <f t="shared" si="43"/>
        <v>#REF!</v>
      </c>
      <c r="I171" s="5" t="e">
        <f t="shared" si="44"/>
        <v>#REF!</v>
      </c>
      <c r="J171" s="5" t="e">
        <f t="shared" si="45"/>
        <v>#REF!</v>
      </c>
      <c r="K171" t="e">
        <f t="shared" si="46"/>
        <v>#REF!</v>
      </c>
    </row>
    <row r="172" spans="1:11" x14ac:dyDescent="0.25">
      <c r="A172" t="e">
        <f>#REF!</f>
        <v>#REF!</v>
      </c>
      <c r="B172" t="e">
        <f>#REF!</f>
        <v>#REF!</v>
      </c>
      <c r="C172" t="e">
        <f>#REF!</f>
        <v>#REF!</v>
      </c>
      <c r="D172" t="e">
        <f>IF(#REF!="","",#REF!)</f>
        <v>#REF!</v>
      </c>
      <c r="E172" t="e">
        <f>IF(#REF!="","",#REF!)</f>
        <v>#REF!</v>
      </c>
      <c r="F172" s="6" t="e">
        <f t="shared" si="42"/>
        <v>#REF!</v>
      </c>
      <c r="G172" s="5" t="e">
        <f>#REF!+#REF!</f>
        <v>#REF!</v>
      </c>
      <c r="H172" s="5" t="e">
        <f t="shared" si="43"/>
        <v>#REF!</v>
      </c>
      <c r="I172" s="5" t="e">
        <f t="shared" si="44"/>
        <v>#REF!</v>
      </c>
      <c r="J172" s="5" t="e">
        <f t="shared" si="45"/>
        <v>#REF!</v>
      </c>
      <c r="K172" t="e">
        <f t="shared" si="46"/>
        <v>#REF!</v>
      </c>
    </row>
    <row r="173" spans="1:11" x14ac:dyDescent="0.25">
      <c r="A173" t="e">
        <f>#REF!</f>
        <v>#REF!</v>
      </c>
      <c r="B173" t="e">
        <f>#REF!</f>
        <v>#REF!</v>
      </c>
      <c r="C173" t="e">
        <f>#REF!</f>
        <v>#REF!</v>
      </c>
      <c r="D173" t="e">
        <f>IF(#REF!="","",#REF!)</f>
        <v>#REF!</v>
      </c>
      <c r="E173" t="e">
        <f>IF(#REF!="","",#REF!)</f>
        <v>#REF!</v>
      </c>
      <c r="F173" s="6" t="e">
        <f t="shared" si="42"/>
        <v>#REF!</v>
      </c>
      <c r="G173" s="5" t="e">
        <f>#REF!+#REF!</f>
        <v>#REF!</v>
      </c>
      <c r="H173" s="5" t="e">
        <f t="shared" si="43"/>
        <v>#REF!</v>
      </c>
      <c r="I173" s="5" t="e">
        <f t="shared" si="44"/>
        <v>#REF!</v>
      </c>
      <c r="J173" s="5" t="e">
        <f t="shared" si="45"/>
        <v>#REF!</v>
      </c>
      <c r="K173" t="e">
        <f t="shared" si="46"/>
        <v>#REF!</v>
      </c>
    </row>
    <row r="174" spans="1:11" x14ac:dyDescent="0.25">
      <c r="A174" t="e">
        <f>#REF!</f>
        <v>#REF!</v>
      </c>
      <c r="B174" t="e">
        <f>#REF!</f>
        <v>#REF!</v>
      </c>
      <c r="C174" t="e">
        <f>#REF!</f>
        <v>#REF!</v>
      </c>
      <c r="D174" t="e">
        <f>IF(#REF!="","",#REF!)</f>
        <v>#REF!</v>
      </c>
      <c r="E174" t="e">
        <f>IF(#REF!="","",#REF!)</f>
        <v>#REF!</v>
      </c>
      <c r="F174" s="6" t="e">
        <f t="shared" si="42"/>
        <v>#REF!</v>
      </c>
      <c r="G174" s="5" t="e">
        <f>#REF!+#REF!</f>
        <v>#REF!</v>
      </c>
      <c r="H174" s="5" t="e">
        <f t="shared" si="43"/>
        <v>#REF!</v>
      </c>
      <c r="I174" s="5" t="e">
        <f t="shared" si="44"/>
        <v>#REF!</v>
      </c>
      <c r="J174" s="5" t="e">
        <f t="shared" si="45"/>
        <v>#REF!</v>
      </c>
      <c r="K174" t="e">
        <f t="shared" si="46"/>
        <v>#REF!</v>
      </c>
    </row>
    <row r="175" spans="1:11" x14ac:dyDescent="0.25">
      <c r="A175" t="e">
        <f>#REF!</f>
        <v>#REF!</v>
      </c>
      <c r="B175" t="e">
        <f>#REF!</f>
        <v>#REF!</v>
      </c>
      <c r="C175" t="e">
        <f>#REF!</f>
        <v>#REF!</v>
      </c>
      <c r="D175" t="e">
        <f>IF(#REF!="","",#REF!)</f>
        <v>#REF!</v>
      </c>
      <c r="E175" t="e">
        <f>IF(#REF!="","",#REF!)</f>
        <v>#REF!</v>
      </c>
      <c r="F175" s="6" t="e">
        <f t="shared" si="42"/>
        <v>#REF!</v>
      </c>
      <c r="G175" s="5" t="e">
        <f>#REF!+#REF!</f>
        <v>#REF!</v>
      </c>
      <c r="H175" s="5" t="e">
        <f t="shared" si="43"/>
        <v>#REF!</v>
      </c>
      <c r="I175" s="5" t="e">
        <f t="shared" si="44"/>
        <v>#REF!</v>
      </c>
      <c r="J175" s="5" t="e">
        <f t="shared" si="45"/>
        <v>#REF!</v>
      </c>
      <c r="K175" t="e">
        <f t="shared" si="46"/>
        <v>#REF!</v>
      </c>
    </row>
    <row r="176" spans="1:11" x14ac:dyDescent="0.25">
      <c r="A176" t="e">
        <f>#REF!</f>
        <v>#REF!</v>
      </c>
      <c r="B176" t="e">
        <f>#REF!</f>
        <v>#REF!</v>
      </c>
      <c r="C176" t="e">
        <f>#REF!</f>
        <v>#REF!</v>
      </c>
      <c r="D176" t="e">
        <f>IF(#REF!="","",#REF!)</f>
        <v>#REF!</v>
      </c>
      <c r="E176" t="e">
        <f>IF(#REF!="","",#REF!)</f>
        <v>#REF!</v>
      </c>
      <c r="F176" s="6" t="e">
        <f t="shared" si="42"/>
        <v>#REF!</v>
      </c>
      <c r="G176" s="5" t="e">
        <f>#REF!+#REF!</f>
        <v>#REF!</v>
      </c>
      <c r="H176" s="5" t="e">
        <f t="shared" si="43"/>
        <v>#REF!</v>
      </c>
      <c r="I176" s="5" t="e">
        <f t="shared" si="44"/>
        <v>#REF!</v>
      </c>
      <c r="J176" s="5" t="e">
        <f t="shared" si="45"/>
        <v>#REF!</v>
      </c>
      <c r="K176" t="e">
        <f t="shared" si="46"/>
        <v>#REF!</v>
      </c>
    </row>
    <row r="177" spans="1:11" x14ac:dyDescent="0.25">
      <c r="A177" t="e">
        <f>#REF!</f>
        <v>#REF!</v>
      </c>
      <c r="B177" t="e">
        <f>#REF!</f>
        <v>#REF!</v>
      </c>
      <c r="C177" t="e">
        <f>#REF!</f>
        <v>#REF!</v>
      </c>
      <c r="D177" t="e">
        <f>IF(#REF!="","",#REF!)</f>
        <v>#REF!</v>
      </c>
      <c r="E177" t="e">
        <f>IF(#REF!="","",#REF!)</f>
        <v>#REF!</v>
      </c>
      <c r="F177" s="6" t="e">
        <f t="shared" si="42"/>
        <v>#REF!</v>
      </c>
      <c r="G177" s="5" t="e">
        <f>#REF!+#REF!</f>
        <v>#REF!</v>
      </c>
      <c r="H177" s="5" t="e">
        <f t="shared" si="43"/>
        <v>#REF!</v>
      </c>
      <c r="I177" s="5" t="e">
        <f t="shared" si="44"/>
        <v>#REF!</v>
      </c>
      <c r="J177" s="5" t="e">
        <f t="shared" si="45"/>
        <v>#REF!</v>
      </c>
      <c r="K177" t="e">
        <f t="shared" si="46"/>
        <v>#REF!</v>
      </c>
    </row>
    <row r="178" spans="1:11" x14ac:dyDescent="0.25">
      <c r="A178" t="e">
        <f>#REF!</f>
        <v>#REF!</v>
      </c>
      <c r="B178" t="e">
        <f>#REF!</f>
        <v>#REF!</v>
      </c>
      <c r="C178" t="e">
        <f>#REF!</f>
        <v>#REF!</v>
      </c>
      <c r="D178" t="e">
        <f>IF(#REF!="","",#REF!)</f>
        <v>#REF!</v>
      </c>
      <c r="E178" t="e">
        <f>IF(#REF!="","",#REF!)</f>
        <v>#REF!</v>
      </c>
      <c r="F178" s="6" t="e">
        <f t="shared" si="42"/>
        <v>#REF!</v>
      </c>
      <c r="G178" s="5" t="e">
        <f>#REF!+#REF!</f>
        <v>#REF!</v>
      </c>
      <c r="H178" s="5" t="e">
        <f t="shared" si="43"/>
        <v>#REF!</v>
      </c>
      <c r="I178" s="5" t="e">
        <f t="shared" si="44"/>
        <v>#REF!</v>
      </c>
      <c r="J178" s="5" t="e">
        <f t="shared" si="45"/>
        <v>#REF!</v>
      </c>
      <c r="K178" t="e">
        <f t="shared" si="46"/>
        <v>#REF!</v>
      </c>
    </row>
    <row r="179" spans="1:11" x14ac:dyDescent="0.25">
      <c r="A179" t="e">
        <f>#REF!</f>
        <v>#REF!</v>
      </c>
      <c r="B179" t="e">
        <f>#REF!</f>
        <v>#REF!</v>
      </c>
      <c r="C179" t="e">
        <f>#REF!</f>
        <v>#REF!</v>
      </c>
      <c r="D179" t="e">
        <f>IF(#REF!="","",#REF!)</f>
        <v>#REF!</v>
      </c>
      <c r="E179" t="e">
        <f>IF(#REF!="","",#REF!)</f>
        <v>#REF!</v>
      </c>
      <c r="F179" s="6" t="e">
        <f t="shared" si="42"/>
        <v>#REF!</v>
      </c>
      <c r="G179" s="5" t="e">
        <f>#REF!+#REF!</f>
        <v>#REF!</v>
      </c>
      <c r="H179" s="5" t="e">
        <f t="shared" si="43"/>
        <v>#REF!</v>
      </c>
      <c r="I179" s="5" t="e">
        <f t="shared" si="44"/>
        <v>#REF!</v>
      </c>
      <c r="J179" s="5" t="e">
        <f t="shared" si="45"/>
        <v>#REF!</v>
      </c>
      <c r="K179" t="e">
        <f t="shared" si="46"/>
        <v>#REF!</v>
      </c>
    </row>
    <row r="180" spans="1:11" x14ac:dyDescent="0.25">
      <c r="A180" t="e">
        <f>#REF!</f>
        <v>#REF!</v>
      </c>
      <c r="B180" t="e">
        <f>#REF!</f>
        <v>#REF!</v>
      </c>
      <c r="C180" t="e">
        <f>#REF!</f>
        <v>#REF!</v>
      </c>
      <c r="D180" t="e">
        <f>IF(#REF!="","",#REF!)</f>
        <v>#REF!</v>
      </c>
      <c r="E180" t="e">
        <f>IF(#REF!="","",#REF!)</f>
        <v>#REF!</v>
      </c>
      <c r="F180" s="6" t="e">
        <f t="shared" si="42"/>
        <v>#REF!</v>
      </c>
      <c r="G180" s="5" t="e">
        <f>#REF!+#REF!</f>
        <v>#REF!</v>
      </c>
      <c r="H180" s="5" t="e">
        <f t="shared" si="43"/>
        <v>#REF!</v>
      </c>
      <c r="I180" s="5" t="e">
        <f t="shared" si="44"/>
        <v>#REF!</v>
      </c>
      <c r="J180" s="5" t="e">
        <f t="shared" si="45"/>
        <v>#REF!</v>
      </c>
      <c r="K180" t="e">
        <f t="shared" si="46"/>
        <v>#REF!</v>
      </c>
    </row>
    <row r="181" spans="1:11" x14ac:dyDescent="0.25">
      <c r="A181" t="e">
        <f>#REF!</f>
        <v>#REF!</v>
      </c>
      <c r="B181" t="e">
        <f>#REF!</f>
        <v>#REF!</v>
      </c>
      <c r="C181" t="e">
        <f>#REF!</f>
        <v>#REF!</v>
      </c>
      <c r="D181" t="e">
        <f>IF(#REF!="","",#REF!)</f>
        <v>#REF!</v>
      </c>
      <c r="E181" t="e">
        <f>IF(#REF!="","",#REF!)</f>
        <v>#REF!</v>
      </c>
      <c r="F181" s="6" t="e">
        <f t="shared" si="42"/>
        <v>#REF!</v>
      </c>
      <c r="G181" s="5" t="e">
        <f>#REF!+#REF!</f>
        <v>#REF!</v>
      </c>
      <c r="H181" s="5" t="e">
        <f t="shared" si="43"/>
        <v>#REF!</v>
      </c>
      <c r="I181" s="5" t="e">
        <f t="shared" si="44"/>
        <v>#REF!</v>
      </c>
      <c r="J181" s="5" t="e">
        <f t="shared" si="45"/>
        <v>#REF!</v>
      </c>
      <c r="K181" t="e">
        <f t="shared" si="46"/>
        <v>#REF!</v>
      </c>
    </row>
    <row r="182" spans="1:11" x14ac:dyDescent="0.25">
      <c r="A182" t="e">
        <f>#REF!</f>
        <v>#REF!</v>
      </c>
      <c r="B182" t="e">
        <f>#REF!</f>
        <v>#REF!</v>
      </c>
      <c r="C182" t="e">
        <f>#REF!</f>
        <v>#REF!</v>
      </c>
      <c r="D182" t="e">
        <f>IF(#REF!="","",#REF!)</f>
        <v>#REF!</v>
      </c>
      <c r="E182" t="e">
        <f>IF(#REF!="","",#REF!)</f>
        <v>#REF!</v>
      </c>
      <c r="F182" s="6" t="e">
        <f t="shared" si="42"/>
        <v>#REF!</v>
      </c>
      <c r="G182" s="5" t="e">
        <f>#REF!+#REF!</f>
        <v>#REF!</v>
      </c>
      <c r="H182" s="5" t="e">
        <f t="shared" si="43"/>
        <v>#REF!</v>
      </c>
      <c r="I182" s="5" t="e">
        <f t="shared" si="44"/>
        <v>#REF!</v>
      </c>
      <c r="J182" s="5" t="e">
        <f t="shared" si="45"/>
        <v>#REF!</v>
      </c>
      <c r="K182" t="e">
        <f t="shared" si="46"/>
        <v>#REF!</v>
      </c>
    </row>
    <row r="183" spans="1:11" x14ac:dyDescent="0.25">
      <c r="A183" t="e">
        <f>#REF!</f>
        <v>#REF!</v>
      </c>
      <c r="B183" t="e">
        <f>#REF!</f>
        <v>#REF!</v>
      </c>
      <c r="C183" t="e">
        <f>#REF!</f>
        <v>#REF!</v>
      </c>
      <c r="D183" t="e">
        <f>IF(#REF!="","",#REF!)</f>
        <v>#REF!</v>
      </c>
      <c r="E183" t="e">
        <f>IF(#REF!="","",#REF!)</f>
        <v>#REF!</v>
      </c>
      <c r="F183" s="6" t="e">
        <f t="shared" si="42"/>
        <v>#REF!</v>
      </c>
      <c r="G183" s="5" t="e">
        <f>#REF!+#REF!</f>
        <v>#REF!</v>
      </c>
      <c r="H183" s="5" t="e">
        <f t="shared" si="43"/>
        <v>#REF!</v>
      </c>
      <c r="I183" s="5" t="e">
        <f t="shared" si="44"/>
        <v>#REF!</v>
      </c>
      <c r="J183" s="5" t="e">
        <f t="shared" si="45"/>
        <v>#REF!</v>
      </c>
      <c r="K183" t="e">
        <f t="shared" si="46"/>
        <v>#REF!</v>
      </c>
    </row>
    <row r="184" spans="1:11" x14ac:dyDescent="0.25">
      <c r="A184" t="e">
        <f>#REF!</f>
        <v>#REF!</v>
      </c>
      <c r="B184" t="e">
        <f>#REF!</f>
        <v>#REF!</v>
      </c>
      <c r="C184" t="e">
        <f>#REF!</f>
        <v>#REF!</v>
      </c>
      <c r="D184" t="e">
        <f>IF(#REF!="","",#REF!)</f>
        <v>#REF!</v>
      </c>
      <c r="E184" t="e">
        <f>IF(#REF!="","",#REF!)</f>
        <v>#REF!</v>
      </c>
      <c r="F184" s="6" t="e">
        <f t="shared" si="42"/>
        <v>#REF!</v>
      </c>
      <c r="G184" s="5" t="e">
        <f>#REF!+#REF!</f>
        <v>#REF!</v>
      </c>
      <c r="H184" s="5" t="e">
        <f t="shared" si="43"/>
        <v>#REF!</v>
      </c>
      <c r="I184" s="5" t="e">
        <f t="shared" si="44"/>
        <v>#REF!</v>
      </c>
      <c r="J184" s="5" t="e">
        <f t="shared" si="45"/>
        <v>#REF!</v>
      </c>
      <c r="K184" t="e">
        <f t="shared" si="46"/>
        <v>#REF!</v>
      </c>
    </row>
    <row r="185" spans="1:11" x14ac:dyDescent="0.25">
      <c r="A185" t="e">
        <f>#REF!</f>
        <v>#REF!</v>
      </c>
      <c r="B185" t="e">
        <f>#REF!</f>
        <v>#REF!</v>
      </c>
      <c r="C185" t="e">
        <f>#REF!</f>
        <v>#REF!</v>
      </c>
      <c r="D185" t="e">
        <f>IF(#REF!="","",#REF!)</f>
        <v>#REF!</v>
      </c>
      <c r="E185" t="e">
        <f>IF(#REF!="","",#REF!)</f>
        <v>#REF!</v>
      </c>
      <c r="F185" s="6" t="e">
        <f t="shared" si="42"/>
        <v>#REF!</v>
      </c>
      <c r="G185" s="5" t="e">
        <f>#REF!+#REF!</f>
        <v>#REF!</v>
      </c>
      <c r="H185" s="5" t="e">
        <f t="shared" si="43"/>
        <v>#REF!</v>
      </c>
      <c r="I185" s="5" t="e">
        <f t="shared" si="44"/>
        <v>#REF!</v>
      </c>
      <c r="J185" s="5" t="e">
        <f t="shared" si="45"/>
        <v>#REF!</v>
      </c>
      <c r="K185" t="e">
        <f t="shared" si="46"/>
        <v>#REF!</v>
      </c>
    </row>
    <row r="186" spans="1:11" x14ac:dyDescent="0.25">
      <c r="A186" t="e">
        <f>#REF!</f>
        <v>#REF!</v>
      </c>
      <c r="B186" t="e">
        <f>#REF!</f>
        <v>#REF!</v>
      </c>
      <c r="C186" t="e">
        <f>#REF!</f>
        <v>#REF!</v>
      </c>
      <c r="D186" t="e">
        <f>IF(#REF!="","",#REF!)</f>
        <v>#REF!</v>
      </c>
      <c r="E186" t="e">
        <f>IF(#REF!="","",#REF!)</f>
        <v>#REF!</v>
      </c>
      <c r="F186" s="6" t="e">
        <f t="shared" si="42"/>
        <v>#REF!</v>
      </c>
      <c r="G186" s="5" t="e">
        <f>#REF!+#REF!</f>
        <v>#REF!</v>
      </c>
      <c r="H186" s="5" t="e">
        <f t="shared" si="43"/>
        <v>#REF!</v>
      </c>
      <c r="I186" s="5" t="e">
        <f t="shared" si="44"/>
        <v>#REF!</v>
      </c>
      <c r="J186" s="5" t="e">
        <f t="shared" si="45"/>
        <v>#REF!</v>
      </c>
      <c r="K186" t="e">
        <f t="shared" si="46"/>
        <v>#REF!</v>
      </c>
    </row>
    <row r="187" spans="1:11" x14ac:dyDescent="0.25">
      <c r="A187" t="e">
        <f>#REF!</f>
        <v>#REF!</v>
      </c>
      <c r="B187" t="e">
        <f>#REF!</f>
        <v>#REF!</v>
      </c>
      <c r="C187" t="e">
        <f>#REF!</f>
        <v>#REF!</v>
      </c>
      <c r="D187" t="e">
        <f>IF(#REF!="","",#REF!)</f>
        <v>#REF!</v>
      </c>
      <c r="E187" t="e">
        <f>IF(#REF!="","",#REF!)</f>
        <v>#REF!</v>
      </c>
      <c r="F187" s="6" t="e">
        <f t="shared" si="42"/>
        <v>#REF!</v>
      </c>
      <c r="G187" s="5" t="e">
        <f>#REF!+#REF!</f>
        <v>#REF!</v>
      </c>
      <c r="H187" s="5" t="e">
        <f t="shared" si="43"/>
        <v>#REF!</v>
      </c>
      <c r="I187" s="5" t="e">
        <f t="shared" si="44"/>
        <v>#REF!</v>
      </c>
      <c r="J187" s="5" t="e">
        <f t="shared" si="45"/>
        <v>#REF!</v>
      </c>
      <c r="K187" t="e">
        <f t="shared" si="46"/>
        <v>#REF!</v>
      </c>
    </row>
    <row r="188" spans="1:11" x14ac:dyDescent="0.25">
      <c r="A188" t="e">
        <f>#REF!</f>
        <v>#REF!</v>
      </c>
      <c r="B188" t="e">
        <f>#REF!</f>
        <v>#REF!</v>
      </c>
      <c r="C188" t="e">
        <f>#REF!</f>
        <v>#REF!</v>
      </c>
      <c r="D188" t="e">
        <f>IF(#REF!="","",#REF!)</f>
        <v>#REF!</v>
      </c>
      <c r="E188" t="e">
        <f>IF(#REF!="","",#REF!)</f>
        <v>#REF!</v>
      </c>
      <c r="F188" s="6" t="e">
        <f t="shared" si="42"/>
        <v>#REF!</v>
      </c>
      <c r="G188" s="5" t="e">
        <f>#REF!+#REF!</f>
        <v>#REF!</v>
      </c>
      <c r="H188" s="5" t="e">
        <f t="shared" si="43"/>
        <v>#REF!</v>
      </c>
      <c r="I188" s="5" t="e">
        <f t="shared" si="44"/>
        <v>#REF!</v>
      </c>
      <c r="J188" s="5" t="e">
        <f t="shared" si="45"/>
        <v>#REF!</v>
      </c>
      <c r="K188" t="e">
        <f t="shared" si="46"/>
        <v>#REF!</v>
      </c>
    </row>
    <row r="189" spans="1:11" x14ac:dyDescent="0.25">
      <c r="A189" t="e">
        <f>#REF!</f>
        <v>#REF!</v>
      </c>
      <c r="B189" t="e">
        <f>#REF!</f>
        <v>#REF!</v>
      </c>
      <c r="C189" t="e">
        <f>#REF!</f>
        <v>#REF!</v>
      </c>
      <c r="D189" t="e">
        <f>IF(#REF!="","",#REF!)</f>
        <v>#REF!</v>
      </c>
      <c r="E189" t="e">
        <f>IF(#REF!="","",#REF!)</f>
        <v>#REF!</v>
      </c>
      <c r="F189" s="6" t="e">
        <f t="shared" si="42"/>
        <v>#REF!</v>
      </c>
      <c r="G189" s="5" t="e">
        <f>#REF!+#REF!</f>
        <v>#REF!</v>
      </c>
      <c r="H189" s="5" t="e">
        <f t="shared" si="43"/>
        <v>#REF!</v>
      </c>
      <c r="I189" s="5" t="e">
        <f t="shared" si="44"/>
        <v>#REF!</v>
      </c>
      <c r="J189" s="5" t="e">
        <f t="shared" si="45"/>
        <v>#REF!</v>
      </c>
      <c r="K189" t="e">
        <f t="shared" si="46"/>
        <v>#REF!</v>
      </c>
    </row>
    <row r="190" spans="1:11" x14ac:dyDescent="0.25">
      <c r="A190" t="e">
        <f>#REF!</f>
        <v>#REF!</v>
      </c>
      <c r="B190" t="e">
        <f>#REF!</f>
        <v>#REF!</v>
      </c>
      <c r="C190" t="e">
        <f>#REF!</f>
        <v>#REF!</v>
      </c>
      <c r="D190" t="e">
        <f>IF(#REF!="","",#REF!)</f>
        <v>#REF!</v>
      </c>
      <c r="E190" t="e">
        <f>IF(#REF!="","",#REF!)</f>
        <v>#REF!</v>
      </c>
      <c r="F190" s="6" t="e">
        <f t="shared" si="42"/>
        <v>#REF!</v>
      </c>
      <c r="G190" s="5" t="e">
        <f>#REF!+#REF!</f>
        <v>#REF!</v>
      </c>
      <c r="H190" s="5" t="e">
        <f t="shared" si="43"/>
        <v>#REF!</v>
      </c>
      <c r="I190" s="5" t="e">
        <f t="shared" si="44"/>
        <v>#REF!</v>
      </c>
      <c r="J190" s="5" t="e">
        <f t="shared" si="45"/>
        <v>#REF!</v>
      </c>
      <c r="K190" t="e">
        <f t="shared" si="46"/>
        <v>#REF!</v>
      </c>
    </row>
    <row r="191" spans="1:11" x14ac:dyDescent="0.25">
      <c r="A191" t="e">
        <f>#REF!</f>
        <v>#REF!</v>
      </c>
      <c r="B191" t="e">
        <f>#REF!</f>
        <v>#REF!</v>
      </c>
      <c r="C191" t="e">
        <f>#REF!</f>
        <v>#REF!</v>
      </c>
      <c r="D191" t="e">
        <f>IF(#REF!="","",#REF!)</f>
        <v>#REF!</v>
      </c>
      <c r="E191" t="e">
        <f>IF(#REF!="","",#REF!)</f>
        <v>#REF!</v>
      </c>
      <c r="F191" s="6" t="e">
        <f t="shared" si="42"/>
        <v>#REF!</v>
      </c>
      <c r="G191" s="5" t="e">
        <f>#REF!+#REF!</f>
        <v>#REF!</v>
      </c>
      <c r="H191" s="5" t="e">
        <f t="shared" si="43"/>
        <v>#REF!</v>
      </c>
      <c r="I191" s="5" t="e">
        <f t="shared" si="44"/>
        <v>#REF!</v>
      </c>
      <c r="J191" s="5" t="e">
        <f t="shared" si="45"/>
        <v>#REF!</v>
      </c>
      <c r="K191" t="e">
        <f t="shared" si="46"/>
        <v>#REF!</v>
      </c>
    </row>
    <row r="192" spans="1:11" x14ac:dyDescent="0.25">
      <c r="A192" t="e">
        <f>#REF!</f>
        <v>#REF!</v>
      </c>
      <c r="B192" t="e">
        <f>#REF!</f>
        <v>#REF!</v>
      </c>
      <c r="C192" t="e">
        <f>#REF!</f>
        <v>#REF!</v>
      </c>
      <c r="D192" t="e">
        <f>IF(#REF!="","",#REF!)</f>
        <v>#REF!</v>
      </c>
      <c r="E192" t="e">
        <f>IF(#REF!="","",#REF!)</f>
        <v>#REF!</v>
      </c>
      <c r="F192" s="6" t="e">
        <f t="shared" si="42"/>
        <v>#REF!</v>
      </c>
      <c r="G192" s="5" t="e">
        <f>#REF!+#REF!</f>
        <v>#REF!</v>
      </c>
      <c r="H192" s="5" t="e">
        <f t="shared" si="43"/>
        <v>#REF!</v>
      </c>
      <c r="I192" s="5" t="e">
        <f t="shared" si="44"/>
        <v>#REF!</v>
      </c>
      <c r="J192" s="5" t="e">
        <f t="shared" si="45"/>
        <v>#REF!</v>
      </c>
      <c r="K192" t="e">
        <f t="shared" si="46"/>
        <v>#REF!</v>
      </c>
    </row>
    <row r="193" spans="1:11" x14ac:dyDescent="0.25">
      <c r="A193" t="e">
        <f>#REF!</f>
        <v>#REF!</v>
      </c>
      <c r="B193" t="e">
        <f>#REF!</f>
        <v>#REF!</v>
      </c>
      <c r="C193" t="e">
        <f>#REF!</f>
        <v>#REF!</v>
      </c>
      <c r="D193" t="e">
        <f>IF(#REF!="","",#REF!)</f>
        <v>#REF!</v>
      </c>
      <c r="E193" t="e">
        <f>IF(#REF!="","",#REF!)</f>
        <v>#REF!</v>
      </c>
      <c r="F193" s="6" t="e">
        <f t="shared" si="42"/>
        <v>#REF!</v>
      </c>
      <c r="G193" s="5" t="e">
        <f>#REF!+#REF!</f>
        <v>#REF!</v>
      </c>
      <c r="H193" s="5" t="e">
        <f t="shared" si="43"/>
        <v>#REF!</v>
      </c>
      <c r="I193" s="5" t="e">
        <f t="shared" si="44"/>
        <v>#REF!</v>
      </c>
      <c r="J193" s="5" t="e">
        <f t="shared" si="45"/>
        <v>#REF!</v>
      </c>
      <c r="K193" t="e">
        <f t="shared" si="46"/>
        <v>#REF!</v>
      </c>
    </row>
    <row r="194" spans="1:11" x14ac:dyDescent="0.25">
      <c r="A194" t="e">
        <f>#REF!</f>
        <v>#REF!</v>
      </c>
      <c r="B194" t="e">
        <f>#REF!</f>
        <v>#REF!</v>
      </c>
      <c r="C194" t="e">
        <f>#REF!</f>
        <v>#REF!</v>
      </c>
      <c r="D194" t="e">
        <f>IF(#REF!="","",#REF!)</f>
        <v>#REF!</v>
      </c>
      <c r="E194" t="e">
        <f>IF(#REF!="","",#REF!)</f>
        <v>#REF!</v>
      </c>
      <c r="F194" s="6" t="e">
        <f t="shared" si="42"/>
        <v>#REF!</v>
      </c>
      <c r="G194" s="5" t="e">
        <f>#REF!+#REF!</f>
        <v>#REF!</v>
      </c>
      <c r="H194" s="5" t="e">
        <f t="shared" si="43"/>
        <v>#REF!</v>
      </c>
      <c r="I194" s="5" t="e">
        <f t="shared" si="44"/>
        <v>#REF!</v>
      </c>
      <c r="J194" s="5" t="e">
        <f t="shared" si="45"/>
        <v>#REF!</v>
      </c>
      <c r="K194" t="e">
        <f t="shared" si="46"/>
        <v>#REF!</v>
      </c>
    </row>
    <row r="195" spans="1:11" x14ac:dyDescent="0.25">
      <c r="A195" t="e">
        <f>#REF!</f>
        <v>#REF!</v>
      </c>
      <c r="B195" t="e">
        <f>#REF!</f>
        <v>#REF!</v>
      </c>
      <c r="C195" t="e">
        <f>#REF!</f>
        <v>#REF!</v>
      </c>
      <c r="D195" t="e">
        <f>IF(#REF!="","",#REF!)</f>
        <v>#REF!</v>
      </c>
      <c r="E195" t="e">
        <f>IF(#REF!="","",#REF!)</f>
        <v>#REF!</v>
      </c>
      <c r="F195" s="6" t="e">
        <f t="shared" si="42"/>
        <v>#REF!</v>
      </c>
      <c r="G195" s="5" t="e">
        <f>#REF!+#REF!</f>
        <v>#REF!</v>
      </c>
      <c r="H195" s="5" t="e">
        <f t="shared" si="43"/>
        <v>#REF!</v>
      </c>
      <c r="I195" s="5" t="e">
        <f t="shared" si="44"/>
        <v>#REF!</v>
      </c>
      <c r="J195" s="5" t="e">
        <f t="shared" si="45"/>
        <v>#REF!</v>
      </c>
      <c r="K195" t="e">
        <f t="shared" si="46"/>
        <v>#REF!</v>
      </c>
    </row>
    <row r="196" spans="1:11" x14ac:dyDescent="0.25">
      <c r="A196" t="e">
        <f>#REF!</f>
        <v>#REF!</v>
      </c>
      <c r="B196" t="e">
        <f>#REF!</f>
        <v>#REF!</v>
      </c>
      <c r="C196" t="e">
        <f>#REF!</f>
        <v>#REF!</v>
      </c>
      <c r="D196" t="e">
        <f>IF(#REF!="","",#REF!)</f>
        <v>#REF!</v>
      </c>
      <c r="E196" t="e">
        <f>IF(#REF!="","",#REF!)</f>
        <v>#REF!</v>
      </c>
      <c r="F196" s="6" t="e">
        <f t="shared" ref="F196:F259" si="47">IF(OR(E196="",D196="",E196=0),"",D196/E196)</f>
        <v>#REF!</v>
      </c>
      <c r="G196" s="5" t="e">
        <f>#REF!+#REF!</f>
        <v>#REF!</v>
      </c>
      <c r="H196" s="5" t="e">
        <f t="shared" ref="H196:H259" si="48">IF(AND(G196&gt;0,IF(D196="",0,D196)&gt;0,B196=$P$3),1,0)</f>
        <v>#REF!</v>
      </c>
      <c r="I196" s="5" t="e">
        <f t="shared" ref="I196:I259" si="49">IF(AND(G196&gt;0,B196=$P$3),1,0)</f>
        <v>#REF!</v>
      </c>
      <c r="J196" s="5" t="e">
        <f t="shared" ref="J196:J259" si="50">IF(AND(IF(D196="",0,D196)&gt;0,G196=0,B196=$P$3),1,0)</f>
        <v>#REF!</v>
      </c>
      <c r="K196" t="e">
        <f t="shared" ref="K196:K259" si="51">IF(OR(E196=0,E196=""),0,IF(B196=$P$3,1,0))</f>
        <v>#REF!</v>
      </c>
    </row>
    <row r="197" spans="1:11" x14ac:dyDescent="0.25">
      <c r="A197" t="e">
        <f>#REF!</f>
        <v>#REF!</v>
      </c>
      <c r="B197" t="e">
        <f>#REF!</f>
        <v>#REF!</v>
      </c>
      <c r="C197" t="e">
        <f>#REF!</f>
        <v>#REF!</v>
      </c>
      <c r="D197" t="e">
        <f>IF(#REF!="","",#REF!)</f>
        <v>#REF!</v>
      </c>
      <c r="E197" t="e">
        <f>IF(#REF!="","",#REF!)</f>
        <v>#REF!</v>
      </c>
      <c r="F197" s="6" t="e">
        <f t="shared" si="47"/>
        <v>#REF!</v>
      </c>
      <c r="G197" s="5" t="e">
        <f>#REF!+#REF!</f>
        <v>#REF!</v>
      </c>
      <c r="H197" s="5" t="e">
        <f t="shared" si="48"/>
        <v>#REF!</v>
      </c>
      <c r="I197" s="5" t="e">
        <f t="shared" si="49"/>
        <v>#REF!</v>
      </c>
      <c r="J197" s="5" t="e">
        <f t="shared" si="50"/>
        <v>#REF!</v>
      </c>
      <c r="K197" t="e">
        <f t="shared" si="51"/>
        <v>#REF!</v>
      </c>
    </row>
    <row r="198" spans="1:11" x14ac:dyDescent="0.25">
      <c r="A198" t="e">
        <f>#REF!</f>
        <v>#REF!</v>
      </c>
      <c r="B198" t="e">
        <f>#REF!</f>
        <v>#REF!</v>
      </c>
      <c r="C198" t="e">
        <f>#REF!</f>
        <v>#REF!</v>
      </c>
      <c r="D198" t="e">
        <f>IF(#REF!="","",#REF!)</f>
        <v>#REF!</v>
      </c>
      <c r="E198" t="e">
        <f>IF(#REF!="","",#REF!)</f>
        <v>#REF!</v>
      </c>
      <c r="F198" s="6" t="e">
        <f t="shared" si="47"/>
        <v>#REF!</v>
      </c>
      <c r="G198" s="5" t="e">
        <f>#REF!+#REF!</f>
        <v>#REF!</v>
      </c>
      <c r="H198" s="5" t="e">
        <f t="shared" si="48"/>
        <v>#REF!</v>
      </c>
      <c r="I198" s="5" t="e">
        <f t="shared" si="49"/>
        <v>#REF!</v>
      </c>
      <c r="J198" s="5" t="e">
        <f t="shared" si="50"/>
        <v>#REF!</v>
      </c>
      <c r="K198" t="e">
        <f t="shared" si="51"/>
        <v>#REF!</v>
      </c>
    </row>
    <row r="199" spans="1:11" x14ac:dyDescent="0.25">
      <c r="A199" t="e">
        <f>#REF!</f>
        <v>#REF!</v>
      </c>
      <c r="B199" t="e">
        <f>#REF!</f>
        <v>#REF!</v>
      </c>
      <c r="C199" t="e">
        <f>#REF!</f>
        <v>#REF!</v>
      </c>
      <c r="D199" t="e">
        <f>IF(#REF!="","",#REF!)</f>
        <v>#REF!</v>
      </c>
      <c r="E199" t="e">
        <f>IF(#REF!="","",#REF!)</f>
        <v>#REF!</v>
      </c>
      <c r="F199" s="6" t="e">
        <f t="shared" si="47"/>
        <v>#REF!</v>
      </c>
      <c r="G199" s="5" t="e">
        <f>#REF!+#REF!</f>
        <v>#REF!</v>
      </c>
      <c r="H199" s="5" t="e">
        <f t="shared" si="48"/>
        <v>#REF!</v>
      </c>
      <c r="I199" s="5" t="e">
        <f t="shared" si="49"/>
        <v>#REF!</v>
      </c>
      <c r="J199" s="5" t="e">
        <f t="shared" si="50"/>
        <v>#REF!</v>
      </c>
      <c r="K199" t="e">
        <f t="shared" si="51"/>
        <v>#REF!</v>
      </c>
    </row>
    <row r="200" spans="1:11" x14ac:dyDescent="0.25">
      <c r="A200" t="e">
        <f>#REF!</f>
        <v>#REF!</v>
      </c>
      <c r="B200" t="e">
        <f>#REF!</f>
        <v>#REF!</v>
      </c>
      <c r="C200" t="e">
        <f>#REF!</f>
        <v>#REF!</v>
      </c>
      <c r="D200" t="e">
        <f>IF(#REF!="","",#REF!)</f>
        <v>#REF!</v>
      </c>
      <c r="E200" t="e">
        <f>IF(#REF!="","",#REF!)</f>
        <v>#REF!</v>
      </c>
      <c r="F200" s="6" t="e">
        <f t="shared" si="47"/>
        <v>#REF!</v>
      </c>
      <c r="G200" s="5" t="e">
        <f>#REF!+#REF!</f>
        <v>#REF!</v>
      </c>
      <c r="H200" s="5" t="e">
        <f t="shared" si="48"/>
        <v>#REF!</v>
      </c>
      <c r="I200" s="5" t="e">
        <f t="shared" si="49"/>
        <v>#REF!</v>
      </c>
      <c r="J200" s="5" t="e">
        <f t="shared" si="50"/>
        <v>#REF!</v>
      </c>
      <c r="K200" t="e">
        <f t="shared" si="51"/>
        <v>#REF!</v>
      </c>
    </row>
    <row r="201" spans="1:11" x14ac:dyDescent="0.25">
      <c r="A201" t="e">
        <f>#REF!</f>
        <v>#REF!</v>
      </c>
      <c r="B201" t="e">
        <f>#REF!</f>
        <v>#REF!</v>
      </c>
      <c r="C201" t="e">
        <f>#REF!</f>
        <v>#REF!</v>
      </c>
      <c r="D201" t="e">
        <f>IF(#REF!="","",#REF!)</f>
        <v>#REF!</v>
      </c>
      <c r="E201" t="e">
        <f>IF(#REF!="","",#REF!)</f>
        <v>#REF!</v>
      </c>
      <c r="F201" s="6" t="e">
        <f t="shared" si="47"/>
        <v>#REF!</v>
      </c>
      <c r="G201" s="5" t="e">
        <f>#REF!+#REF!</f>
        <v>#REF!</v>
      </c>
      <c r="H201" s="5" t="e">
        <f t="shared" si="48"/>
        <v>#REF!</v>
      </c>
      <c r="I201" s="5" t="e">
        <f t="shared" si="49"/>
        <v>#REF!</v>
      </c>
      <c r="J201" s="5" t="e">
        <f t="shared" si="50"/>
        <v>#REF!</v>
      </c>
      <c r="K201" t="e">
        <f t="shared" si="51"/>
        <v>#REF!</v>
      </c>
    </row>
    <row r="202" spans="1:11" x14ac:dyDescent="0.25">
      <c r="A202" t="e">
        <f>#REF!</f>
        <v>#REF!</v>
      </c>
      <c r="B202" t="e">
        <f>#REF!</f>
        <v>#REF!</v>
      </c>
      <c r="C202" t="e">
        <f>#REF!</f>
        <v>#REF!</v>
      </c>
      <c r="D202" t="e">
        <f>IF(#REF!="","",#REF!)</f>
        <v>#REF!</v>
      </c>
      <c r="E202" t="e">
        <f>IF(#REF!="","",#REF!)</f>
        <v>#REF!</v>
      </c>
      <c r="F202" s="6" t="e">
        <f t="shared" si="47"/>
        <v>#REF!</v>
      </c>
      <c r="G202" s="5" t="e">
        <f>#REF!+#REF!</f>
        <v>#REF!</v>
      </c>
      <c r="H202" s="5" t="e">
        <f t="shared" si="48"/>
        <v>#REF!</v>
      </c>
      <c r="I202" s="5" t="e">
        <f t="shared" si="49"/>
        <v>#REF!</v>
      </c>
      <c r="J202" s="5" t="e">
        <f t="shared" si="50"/>
        <v>#REF!</v>
      </c>
      <c r="K202" t="e">
        <f t="shared" si="51"/>
        <v>#REF!</v>
      </c>
    </row>
    <row r="203" spans="1:11" x14ac:dyDescent="0.25">
      <c r="A203" t="e">
        <f>#REF!</f>
        <v>#REF!</v>
      </c>
      <c r="B203" t="e">
        <f>#REF!</f>
        <v>#REF!</v>
      </c>
      <c r="C203" t="e">
        <f>#REF!</f>
        <v>#REF!</v>
      </c>
      <c r="D203" t="e">
        <f>IF(#REF!="","",#REF!)</f>
        <v>#REF!</v>
      </c>
      <c r="E203" t="e">
        <f>IF(#REF!="","",#REF!)</f>
        <v>#REF!</v>
      </c>
      <c r="F203" s="6" t="e">
        <f t="shared" si="47"/>
        <v>#REF!</v>
      </c>
      <c r="G203" s="5" t="e">
        <f>#REF!+#REF!</f>
        <v>#REF!</v>
      </c>
      <c r="H203" s="5" t="e">
        <f t="shared" si="48"/>
        <v>#REF!</v>
      </c>
      <c r="I203" s="5" t="e">
        <f t="shared" si="49"/>
        <v>#REF!</v>
      </c>
      <c r="J203" s="5" t="e">
        <f t="shared" si="50"/>
        <v>#REF!</v>
      </c>
      <c r="K203" t="e">
        <f t="shared" si="51"/>
        <v>#REF!</v>
      </c>
    </row>
    <row r="204" spans="1:11" x14ac:dyDescent="0.25">
      <c r="A204" t="e">
        <f>#REF!</f>
        <v>#REF!</v>
      </c>
      <c r="B204" t="e">
        <f>#REF!</f>
        <v>#REF!</v>
      </c>
      <c r="C204" t="e">
        <f>#REF!</f>
        <v>#REF!</v>
      </c>
      <c r="D204" t="e">
        <f>IF(#REF!="","",#REF!)</f>
        <v>#REF!</v>
      </c>
      <c r="E204" t="e">
        <f>IF(#REF!="","",#REF!)</f>
        <v>#REF!</v>
      </c>
      <c r="F204" s="6" t="e">
        <f t="shared" si="47"/>
        <v>#REF!</v>
      </c>
      <c r="G204" s="5" t="e">
        <f>#REF!+#REF!</f>
        <v>#REF!</v>
      </c>
      <c r="H204" s="5" t="e">
        <f t="shared" si="48"/>
        <v>#REF!</v>
      </c>
      <c r="I204" s="5" t="e">
        <f t="shared" si="49"/>
        <v>#REF!</v>
      </c>
      <c r="J204" s="5" t="e">
        <f t="shared" si="50"/>
        <v>#REF!</v>
      </c>
      <c r="K204" t="e">
        <f t="shared" si="51"/>
        <v>#REF!</v>
      </c>
    </row>
    <row r="205" spans="1:11" x14ac:dyDescent="0.25">
      <c r="A205" t="e">
        <f>#REF!</f>
        <v>#REF!</v>
      </c>
      <c r="B205" t="e">
        <f>#REF!</f>
        <v>#REF!</v>
      </c>
      <c r="C205" t="e">
        <f>#REF!</f>
        <v>#REF!</v>
      </c>
      <c r="D205" t="e">
        <f>IF(#REF!="","",#REF!)</f>
        <v>#REF!</v>
      </c>
      <c r="E205" t="e">
        <f>IF(#REF!="","",#REF!)</f>
        <v>#REF!</v>
      </c>
      <c r="F205" s="6" t="e">
        <f t="shared" si="47"/>
        <v>#REF!</v>
      </c>
      <c r="G205" s="5" t="e">
        <f>#REF!+#REF!</f>
        <v>#REF!</v>
      </c>
      <c r="H205" s="5" t="e">
        <f t="shared" si="48"/>
        <v>#REF!</v>
      </c>
      <c r="I205" s="5" t="e">
        <f t="shared" si="49"/>
        <v>#REF!</v>
      </c>
      <c r="J205" s="5" t="e">
        <f t="shared" si="50"/>
        <v>#REF!</v>
      </c>
      <c r="K205" t="e">
        <f t="shared" si="51"/>
        <v>#REF!</v>
      </c>
    </row>
    <row r="206" spans="1:11" x14ac:dyDescent="0.25">
      <c r="A206" t="e">
        <f>#REF!</f>
        <v>#REF!</v>
      </c>
      <c r="B206" t="e">
        <f>#REF!</f>
        <v>#REF!</v>
      </c>
      <c r="C206" t="e">
        <f>#REF!</f>
        <v>#REF!</v>
      </c>
      <c r="D206" t="e">
        <f>IF(#REF!="","",#REF!)</f>
        <v>#REF!</v>
      </c>
      <c r="E206" t="e">
        <f>IF(#REF!="","",#REF!)</f>
        <v>#REF!</v>
      </c>
      <c r="F206" s="6" t="e">
        <f t="shared" si="47"/>
        <v>#REF!</v>
      </c>
      <c r="G206" s="5" t="e">
        <f>#REF!+#REF!</f>
        <v>#REF!</v>
      </c>
      <c r="H206" s="5" t="e">
        <f t="shared" si="48"/>
        <v>#REF!</v>
      </c>
      <c r="I206" s="5" t="e">
        <f t="shared" si="49"/>
        <v>#REF!</v>
      </c>
      <c r="J206" s="5" t="e">
        <f t="shared" si="50"/>
        <v>#REF!</v>
      </c>
      <c r="K206" t="e">
        <f t="shared" si="51"/>
        <v>#REF!</v>
      </c>
    </row>
    <row r="207" spans="1:11" x14ac:dyDescent="0.25">
      <c r="A207" t="e">
        <f>#REF!</f>
        <v>#REF!</v>
      </c>
      <c r="B207" t="e">
        <f>#REF!</f>
        <v>#REF!</v>
      </c>
      <c r="C207" t="e">
        <f>#REF!</f>
        <v>#REF!</v>
      </c>
      <c r="D207" t="e">
        <f>IF(#REF!="","",#REF!)</f>
        <v>#REF!</v>
      </c>
      <c r="E207" t="e">
        <f>IF(#REF!="","",#REF!)</f>
        <v>#REF!</v>
      </c>
      <c r="F207" s="6" t="e">
        <f t="shared" si="47"/>
        <v>#REF!</v>
      </c>
      <c r="G207" s="5" t="e">
        <f>#REF!+#REF!</f>
        <v>#REF!</v>
      </c>
      <c r="H207" s="5" t="e">
        <f t="shared" si="48"/>
        <v>#REF!</v>
      </c>
      <c r="I207" s="5" t="e">
        <f t="shared" si="49"/>
        <v>#REF!</v>
      </c>
      <c r="J207" s="5" t="e">
        <f t="shared" si="50"/>
        <v>#REF!</v>
      </c>
      <c r="K207" t="e">
        <f t="shared" si="51"/>
        <v>#REF!</v>
      </c>
    </row>
    <row r="208" spans="1:11" x14ac:dyDescent="0.25">
      <c r="A208" t="e">
        <f>#REF!</f>
        <v>#REF!</v>
      </c>
      <c r="B208" t="e">
        <f>#REF!</f>
        <v>#REF!</v>
      </c>
      <c r="C208" t="e">
        <f>#REF!</f>
        <v>#REF!</v>
      </c>
      <c r="D208" t="e">
        <f>IF(#REF!="","",#REF!)</f>
        <v>#REF!</v>
      </c>
      <c r="E208" t="e">
        <f>IF(#REF!="","",#REF!)</f>
        <v>#REF!</v>
      </c>
      <c r="F208" s="6" t="e">
        <f t="shared" si="47"/>
        <v>#REF!</v>
      </c>
      <c r="G208" s="5" t="e">
        <f>#REF!+#REF!</f>
        <v>#REF!</v>
      </c>
      <c r="H208" s="5" t="e">
        <f t="shared" si="48"/>
        <v>#REF!</v>
      </c>
      <c r="I208" s="5" t="e">
        <f t="shared" si="49"/>
        <v>#REF!</v>
      </c>
      <c r="J208" s="5" t="e">
        <f t="shared" si="50"/>
        <v>#REF!</v>
      </c>
      <c r="K208" t="e">
        <f t="shared" si="51"/>
        <v>#REF!</v>
      </c>
    </row>
    <row r="209" spans="1:11" x14ac:dyDescent="0.25">
      <c r="A209" t="e">
        <f>#REF!</f>
        <v>#REF!</v>
      </c>
      <c r="B209" t="e">
        <f>#REF!</f>
        <v>#REF!</v>
      </c>
      <c r="C209" t="e">
        <f>#REF!</f>
        <v>#REF!</v>
      </c>
      <c r="D209" t="e">
        <f>IF(#REF!="","",#REF!)</f>
        <v>#REF!</v>
      </c>
      <c r="E209" t="e">
        <f>IF(#REF!="","",#REF!)</f>
        <v>#REF!</v>
      </c>
      <c r="F209" s="6" t="e">
        <f t="shared" si="47"/>
        <v>#REF!</v>
      </c>
      <c r="G209" s="5" t="e">
        <f>#REF!+#REF!</f>
        <v>#REF!</v>
      </c>
      <c r="H209" s="5" t="e">
        <f t="shared" si="48"/>
        <v>#REF!</v>
      </c>
      <c r="I209" s="5" t="e">
        <f t="shared" si="49"/>
        <v>#REF!</v>
      </c>
      <c r="J209" s="5" t="e">
        <f t="shared" si="50"/>
        <v>#REF!</v>
      </c>
      <c r="K209" t="e">
        <f t="shared" si="51"/>
        <v>#REF!</v>
      </c>
    </row>
    <row r="210" spans="1:11" x14ac:dyDescent="0.25">
      <c r="A210" t="e">
        <f>#REF!</f>
        <v>#REF!</v>
      </c>
      <c r="B210" t="e">
        <f>#REF!</f>
        <v>#REF!</v>
      </c>
      <c r="C210" t="e">
        <f>#REF!</f>
        <v>#REF!</v>
      </c>
      <c r="D210" t="e">
        <f>IF(#REF!="","",#REF!)</f>
        <v>#REF!</v>
      </c>
      <c r="E210" t="e">
        <f>IF(#REF!="","",#REF!)</f>
        <v>#REF!</v>
      </c>
      <c r="F210" s="6" t="e">
        <f t="shared" si="47"/>
        <v>#REF!</v>
      </c>
      <c r="G210" s="5" t="e">
        <f>#REF!+#REF!</f>
        <v>#REF!</v>
      </c>
      <c r="H210" s="5" t="e">
        <f t="shared" si="48"/>
        <v>#REF!</v>
      </c>
      <c r="I210" s="5" t="e">
        <f t="shared" si="49"/>
        <v>#REF!</v>
      </c>
      <c r="J210" s="5" t="e">
        <f t="shared" si="50"/>
        <v>#REF!</v>
      </c>
      <c r="K210" t="e">
        <f t="shared" si="51"/>
        <v>#REF!</v>
      </c>
    </row>
    <row r="211" spans="1:11" x14ac:dyDescent="0.25">
      <c r="A211" t="e">
        <f>#REF!</f>
        <v>#REF!</v>
      </c>
      <c r="B211" t="e">
        <f>#REF!</f>
        <v>#REF!</v>
      </c>
      <c r="C211" t="e">
        <f>#REF!</f>
        <v>#REF!</v>
      </c>
      <c r="D211" t="e">
        <f>IF(#REF!="","",#REF!)</f>
        <v>#REF!</v>
      </c>
      <c r="E211" t="e">
        <f>IF(#REF!="","",#REF!)</f>
        <v>#REF!</v>
      </c>
      <c r="F211" s="6" t="e">
        <f t="shared" si="47"/>
        <v>#REF!</v>
      </c>
      <c r="G211" s="5" t="e">
        <f>#REF!+#REF!</f>
        <v>#REF!</v>
      </c>
      <c r="H211" s="5" t="e">
        <f t="shared" si="48"/>
        <v>#REF!</v>
      </c>
      <c r="I211" s="5" t="e">
        <f t="shared" si="49"/>
        <v>#REF!</v>
      </c>
      <c r="J211" s="5" t="e">
        <f t="shared" si="50"/>
        <v>#REF!</v>
      </c>
      <c r="K211" t="e">
        <f t="shared" si="51"/>
        <v>#REF!</v>
      </c>
    </row>
    <row r="212" spans="1:11" x14ac:dyDescent="0.25">
      <c r="A212" t="e">
        <f>#REF!</f>
        <v>#REF!</v>
      </c>
      <c r="B212" t="e">
        <f>#REF!</f>
        <v>#REF!</v>
      </c>
      <c r="C212" t="e">
        <f>#REF!</f>
        <v>#REF!</v>
      </c>
      <c r="D212" t="e">
        <f>IF(#REF!="","",#REF!)</f>
        <v>#REF!</v>
      </c>
      <c r="E212" t="e">
        <f>IF(#REF!="","",#REF!)</f>
        <v>#REF!</v>
      </c>
      <c r="F212" s="6" t="e">
        <f t="shared" si="47"/>
        <v>#REF!</v>
      </c>
      <c r="G212" s="5" t="e">
        <f>#REF!+#REF!</f>
        <v>#REF!</v>
      </c>
      <c r="H212" s="5" t="e">
        <f t="shared" si="48"/>
        <v>#REF!</v>
      </c>
      <c r="I212" s="5" t="e">
        <f t="shared" si="49"/>
        <v>#REF!</v>
      </c>
      <c r="J212" s="5" t="e">
        <f t="shared" si="50"/>
        <v>#REF!</v>
      </c>
      <c r="K212" t="e">
        <f t="shared" si="51"/>
        <v>#REF!</v>
      </c>
    </row>
    <row r="213" spans="1:11" x14ac:dyDescent="0.25">
      <c r="A213" t="e">
        <f>#REF!</f>
        <v>#REF!</v>
      </c>
      <c r="B213" t="e">
        <f>#REF!</f>
        <v>#REF!</v>
      </c>
      <c r="C213" t="e">
        <f>#REF!</f>
        <v>#REF!</v>
      </c>
      <c r="D213" t="e">
        <f>IF(#REF!="","",#REF!)</f>
        <v>#REF!</v>
      </c>
      <c r="E213" t="e">
        <f>IF(#REF!="","",#REF!)</f>
        <v>#REF!</v>
      </c>
      <c r="F213" s="6" t="e">
        <f t="shared" si="47"/>
        <v>#REF!</v>
      </c>
      <c r="G213" s="5" t="e">
        <f>#REF!+#REF!</f>
        <v>#REF!</v>
      </c>
      <c r="H213" s="5" t="e">
        <f t="shared" si="48"/>
        <v>#REF!</v>
      </c>
      <c r="I213" s="5" t="e">
        <f t="shared" si="49"/>
        <v>#REF!</v>
      </c>
      <c r="J213" s="5" t="e">
        <f t="shared" si="50"/>
        <v>#REF!</v>
      </c>
      <c r="K213" t="e">
        <f t="shared" si="51"/>
        <v>#REF!</v>
      </c>
    </row>
    <row r="214" spans="1:11" x14ac:dyDescent="0.25">
      <c r="A214" t="e">
        <f>#REF!</f>
        <v>#REF!</v>
      </c>
      <c r="B214" t="e">
        <f>#REF!</f>
        <v>#REF!</v>
      </c>
      <c r="C214" t="e">
        <f>#REF!</f>
        <v>#REF!</v>
      </c>
      <c r="D214" t="e">
        <f>IF(#REF!="","",#REF!)</f>
        <v>#REF!</v>
      </c>
      <c r="E214" t="e">
        <f>IF(#REF!="","",#REF!)</f>
        <v>#REF!</v>
      </c>
      <c r="F214" s="6" t="e">
        <f t="shared" si="47"/>
        <v>#REF!</v>
      </c>
      <c r="G214" s="5" t="e">
        <f>#REF!+#REF!</f>
        <v>#REF!</v>
      </c>
      <c r="H214" s="5" t="e">
        <f t="shared" si="48"/>
        <v>#REF!</v>
      </c>
      <c r="I214" s="5" t="e">
        <f t="shared" si="49"/>
        <v>#REF!</v>
      </c>
      <c r="J214" s="5" t="e">
        <f t="shared" si="50"/>
        <v>#REF!</v>
      </c>
      <c r="K214" t="e">
        <f t="shared" si="51"/>
        <v>#REF!</v>
      </c>
    </row>
    <row r="215" spans="1:11" x14ac:dyDescent="0.25">
      <c r="A215" t="e">
        <f>#REF!</f>
        <v>#REF!</v>
      </c>
      <c r="B215" t="e">
        <f>#REF!</f>
        <v>#REF!</v>
      </c>
      <c r="C215" t="e">
        <f>#REF!</f>
        <v>#REF!</v>
      </c>
      <c r="D215" t="e">
        <f>IF(#REF!="","",#REF!)</f>
        <v>#REF!</v>
      </c>
      <c r="E215" t="e">
        <f>IF(#REF!="","",#REF!)</f>
        <v>#REF!</v>
      </c>
      <c r="F215" s="6" t="e">
        <f t="shared" si="47"/>
        <v>#REF!</v>
      </c>
      <c r="G215" s="5" t="e">
        <f>#REF!+#REF!</f>
        <v>#REF!</v>
      </c>
      <c r="H215" s="5" t="e">
        <f t="shared" si="48"/>
        <v>#REF!</v>
      </c>
      <c r="I215" s="5" t="e">
        <f t="shared" si="49"/>
        <v>#REF!</v>
      </c>
      <c r="J215" s="5" t="e">
        <f t="shared" si="50"/>
        <v>#REF!</v>
      </c>
      <c r="K215" t="e">
        <f t="shared" si="51"/>
        <v>#REF!</v>
      </c>
    </row>
    <row r="216" spans="1:11" x14ac:dyDescent="0.25">
      <c r="A216" t="e">
        <f>#REF!</f>
        <v>#REF!</v>
      </c>
      <c r="B216" t="e">
        <f>#REF!</f>
        <v>#REF!</v>
      </c>
      <c r="C216" t="e">
        <f>#REF!</f>
        <v>#REF!</v>
      </c>
      <c r="D216" t="e">
        <f>IF(#REF!="","",#REF!)</f>
        <v>#REF!</v>
      </c>
      <c r="E216" t="e">
        <f>IF(#REF!="","",#REF!)</f>
        <v>#REF!</v>
      </c>
      <c r="F216" s="6" t="e">
        <f t="shared" si="47"/>
        <v>#REF!</v>
      </c>
      <c r="G216" s="5" t="e">
        <f>#REF!+#REF!</f>
        <v>#REF!</v>
      </c>
      <c r="H216" s="5" t="e">
        <f t="shared" si="48"/>
        <v>#REF!</v>
      </c>
      <c r="I216" s="5" t="e">
        <f t="shared" si="49"/>
        <v>#REF!</v>
      </c>
      <c r="J216" s="5" t="e">
        <f t="shared" si="50"/>
        <v>#REF!</v>
      </c>
      <c r="K216" t="e">
        <f t="shared" si="51"/>
        <v>#REF!</v>
      </c>
    </row>
    <row r="217" spans="1:11" x14ac:dyDescent="0.25">
      <c r="A217" t="e">
        <f>#REF!</f>
        <v>#REF!</v>
      </c>
      <c r="B217" t="e">
        <f>#REF!</f>
        <v>#REF!</v>
      </c>
      <c r="C217" t="e">
        <f>#REF!</f>
        <v>#REF!</v>
      </c>
      <c r="D217" t="e">
        <f>IF(#REF!="","",#REF!)</f>
        <v>#REF!</v>
      </c>
      <c r="E217" t="e">
        <f>IF(#REF!="","",#REF!)</f>
        <v>#REF!</v>
      </c>
      <c r="F217" s="6" t="e">
        <f t="shared" si="47"/>
        <v>#REF!</v>
      </c>
      <c r="G217" s="5" t="e">
        <f>#REF!+#REF!</f>
        <v>#REF!</v>
      </c>
      <c r="H217" s="5" t="e">
        <f t="shared" si="48"/>
        <v>#REF!</v>
      </c>
      <c r="I217" s="5" t="e">
        <f t="shared" si="49"/>
        <v>#REF!</v>
      </c>
      <c r="J217" s="5" t="e">
        <f t="shared" si="50"/>
        <v>#REF!</v>
      </c>
      <c r="K217" t="e">
        <f t="shared" si="51"/>
        <v>#REF!</v>
      </c>
    </row>
    <row r="218" spans="1:11" x14ac:dyDescent="0.25">
      <c r="A218" t="e">
        <f>#REF!</f>
        <v>#REF!</v>
      </c>
      <c r="B218" t="e">
        <f>#REF!</f>
        <v>#REF!</v>
      </c>
      <c r="C218" t="e">
        <f>#REF!</f>
        <v>#REF!</v>
      </c>
      <c r="D218" t="e">
        <f>IF(#REF!="","",#REF!)</f>
        <v>#REF!</v>
      </c>
      <c r="E218" t="e">
        <f>IF(#REF!="","",#REF!)</f>
        <v>#REF!</v>
      </c>
      <c r="F218" s="6" t="e">
        <f t="shared" si="47"/>
        <v>#REF!</v>
      </c>
      <c r="G218" s="5" t="e">
        <f>#REF!+#REF!</f>
        <v>#REF!</v>
      </c>
      <c r="H218" s="5" t="e">
        <f t="shared" si="48"/>
        <v>#REF!</v>
      </c>
      <c r="I218" s="5" t="e">
        <f t="shared" si="49"/>
        <v>#REF!</v>
      </c>
      <c r="J218" s="5" t="e">
        <f t="shared" si="50"/>
        <v>#REF!</v>
      </c>
      <c r="K218" t="e">
        <f t="shared" si="51"/>
        <v>#REF!</v>
      </c>
    </row>
    <row r="219" spans="1:11" x14ac:dyDescent="0.25">
      <c r="A219" t="e">
        <f>#REF!</f>
        <v>#REF!</v>
      </c>
      <c r="B219" t="e">
        <f>#REF!</f>
        <v>#REF!</v>
      </c>
      <c r="C219" t="e">
        <f>#REF!</f>
        <v>#REF!</v>
      </c>
      <c r="D219" t="e">
        <f>IF(#REF!="","",#REF!)</f>
        <v>#REF!</v>
      </c>
      <c r="E219" t="e">
        <f>IF(#REF!="","",#REF!)</f>
        <v>#REF!</v>
      </c>
      <c r="F219" s="6" t="e">
        <f t="shared" si="47"/>
        <v>#REF!</v>
      </c>
      <c r="G219" s="5" t="e">
        <f>#REF!+#REF!</f>
        <v>#REF!</v>
      </c>
      <c r="H219" s="5" t="e">
        <f t="shared" si="48"/>
        <v>#REF!</v>
      </c>
      <c r="I219" s="5" t="e">
        <f t="shared" si="49"/>
        <v>#REF!</v>
      </c>
      <c r="J219" s="5" t="e">
        <f t="shared" si="50"/>
        <v>#REF!</v>
      </c>
      <c r="K219" t="e">
        <f t="shared" si="51"/>
        <v>#REF!</v>
      </c>
    </row>
    <row r="220" spans="1:11" x14ac:dyDescent="0.25">
      <c r="A220" t="e">
        <f>#REF!</f>
        <v>#REF!</v>
      </c>
      <c r="B220" t="e">
        <f>#REF!</f>
        <v>#REF!</v>
      </c>
      <c r="C220" t="e">
        <f>#REF!</f>
        <v>#REF!</v>
      </c>
      <c r="D220" t="e">
        <f>IF(#REF!="","",#REF!)</f>
        <v>#REF!</v>
      </c>
      <c r="E220" t="e">
        <f>IF(#REF!="","",#REF!)</f>
        <v>#REF!</v>
      </c>
      <c r="F220" s="6" t="e">
        <f t="shared" si="47"/>
        <v>#REF!</v>
      </c>
      <c r="G220" s="5" t="e">
        <f>#REF!+#REF!</f>
        <v>#REF!</v>
      </c>
      <c r="H220" s="5" t="e">
        <f t="shared" si="48"/>
        <v>#REF!</v>
      </c>
      <c r="I220" s="5" t="e">
        <f t="shared" si="49"/>
        <v>#REF!</v>
      </c>
      <c r="J220" s="5" t="e">
        <f t="shared" si="50"/>
        <v>#REF!</v>
      </c>
      <c r="K220" t="e">
        <f t="shared" si="51"/>
        <v>#REF!</v>
      </c>
    </row>
    <row r="221" spans="1:11" x14ac:dyDescent="0.25">
      <c r="A221" t="e">
        <f>#REF!</f>
        <v>#REF!</v>
      </c>
      <c r="B221" t="e">
        <f>#REF!</f>
        <v>#REF!</v>
      </c>
      <c r="C221" t="e">
        <f>#REF!</f>
        <v>#REF!</v>
      </c>
      <c r="D221" t="e">
        <f>IF(#REF!="","",#REF!)</f>
        <v>#REF!</v>
      </c>
      <c r="E221" t="e">
        <f>IF(#REF!="","",#REF!)</f>
        <v>#REF!</v>
      </c>
      <c r="F221" s="6" t="e">
        <f t="shared" si="47"/>
        <v>#REF!</v>
      </c>
      <c r="G221" s="5" t="e">
        <f>#REF!+#REF!</f>
        <v>#REF!</v>
      </c>
      <c r="H221" s="5" t="e">
        <f t="shared" si="48"/>
        <v>#REF!</v>
      </c>
      <c r="I221" s="5" t="e">
        <f t="shared" si="49"/>
        <v>#REF!</v>
      </c>
      <c r="J221" s="5" t="e">
        <f t="shared" si="50"/>
        <v>#REF!</v>
      </c>
      <c r="K221" t="e">
        <f t="shared" si="51"/>
        <v>#REF!</v>
      </c>
    </row>
    <row r="222" spans="1:11" x14ac:dyDescent="0.25">
      <c r="A222" t="e">
        <f>#REF!</f>
        <v>#REF!</v>
      </c>
      <c r="B222" t="e">
        <f>#REF!</f>
        <v>#REF!</v>
      </c>
      <c r="C222" t="e">
        <f>#REF!</f>
        <v>#REF!</v>
      </c>
      <c r="D222" t="e">
        <f>IF(#REF!="","",#REF!)</f>
        <v>#REF!</v>
      </c>
      <c r="E222" t="e">
        <f>IF(#REF!="","",#REF!)</f>
        <v>#REF!</v>
      </c>
      <c r="F222" s="6" t="e">
        <f t="shared" si="47"/>
        <v>#REF!</v>
      </c>
      <c r="G222" s="5" t="e">
        <f>#REF!+#REF!</f>
        <v>#REF!</v>
      </c>
      <c r="H222" s="5" t="e">
        <f t="shared" si="48"/>
        <v>#REF!</v>
      </c>
      <c r="I222" s="5" t="e">
        <f t="shared" si="49"/>
        <v>#REF!</v>
      </c>
      <c r="J222" s="5" t="e">
        <f t="shared" si="50"/>
        <v>#REF!</v>
      </c>
      <c r="K222" t="e">
        <f t="shared" si="51"/>
        <v>#REF!</v>
      </c>
    </row>
    <row r="223" spans="1:11" x14ac:dyDescent="0.25">
      <c r="A223" t="e">
        <f>#REF!</f>
        <v>#REF!</v>
      </c>
      <c r="B223" t="e">
        <f>#REF!</f>
        <v>#REF!</v>
      </c>
      <c r="C223" t="e">
        <f>#REF!</f>
        <v>#REF!</v>
      </c>
      <c r="D223" t="e">
        <f>IF(#REF!="","",#REF!)</f>
        <v>#REF!</v>
      </c>
      <c r="E223" t="e">
        <f>IF(#REF!="","",#REF!)</f>
        <v>#REF!</v>
      </c>
      <c r="F223" s="6" t="e">
        <f t="shared" si="47"/>
        <v>#REF!</v>
      </c>
      <c r="G223" s="5" t="e">
        <f>#REF!+#REF!</f>
        <v>#REF!</v>
      </c>
      <c r="H223" s="5" t="e">
        <f t="shared" si="48"/>
        <v>#REF!</v>
      </c>
      <c r="I223" s="5" t="e">
        <f t="shared" si="49"/>
        <v>#REF!</v>
      </c>
      <c r="J223" s="5" t="e">
        <f t="shared" si="50"/>
        <v>#REF!</v>
      </c>
      <c r="K223" t="e">
        <f t="shared" si="51"/>
        <v>#REF!</v>
      </c>
    </row>
    <row r="224" spans="1:11" x14ac:dyDescent="0.25">
      <c r="A224" t="e">
        <f>#REF!</f>
        <v>#REF!</v>
      </c>
      <c r="B224" t="e">
        <f>#REF!</f>
        <v>#REF!</v>
      </c>
      <c r="C224" t="e">
        <f>#REF!</f>
        <v>#REF!</v>
      </c>
      <c r="D224" t="e">
        <f>IF(#REF!="","",#REF!)</f>
        <v>#REF!</v>
      </c>
      <c r="E224" t="e">
        <f>IF(#REF!="","",#REF!)</f>
        <v>#REF!</v>
      </c>
      <c r="F224" s="6" t="e">
        <f t="shared" si="47"/>
        <v>#REF!</v>
      </c>
      <c r="G224" s="5" t="e">
        <f>#REF!+#REF!</f>
        <v>#REF!</v>
      </c>
      <c r="H224" s="5" t="e">
        <f t="shared" si="48"/>
        <v>#REF!</v>
      </c>
      <c r="I224" s="5" t="e">
        <f t="shared" si="49"/>
        <v>#REF!</v>
      </c>
      <c r="J224" s="5" t="e">
        <f t="shared" si="50"/>
        <v>#REF!</v>
      </c>
      <c r="K224" t="e">
        <f t="shared" si="51"/>
        <v>#REF!</v>
      </c>
    </row>
    <row r="225" spans="1:11" x14ac:dyDescent="0.25">
      <c r="A225" t="e">
        <f>#REF!</f>
        <v>#REF!</v>
      </c>
      <c r="B225" t="e">
        <f>#REF!</f>
        <v>#REF!</v>
      </c>
      <c r="C225" t="e">
        <f>#REF!</f>
        <v>#REF!</v>
      </c>
      <c r="D225" t="e">
        <f>IF(#REF!="","",#REF!)</f>
        <v>#REF!</v>
      </c>
      <c r="E225" t="e">
        <f>IF(#REF!="","",#REF!)</f>
        <v>#REF!</v>
      </c>
      <c r="F225" s="6" t="e">
        <f t="shared" si="47"/>
        <v>#REF!</v>
      </c>
      <c r="G225" s="5" t="e">
        <f>#REF!+#REF!</f>
        <v>#REF!</v>
      </c>
      <c r="H225" s="5" t="e">
        <f t="shared" si="48"/>
        <v>#REF!</v>
      </c>
      <c r="I225" s="5" t="e">
        <f t="shared" si="49"/>
        <v>#REF!</v>
      </c>
      <c r="J225" s="5" t="e">
        <f t="shared" si="50"/>
        <v>#REF!</v>
      </c>
      <c r="K225" t="e">
        <f t="shared" si="51"/>
        <v>#REF!</v>
      </c>
    </row>
    <row r="226" spans="1:11" x14ac:dyDescent="0.25">
      <c r="A226" t="e">
        <f>#REF!</f>
        <v>#REF!</v>
      </c>
      <c r="B226" t="e">
        <f>#REF!</f>
        <v>#REF!</v>
      </c>
      <c r="C226" t="e">
        <f>#REF!</f>
        <v>#REF!</v>
      </c>
      <c r="D226" t="e">
        <f>IF(#REF!="","",#REF!)</f>
        <v>#REF!</v>
      </c>
      <c r="E226" t="e">
        <f>IF(#REF!="","",#REF!)</f>
        <v>#REF!</v>
      </c>
      <c r="F226" s="6" t="e">
        <f t="shared" si="47"/>
        <v>#REF!</v>
      </c>
      <c r="G226" s="5" t="e">
        <f>#REF!+#REF!</f>
        <v>#REF!</v>
      </c>
      <c r="H226" s="5" t="e">
        <f t="shared" si="48"/>
        <v>#REF!</v>
      </c>
      <c r="I226" s="5" t="e">
        <f t="shared" si="49"/>
        <v>#REF!</v>
      </c>
      <c r="J226" s="5" t="e">
        <f t="shared" si="50"/>
        <v>#REF!</v>
      </c>
      <c r="K226" t="e">
        <f t="shared" si="51"/>
        <v>#REF!</v>
      </c>
    </row>
    <row r="227" spans="1:11" x14ac:dyDescent="0.25">
      <c r="A227" t="e">
        <f>#REF!</f>
        <v>#REF!</v>
      </c>
      <c r="B227" t="e">
        <f>#REF!</f>
        <v>#REF!</v>
      </c>
      <c r="C227" t="e">
        <f>#REF!</f>
        <v>#REF!</v>
      </c>
      <c r="D227" t="e">
        <f>IF(#REF!="","",#REF!)</f>
        <v>#REF!</v>
      </c>
      <c r="E227" t="e">
        <f>IF(#REF!="","",#REF!)</f>
        <v>#REF!</v>
      </c>
      <c r="F227" s="6" t="e">
        <f t="shared" si="47"/>
        <v>#REF!</v>
      </c>
      <c r="G227" s="5" t="e">
        <f>#REF!+#REF!</f>
        <v>#REF!</v>
      </c>
      <c r="H227" s="5" t="e">
        <f t="shared" si="48"/>
        <v>#REF!</v>
      </c>
      <c r="I227" s="5" t="e">
        <f t="shared" si="49"/>
        <v>#REF!</v>
      </c>
      <c r="J227" s="5" t="e">
        <f t="shared" si="50"/>
        <v>#REF!</v>
      </c>
      <c r="K227" t="e">
        <f t="shared" si="51"/>
        <v>#REF!</v>
      </c>
    </row>
    <row r="228" spans="1:11" x14ac:dyDescent="0.25">
      <c r="A228" t="e">
        <f>#REF!</f>
        <v>#REF!</v>
      </c>
      <c r="B228" t="e">
        <f>#REF!</f>
        <v>#REF!</v>
      </c>
      <c r="C228" t="e">
        <f>#REF!</f>
        <v>#REF!</v>
      </c>
      <c r="D228" t="e">
        <f>IF(#REF!="","",#REF!)</f>
        <v>#REF!</v>
      </c>
      <c r="E228" t="e">
        <f>IF(#REF!="","",#REF!)</f>
        <v>#REF!</v>
      </c>
      <c r="F228" s="6" t="e">
        <f t="shared" si="47"/>
        <v>#REF!</v>
      </c>
      <c r="G228" s="5" t="e">
        <f>#REF!+#REF!</f>
        <v>#REF!</v>
      </c>
      <c r="H228" s="5" t="e">
        <f t="shared" si="48"/>
        <v>#REF!</v>
      </c>
      <c r="I228" s="5" t="e">
        <f t="shared" si="49"/>
        <v>#REF!</v>
      </c>
      <c r="J228" s="5" t="e">
        <f t="shared" si="50"/>
        <v>#REF!</v>
      </c>
      <c r="K228" t="e">
        <f t="shared" si="51"/>
        <v>#REF!</v>
      </c>
    </row>
    <row r="229" spans="1:11" x14ac:dyDescent="0.25">
      <c r="A229" t="e">
        <f>#REF!</f>
        <v>#REF!</v>
      </c>
      <c r="B229" t="e">
        <f>#REF!</f>
        <v>#REF!</v>
      </c>
      <c r="C229" t="e">
        <f>#REF!</f>
        <v>#REF!</v>
      </c>
      <c r="D229" t="e">
        <f>IF(#REF!="","",#REF!)</f>
        <v>#REF!</v>
      </c>
      <c r="E229" t="e">
        <f>IF(#REF!="","",#REF!)</f>
        <v>#REF!</v>
      </c>
      <c r="F229" s="6" t="e">
        <f t="shared" si="47"/>
        <v>#REF!</v>
      </c>
      <c r="G229" s="5" t="e">
        <f>#REF!+#REF!</f>
        <v>#REF!</v>
      </c>
      <c r="H229" s="5" t="e">
        <f t="shared" si="48"/>
        <v>#REF!</v>
      </c>
      <c r="I229" s="5" t="e">
        <f t="shared" si="49"/>
        <v>#REF!</v>
      </c>
      <c r="J229" s="5" t="e">
        <f t="shared" si="50"/>
        <v>#REF!</v>
      </c>
      <c r="K229" t="e">
        <f t="shared" si="51"/>
        <v>#REF!</v>
      </c>
    </row>
    <row r="230" spans="1:11" x14ac:dyDescent="0.25">
      <c r="A230" t="e">
        <f>#REF!</f>
        <v>#REF!</v>
      </c>
      <c r="B230" t="e">
        <f>#REF!</f>
        <v>#REF!</v>
      </c>
      <c r="C230" t="e">
        <f>#REF!</f>
        <v>#REF!</v>
      </c>
      <c r="D230" t="e">
        <f>IF(#REF!="","",#REF!)</f>
        <v>#REF!</v>
      </c>
      <c r="E230" t="e">
        <f>IF(#REF!="","",#REF!)</f>
        <v>#REF!</v>
      </c>
      <c r="F230" s="6" t="e">
        <f t="shared" si="47"/>
        <v>#REF!</v>
      </c>
      <c r="G230" s="5" t="e">
        <f>#REF!+#REF!</f>
        <v>#REF!</v>
      </c>
      <c r="H230" s="5" t="e">
        <f t="shared" si="48"/>
        <v>#REF!</v>
      </c>
      <c r="I230" s="5" t="e">
        <f t="shared" si="49"/>
        <v>#REF!</v>
      </c>
      <c r="J230" s="5" t="e">
        <f t="shared" si="50"/>
        <v>#REF!</v>
      </c>
      <c r="K230" t="e">
        <f t="shared" si="51"/>
        <v>#REF!</v>
      </c>
    </row>
    <row r="231" spans="1:11" x14ac:dyDescent="0.25">
      <c r="A231" t="e">
        <f>#REF!</f>
        <v>#REF!</v>
      </c>
      <c r="B231" t="e">
        <f>#REF!</f>
        <v>#REF!</v>
      </c>
      <c r="C231" t="e">
        <f>#REF!</f>
        <v>#REF!</v>
      </c>
      <c r="D231" t="e">
        <f>IF(#REF!="","",#REF!)</f>
        <v>#REF!</v>
      </c>
      <c r="E231" t="e">
        <f>IF(#REF!="","",#REF!)</f>
        <v>#REF!</v>
      </c>
      <c r="F231" s="6" t="e">
        <f t="shared" si="47"/>
        <v>#REF!</v>
      </c>
      <c r="G231" s="5" t="e">
        <f>#REF!+#REF!</f>
        <v>#REF!</v>
      </c>
      <c r="H231" s="5" t="e">
        <f t="shared" si="48"/>
        <v>#REF!</v>
      </c>
      <c r="I231" s="5" t="e">
        <f t="shared" si="49"/>
        <v>#REF!</v>
      </c>
      <c r="J231" s="5" t="e">
        <f t="shared" si="50"/>
        <v>#REF!</v>
      </c>
      <c r="K231" t="e">
        <f t="shared" si="51"/>
        <v>#REF!</v>
      </c>
    </row>
    <row r="232" spans="1:11" x14ac:dyDescent="0.25">
      <c r="A232" t="e">
        <f>#REF!</f>
        <v>#REF!</v>
      </c>
      <c r="B232" t="e">
        <f>#REF!</f>
        <v>#REF!</v>
      </c>
      <c r="C232" t="e">
        <f>#REF!</f>
        <v>#REF!</v>
      </c>
      <c r="D232" t="e">
        <f>IF(#REF!="","",#REF!)</f>
        <v>#REF!</v>
      </c>
      <c r="E232" t="e">
        <f>IF(#REF!="","",#REF!)</f>
        <v>#REF!</v>
      </c>
      <c r="F232" s="6" t="e">
        <f t="shared" si="47"/>
        <v>#REF!</v>
      </c>
      <c r="G232" s="5" t="e">
        <f>#REF!+#REF!</f>
        <v>#REF!</v>
      </c>
      <c r="H232" s="5" t="e">
        <f t="shared" si="48"/>
        <v>#REF!</v>
      </c>
      <c r="I232" s="5" t="e">
        <f t="shared" si="49"/>
        <v>#REF!</v>
      </c>
      <c r="J232" s="5" t="e">
        <f t="shared" si="50"/>
        <v>#REF!</v>
      </c>
      <c r="K232" t="e">
        <f t="shared" si="51"/>
        <v>#REF!</v>
      </c>
    </row>
    <row r="233" spans="1:11" x14ac:dyDescent="0.25">
      <c r="A233" t="e">
        <f>#REF!</f>
        <v>#REF!</v>
      </c>
      <c r="B233" t="e">
        <f>#REF!</f>
        <v>#REF!</v>
      </c>
      <c r="C233" t="e">
        <f>#REF!</f>
        <v>#REF!</v>
      </c>
      <c r="D233" t="e">
        <f>IF(#REF!="","",#REF!)</f>
        <v>#REF!</v>
      </c>
      <c r="E233" t="e">
        <f>IF(#REF!="","",#REF!)</f>
        <v>#REF!</v>
      </c>
      <c r="F233" s="6" t="e">
        <f t="shared" si="47"/>
        <v>#REF!</v>
      </c>
      <c r="G233" s="5" t="e">
        <f>#REF!+#REF!</f>
        <v>#REF!</v>
      </c>
      <c r="H233" s="5" t="e">
        <f t="shared" si="48"/>
        <v>#REF!</v>
      </c>
      <c r="I233" s="5" t="e">
        <f t="shared" si="49"/>
        <v>#REF!</v>
      </c>
      <c r="J233" s="5" t="e">
        <f t="shared" si="50"/>
        <v>#REF!</v>
      </c>
      <c r="K233" t="e">
        <f t="shared" si="51"/>
        <v>#REF!</v>
      </c>
    </row>
    <row r="234" spans="1:11" x14ac:dyDescent="0.25">
      <c r="A234" t="e">
        <f>#REF!</f>
        <v>#REF!</v>
      </c>
      <c r="B234" t="e">
        <f>#REF!</f>
        <v>#REF!</v>
      </c>
      <c r="C234" t="e">
        <f>#REF!</f>
        <v>#REF!</v>
      </c>
      <c r="D234" t="e">
        <f>IF(#REF!="","",#REF!)</f>
        <v>#REF!</v>
      </c>
      <c r="E234" t="e">
        <f>IF(#REF!="","",#REF!)</f>
        <v>#REF!</v>
      </c>
      <c r="F234" s="6" t="e">
        <f t="shared" si="47"/>
        <v>#REF!</v>
      </c>
      <c r="G234" s="5" t="e">
        <f>#REF!+#REF!</f>
        <v>#REF!</v>
      </c>
      <c r="H234" s="5" t="e">
        <f t="shared" si="48"/>
        <v>#REF!</v>
      </c>
      <c r="I234" s="5" t="e">
        <f t="shared" si="49"/>
        <v>#REF!</v>
      </c>
      <c r="J234" s="5" t="e">
        <f t="shared" si="50"/>
        <v>#REF!</v>
      </c>
      <c r="K234" t="e">
        <f t="shared" si="51"/>
        <v>#REF!</v>
      </c>
    </row>
    <row r="235" spans="1:11" x14ac:dyDescent="0.25">
      <c r="A235" t="e">
        <f>#REF!</f>
        <v>#REF!</v>
      </c>
      <c r="B235" t="e">
        <f>#REF!</f>
        <v>#REF!</v>
      </c>
      <c r="C235" t="e">
        <f>#REF!</f>
        <v>#REF!</v>
      </c>
      <c r="D235" t="e">
        <f>IF(#REF!="","",#REF!)</f>
        <v>#REF!</v>
      </c>
      <c r="E235" t="e">
        <f>IF(#REF!="","",#REF!)</f>
        <v>#REF!</v>
      </c>
      <c r="F235" s="6" t="e">
        <f t="shared" si="47"/>
        <v>#REF!</v>
      </c>
      <c r="G235" s="5" t="e">
        <f>#REF!+#REF!</f>
        <v>#REF!</v>
      </c>
      <c r="H235" s="5" t="e">
        <f t="shared" si="48"/>
        <v>#REF!</v>
      </c>
      <c r="I235" s="5" t="e">
        <f t="shared" si="49"/>
        <v>#REF!</v>
      </c>
      <c r="J235" s="5" t="e">
        <f t="shared" si="50"/>
        <v>#REF!</v>
      </c>
      <c r="K235" t="e">
        <f t="shared" si="51"/>
        <v>#REF!</v>
      </c>
    </row>
    <row r="236" spans="1:11" x14ac:dyDescent="0.25">
      <c r="A236" t="e">
        <f>#REF!</f>
        <v>#REF!</v>
      </c>
      <c r="B236" t="e">
        <f>#REF!</f>
        <v>#REF!</v>
      </c>
      <c r="C236" t="e">
        <f>#REF!</f>
        <v>#REF!</v>
      </c>
      <c r="D236" t="e">
        <f>IF(#REF!="","",#REF!)</f>
        <v>#REF!</v>
      </c>
      <c r="E236" t="e">
        <f>IF(#REF!="","",#REF!)</f>
        <v>#REF!</v>
      </c>
      <c r="F236" s="6" t="e">
        <f t="shared" si="47"/>
        <v>#REF!</v>
      </c>
      <c r="G236" s="5" t="e">
        <f>#REF!+#REF!</f>
        <v>#REF!</v>
      </c>
      <c r="H236" s="5" t="e">
        <f t="shared" si="48"/>
        <v>#REF!</v>
      </c>
      <c r="I236" s="5" t="e">
        <f t="shared" si="49"/>
        <v>#REF!</v>
      </c>
      <c r="J236" s="5" t="e">
        <f t="shared" si="50"/>
        <v>#REF!</v>
      </c>
      <c r="K236" t="e">
        <f t="shared" si="51"/>
        <v>#REF!</v>
      </c>
    </row>
    <row r="237" spans="1:11" x14ac:dyDescent="0.25">
      <c r="A237" t="e">
        <f>#REF!</f>
        <v>#REF!</v>
      </c>
      <c r="B237" t="e">
        <f>#REF!</f>
        <v>#REF!</v>
      </c>
      <c r="C237" t="e">
        <f>#REF!</f>
        <v>#REF!</v>
      </c>
      <c r="D237" t="e">
        <f>IF(#REF!="","",#REF!)</f>
        <v>#REF!</v>
      </c>
      <c r="E237" t="e">
        <f>IF(#REF!="","",#REF!)</f>
        <v>#REF!</v>
      </c>
      <c r="F237" s="6" t="e">
        <f t="shared" si="47"/>
        <v>#REF!</v>
      </c>
      <c r="G237" s="5" t="e">
        <f>#REF!+#REF!</f>
        <v>#REF!</v>
      </c>
      <c r="H237" s="5" t="e">
        <f t="shared" si="48"/>
        <v>#REF!</v>
      </c>
      <c r="I237" s="5" t="e">
        <f t="shared" si="49"/>
        <v>#REF!</v>
      </c>
      <c r="J237" s="5" t="e">
        <f t="shared" si="50"/>
        <v>#REF!</v>
      </c>
      <c r="K237" t="e">
        <f t="shared" si="51"/>
        <v>#REF!</v>
      </c>
    </row>
    <row r="238" spans="1:11" x14ac:dyDescent="0.25">
      <c r="A238" t="e">
        <f>#REF!</f>
        <v>#REF!</v>
      </c>
      <c r="B238" t="e">
        <f>#REF!</f>
        <v>#REF!</v>
      </c>
      <c r="C238" t="e">
        <f>#REF!</f>
        <v>#REF!</v>
      </c>
      <c r="D238" t="e">
        <f>IF(#REF!="","",#REF!)</f>
        <v>#REF!</v>
      </c>
      <c r="E238" t="e">
        <f>IF(#REF!="","",#REF!)</f>
        <v>#REF!</v>
      </c>
      <c r="F238" s="6" t="e">
        <f t="shared" si="47"/>
        <v>#REF!</v>
      </c>
      <c r="G238" s="5" t="e">
        <f>#REF!+#REF!</f>
        <v>#REF!</v>
      </c>
      <c r="H238" s="5" t="e">
        <f t="shared" si="48"/>
        <v>#REF!</v>
      </c>
      <c r="I238" s="5" t="e">
        <f t="shared" si="49"/>
        <v>#REF!</v>
      </c>
      <c r="J238" s="5" t="e">
        <f t="shared" si="50"/>
        <v>#REF!</v>
      </c>
      <c r="K238" t="e">
        <f t="shared" si="51"/>
        <v>#REF!</v>
      </c>
    </row>
    <row r="239" spans="1:11" x14ac:dyDescent="0.25">
      <c r="A239" t="e">
        <f>#REF!</f>
        <v>#REF!</v>
      </c>
      <c r="B239" t="e">
        <f>#REF!</f>
        <v>#REF!</v>
      </c>
      <c r="C239" t="e">
        <f>#REF!</f>
        <v>#REF!</v>
      </c>
      <c r="D239" t="e">
        <f>IF(#REF!="","",#REF!)</f>
        <v>#REF!</v>
      </c>
      <c r="E239" t="e">
        <f>IF(#REF!="","",#REF!)</f>
        <v>#REF!</v>
      </c>
      <c r="F239" s="6" t="e">
        <f t="shared" si="47"/>
        <v>#REF!</v>
      </c>
      <c r="G239" s="5" t="e">
        <f>#REF!+#REF!</f>
        <v>#REF!</v>
      </c>
      <c r="H239" s="5" t="e">
        <f t="shared" si="48"/>
        <v>#REF!</v>
      </c>
      <c r="I239" s="5" t="e">
        <f t="shared" si="49"/>
        <v>#REF!</v>
      </c>
      <c r="J239" s="5" t="e">
        <f t="shared" si="50"/>
        <v>#REF!</v>
      </c>
      <c r="K239" t="e">
        <f t="shared" si="51"/>
        <v>#REF!</v>
      </c>
    </row>
    <row r="240" spans="1:11" x14ac:dyDescent="0.25">
      <c r="A240" t="e">
        <f>#REF!</f>
        <v>#REF!</v>
      </c>
      <c r="B240" t="e">
        <f>#REF!</f>
        <v>#REF!</v>
      </c>
      <c r="C240" t="e">
        <f>#REF!</f>
        <v>#REF!</v>
      </c>
      <c r="D240" t="e">
        <f>IF(#REF!="","",#REF!)</f>
        <v>#REF!</v>
      </c>
      <c r="E240" t="e">
        <f>IF(#REF!="","",#REF!)</f>
        <v>#REF!</v>
      </c>
      <c r="F240" s="6" t="e">
        <f t="shared" si="47"/>
        <v>#REF!</v>
      </c>
      <c r="G240" s="5" t="e">
        <f>#REF!+#REF!</f>
        <v>#REF!</v>
      </c>
      <c r="H240" s="5" t="e">
        <f t="shared" si="48"/>
        <v>#REF!</v>
      </c>
      <c r="I240" s="5" t="e">
        <f t="shared" si="49"/>
        <v>#REF!</v>
      </c>
      <c r="J240" s="5" t="e">
        <f t="shared" si="50"/>
        <v>#REF!</v>
      </c>
      <c r="K240" t="e">
        <f t="shared" si="51"/>
        <v>#REF!</v>
      </c>
    </row>
    <row r="241" spans="1:11" x14ac:dyDescent="0.25">
      <c r="A241" t="e">
        <f>#REF!</f>
        <v>#REF!</v>
      </c>
      <c r="B241" t="e">
        <f>#REF!</f>
        <v>#REF!</v>
      </c>
      <c r="C241" t="e">
        <f>#REF!</f>
        <v>#REF!</v>
      </c>
      <c r="D241" t="e">
        <f>IF(#REF!="","",#REF!)</f>
        <v>#REF!</v>
      </c>
      <c r="E241" t="e">
        <f>IF(#REF!="","",#REF!)</f>
        <v>#REF!</v>
      </c>
      <c r="F241" s="6" t="e">
        <f t="shared" si="47"/>
        <v>#REF!</v>
      </c>
      <c r="G241" s="5" t="e">
        <f>#REF!+#REF!</f>
        <v>#REF!</v>
      </c>
      <c r="H241" s="5" t="e">
        <f t="shared" si="48"/>
        <v>#REF!</v>
      </c>
      <c r="I241" s="5" t="e">
        <f t="shared" si="49"/>
        <v>#REF!</v>
      </c>
      <c r="J241" s="5" t="e">
        <f t="shared" si="50"/>
        <v>#REF!</v>
      </c>
      <c r="K241" t="e">
        <f t="shared" si="51"/>
        <v>#REF!</v>
      </c>
    </row>
    <row r="242" spans="1:11" x14ac:dyDescent="0.25">
      <c r="A242" t="e">
        <f>#REF!</f>
        <v>#REF!</v>
      </c>
      <c r="B242" t="e">
        <f>#REF!</f>
        <v>#REF!</v>
      </c>
      <c r="C242" t="e">
        <f>#REF!</f>
        <v>#REF!</v>
      </c>
      <c r="D242" t="e">
        <f>IF(#REF!="","",#REF!)</f>
        <v>#REF!</v>
      </c>
      <c r="E242" t="e">
        <f>IF(#REF!="","",#REF!)</f>
        <v>#REF!</v>
      </c>
      <c r="F242" s="6" t="e">
        <f t="shared" si="47"/>
        <v>#REF!</v>
      </c>
      <c r="G242" s="5" t="e">
        <f>#REF!+#REF!</f>
        <v>#REF!</v>
      </c>
      <c r="H242" s="5" t="e">
        <f t="shared" si="48"/>
        <v>#REF!</v>
      </c>
      <c r="I242" s="5" t="e">
        <f t="shared" si="49"/>
        <v>#REF!</v>
      </c>
      <c r="J242" s="5" t="e">
        <f t="shared" si="50"/>
        <v>#REF!</v>
      </c>
      <c r="K242" t="e">
        <f t="shared" si="51"/>
        <v>#REF!</v>
      </c>
    </row>
    <row r="243" spans="1:11" x14ac:dyDescent="0.25">
      <c r="A243" t="e">
        <f>#REF!</f>
        <v>#REF!</v>
      </c>
      <c r="B243" t="e">
        <f>#REF!</f>
        <v>#REF!</v>
      </c>
      <c r="C243" t="e">
        <f>#REF!</f>
        <v>#REF!</v>
      </c>
      <c r="D243" t="e">
        <f>IF(#REF!="","",#REF!)</f>
        <v>#REF!</v>
      </c>
      <c r="E243" t="e">
        <f>IF(#REF!="","",#REF!)</f>
        <v>#REF!</v>
      </c>
      <c r="F243" s="6" t="e">
        <f t="shared" si="47"/>
        <v>#REF!</v>
      </c>
      <c r="G243" s="5" t="e">
        <f>#REF!+#REF!</f>
        <v>#REF!</v>
      </c>
      <c r="H243" s="5" t="e">
        <f t="shared" si="48"/>
        <v>#REF!</v>
      </c>
      <c r="I243" s="5" t="e">
        <f t="shared" si="49"/>
        <v>#REF!</v>
      </c>
      <c r="J243" s="5" t="e">
        <f t="shared" si="50"/>
        <v>#REF!</v>
      </c>
      <c r="K243" t="e">
        <f t="shared" si="51"/>
        <v>#REF!</v>
      </c>
    </row>
    <row r="244" spans="1:11" x14ac:dyDescent="0.25">
      <c r="A244" t="e">
        <f>#REF!</f>
        <v>#REF!</v>
      </c>
      <c r="B244" t="e">
        <f>#REF!</f>
        <v>#REF!</v>
      </c>
      <c r="C244" t="e">
        <f>#REF!</f>
        <v>#REF!</v>
      </c>
      <c r="D244" t="e">
        <f>IF(#REF!="","",#REF!)</f>
        <v>#REF!</v>
      </c>
      <c r="E244" t="e">
        <f>IF(#REF!="","",#REF!)</f>
        <v>#REF!</v>
      </c>
      <c r="F244" s="6" t="e">
        <f t="shared" si="47"/>
        <v>#REF!</v>
      </c>
      <c r="G244" s="5" t="e">
        <f>#REF!+#REF!</f>
        <v>#REF!</v>
      </c>
      <c r="H244" s="5" t="e">
        <f t="shared" si="48"/>
        <v>#REF!</v>
      </c>
      <c r="I244" s="5" t="e">
        <f t="shared" si="49"/>
        <v>#REF!</v>
      </c>
      <c r="J244" s="5" t="e">
        <f t="shared" si="50"/>
        <v>#REF!</v>
      </c>
      <c r="K244" t="e">
        <f t="shared" si="51"/>
        <v>#REF!</v>
      </c>
    </row>
    <row r="245" spans="1:11" x14ac:dyDescent="0.25">
      <c r="A245" t="e">
        <f>#REF!</f>
        <v>#REF!</v>
      </c>
      <c r="B245" t="e">
        <f>#REF!</f>
        <v>#REF!</v>
      </c>
      <c r="C245" t="e">
        <f>#REF!</f>
        <v>#REF!</v>
      </c>
      <c r="D245" t="e">
        <f>IF(#REF!="","",#REF!)</f>
        <v>#REF!</v>
      </c>
      <c r="E245" t="e">
        <f>IF(#REF!="","",#REF!)</f>
        <v>#REF!</v>
      </c>
      <c r="F245" s="6" t="e">
        <f t="shared" si="47"/>
        <v>#REF!</v>
      </c>
      <c r="G245" s="5" t="e">
        <f>#REF!+#REF!</f>
        <v>#REF!</v>
      </c>
      <c r="H245" s="5" t="e">
        <f t="shared" si="48"/>
        <v>#REF!</v>
      </c>
      <c r="I245" s="5" t="e">
        <f t="shared" si="49"/>
        <v>#REF!</v>
      </c>
      <c r="J245" s="5" t="e">
        <f t="shared" si="50"/>
        <v>#REF!</v>
      </c>
      <c r="K245" t="e">
        <f t="shared" si="51"/>
        <v>#REF!</v>
      </c>
    </row>
    <row r="246" spans="1:11" x14ac:dyDescent="0.25">
      <c r="A246" t="e">
        <f>#REF!</f>
        <v>#REF!</v>
      </c>
      <c r="B246" t="e">
        <f>#REF!</f>
        <v>#REF!</v>
      </c>
      <c r="C246" t="e">
        <f>#REF!</f>
        <v>#REF!</v>
      </c>
      <c r="D246" t="e">
        <f>IF(#REF!="","",#REF!)</f>
        <v>#REF!</v>
      </c>
      <c r="E246" t="e">
        <f>IF(#REF!="","",#REF!)</f>
        <v>#REF!</v>
      </c>
      <c r="F246" s="6" t="e">
        <f t="shared" si="47"/>
        <v>#REF!</v>
      </c>
      <c r="G246" s="5" t="e">
        <f>#REF!+#REF!</f>
        <v>#REF!</v>
      </c>
      <c r="H246" s="5" t="e">
        <f t="shared" si="48"/>
        <v>#REF!</v>
      </c>
      <c r="I246" s="5" t="e">
        <f t="shared" si="49"/>
        <v>#REF!</v>
      </c>
      <c r="J246" s="5" t="e">
        <f t="shared" si="50"/>
        <v>#REF!</v>
      </c>
      <c r="K246" t="e">
        <f t="shared" si="51"/>
        <v>#REF!</v>
      </c>
    </row>
    <row r="247" spans="1:11" x14ac:dyDescent="0.25">
      <c r="A247" t="e">
        <f>#REF!</f>
        <v>#REF!</v>
      </c>
      <c r="B247" t="e">
        <f>#REF!</f>
        <v>#REF!</v>
      </c>
      <c r="C247" t="e">
        <f>#REF!</f>
        <v>#REF!</v>
      </c>
      <c r="D247" t="e">
        <f>IF(#REF!="","",#REF!)</f>
        <v>#REF!</v>
      </c>
      <c r="E247" t="e">
        <f>IF(#REF!="","",#REF!)</f>
        <v>#REF!</v>
      </c>
      <c r="F247" s="6" t="e">
        <f t="shared" si="47"/>
        <v>#REF!</v>
      </c>
      <c r="G247" s="5" t="e">
        <f>#REF!+#REF!</f>
        <v>#REF!</v>
      </c>
      <c r="H247" s="5" t="e">
        <f t="shared" si="48"/>
        <v>#REF!</v>
      </c>
      <c r="I247" s="5" t="e">
        <f t="shared" si="49"/>
        <v>#REF!</v>
      </c>
      <c r="J247" s="5" t="e">
        <f t="shared" si="50"/>
        <v>#REF!</v>
      </c>
      <c r="K247" t="e">
        <f t="shared" si="51"/>
        <v>#REF!</v>
      </c>
    </row>
    <row r="248" spans="1:11" x14ac:dyDescent="0.25">
      <c r="A248" t="e">
        <f>#REF!</f>
        <v>#REF!</v>
      </c>
      <c r="B248" t="e">
        <f>#REF!</f>
        <v>#REF!</v>
      </c>
      <c r="C248" t="e">
        <f>#REF!</f>
        <v>#REF!</v>
      </c>
      <c r="D248" t="e">
        <f>IF(#REF!="","",#REF!)</f>
        <v>#REF!</v>
      </c>
      <c r="E248" t="e">
        <f>IF(#REF!="","",#REF!)</f>
        <v>#REF!</v>
      </c>
      <c r="F248" s="6" t="e">
        <f t="shared" si="47"/>
        <v>#REF!</v>
      </c>
      <c r="G248" s="5" t="e">
        <f>#REF!+#REF!</f>
        <v>#REF!</v>
      </c>
      <c r="H248" s="5" t="e">
        <f t="shared" si="48"/>
        <v>#REF!</v>
      </c>
      <c r="I248" s="5" t="e">
        <f t="shared" si="49"/>
        <v>#REF!</v>
      </c>
      <c r="J248" s="5" t="e">
        <f t="shared" si="50"/>
        <v>#REF!</v>
      </c>
      <c r="K248" t="e">
        <f t="shared" si="51"/>
        <v>#REF!</v>
      </c>
    </row>
    <row r="249" spans="1:11" x14ac:dyDescent="0.25">
      <c r="A249" t="e">
        <f>#REF!</f>
        <v>#REF!</v>
      </c>
      <c r="B249" t="e">
        <f>#REF!</f>
        <v>#REF!</v>
      </c>
      <c r="C249" t="e">
        <f>#REF!</f>
        <v>#REF!</v>
      </c>
      <c r="D249" t="e">
        <f>IF(#REF!="","",#REF!)</f>
        <v>#REF!</v>
      </c>
      <c r="E249" t="e">
        <f>IF(#REF!="","",#REF!)</f>
        <v>#REF!</v>
      </c>
      <c r="F249" s="6" t="e">
        <f t="shared" si="47"/>
        <v>#REF!</v>
      </c>
      <c r="G249" s="5" t="e">
        <f>#REF!+#REF!</f>
        <v>#REF!</v>
      </c>
      <c r="H249" s="5" t="e">
        <f t="shared" si="48"/>
        <v>#REF!</v>
      </c>
      <c r="I249" s="5" t="e">
        <f t="shared" si="49"/>
        <v>#REF!</v>
      </c>
      <c r="J249" s="5" t="e">
        <f t="shared" si="50"/>
        <v>#REF!</v>
      </c>
      <c r="K249" t="e">
        <f t="shared" si="51"/>
        <v>#REF!</v>
      </c>
    </row>
    <row r="250" spans="1:11" x14ac:dyDescent="0.25">
      <c r="A250" t="e">
        <f>#REF!</f>
        <v>#REF!</v>
      </c>
      <c r="B250" t="e">
        <f>#REF!</f>
        <v>#REF!</v>
      </c>
      <c r="C250" t="e">
        <f>#REF!</f>
        <v>#REF!</v>
      </c>
      <c r="D250" t="e">
        <f>IF(#REF!="","",#REF!)</f>
        <v>#REF!</v>
      </c>
      <c r="E250" t="e">
        <f>IF(#REF!="","",#REF!)</f>
        <v>#REF!</v>
      </c>
      <c r="F250" s="6" t="e">
        <f t="shared" si="47"/>
        <v>#REF!</v>
      </c>
      <c r="G250" s="5" t="e">
        <f>#REF!+#REF!</f>
        <v>#REF!</v>
      </c>
      <c r="H250" s="5" t="e">
        <f t="shared" si="48"/>
        <v>#REF!</v>
      </c>
      <c r="I250" s="5" t="e">
        <f t="shared" si="49"/>
        <v>#REF!</v>
      </c>
      <c r="J250" s="5" t="e">
        <f t="shared" si="50"/>
        <v>#REF!</v>
      </c>
      <c r="K250" t="e">
        <f t="shared" si="51"/>
        <v>#REF!</v>
      </c>
    </row>
    <row r="251" spans="1:11" x14ac:dyDescent="0.25">
      <c r="A251" t="e">
        <f>#REF!</f>
        <v>#REF!</v>
      </c>
      <c r="B251" t="e">
        <f>#REF!</f>
        <v>#REF!</v>
      </c>
      <c r="C251" t="e">
        <f>#REF!</f>
        <v>#REF!</v>
      </c>
      <c r="D251" t="e">
        <f>IF(#REF!="","",#REF!)</f>
        <v>#REF!</v>
      </c>
      <c r="E251" t="e">
        <f>IF(#REF!="","",#REF!)</f>
        <v>#REF!</v>
      </c>
      <c r="F251" s="6" t="e">
        <f t="shared" si="47"/>
        <v>#REF!</v>
      </c>
      <c r="G251" s="5" t="e">
        <f>#REF!+#REF!</f>
        <v>#REF!</v>
      </c>
      <c r="H251" s="5" t="e">
        <f t="shared" si="48"/>
        <v>#REF!</v>
      </c>
      <c r="I251" s="5" t="e">
        <f t="shared" si="49"/>
        <v>#REF!</v>
      </c>
      <c r="J251" s="5" t="e">
        <f t="shared" si="50"/>
        <v>#REF!</v>
      </c>
      <c r="K251" t="e">
        <f t="shared" si="51"/>
        <v>#REF!</v>
      </c>
    </row>
    <row r="252" spans="1:11" x14ac:dyDescent="0.25">
      <c r="A252" t="e">
        <f>#REF!</f>
        <v>#REF!</v>
      </c>
      <c r="B252" t="e">
        <f>#REF!</f>
        <v>#REF!</v>
      </c>
      <c r="C252" t="e">
        <f>#REF!</f>
        <v>#REF!</v>
      </c>
      <c r="D252" t="e">
        <f>IF(#REF!="","",#REF!)</f>
        <v>#REF!</v>
      </c>
      <c r="E252" t="e">
        <f>IF(#REF!="","",#REF!)</f>
        <v>#REF!</v>
      </c>
      <c r="F252" s="6" t="e">
        <f t="shared" si="47"/>
        <v>#REF!</v>
      </c>
      <c r="G252" s="5" t="e">
        <f>#REF!+#REF!</f>
        <v>#REF!</v>
      </c>
      <c r="H252" s="5" t="e">
        <f t="shared" si="48"/>
        <v>#REF!</v>
      </c>
      <c r="I252" s="5" t="e">
        <f t="shared" si="49"/>
        <v>#REF!</v>
      </c>
      <c r="J252" s="5" t="e">
        <f t="shared" si="50"/>
        <v>#REF!</v>
      </c>
      <c r="K252" t="e">
        <f t="shared" si="51"/>
        <v>#REF!</v>
      </c>
    </row>
    <row r="253" spans="1:11" x14ac:dyDescent="0.25">
      <c r="A253" t="e">
        <f>#REF!</f>
        <v>#REF!</v>
      </c>
      <c r="B253" t="e">
        <f>#REF!</f>
        <v>#REF!</v>
      </c>
      <c r="C253" t="e">
        <f>#REF!</f>
        <v>#REF!</v>
      </c>
      <c r="D253" t="e">
        <f>IF(#REF!="","",#REF!)</f>
        <v>#REF!</v>
      </c>
      <c r="E253" t="e">
        <f>IF(#REF!="","",#REF!)</f>
        <v>#REF!</v>
      </c>
      <c r="F253" s="6" t="e">
        <f t="shared" si="47"/>
        <v>#REF!</v>
      </c>
      <c r="G253" s="5" t="e">
        <f>#REF!+#REF!</f>
        <v>#REF!</v>
      </c>
      <c r="H253" s="5" t="e">
        <f t="shared" si="48"/>
        <v>#REF!</v>
      </c>
      <c r="I253" s="5" t="e">
        <f t="shared" si="49"/>
        <v>#REF!</v>
      </c>
      <c r="J253" s="5" t="e">
        <f t="shared" si="50"/>
        <v>#REF!</v>
      </c>
      <c r="K253" t="e">
        <f t="shared" si="51"/>
        <v>#REF!</v>
      </c>
    </row>
    <row r="254" spans="1:11" x14ac:dyDescent="0.25">
      <c r="A254" t="e">
        <f>#REF!</f>
        <v>#REF!</v>
      </c>
      <c r="B254" t="e">
        <f>#REF!</f>
        <v>#REF!</v>
      </c>
      <c r="C254" t="e">
        <f>#REF!</f>
        <v>#REF!</v>
      </c>
      <c r="D254" t="e">
        <f>IF(#REF!="","",#REF!)</f>
        <v>#REF!</v>
      </c>
      <c r="E254" t="e">
        <f>IF(#REF!="","",#REF!)</f>
        <v>#REF!</v>
      </c>
      <c r="F254" s="6" t="e">
        <f t="shared" si="47"/>
        <v>#REF!</v>
      </c>
      <c r="G254" s="5" t="e">
        <f>#REF!+#REF!</f>
        <v>#REF!</v>
      </c>
      <c r="H254" s="5" t="e">
        <f t="shared" si="48"/>
        <v>#REF!</v>
      </c>
      <c r="I254" s="5" t="e">
        <f t="shared" si="49"/>
        <v>#REF!</v>
      </c>
      <c r="J254" s="5" t="e">
        <f t="shared" si="50"/>
        <v>#REF!</v>
      </c>
      <c r="K254" t="e">
        <f t="shared" si="51"/>
        <v>#REF!</v>
      </c>
    </row>
    <row r="255" spans="1:11" x14ac:dyDescent="0.25">
      <c r="A255" t="e">
        <f>#REF!</f>
        <v>#REF!</v>
      </c>
      <c r="B255" t="e">
        <f>#REF!</f>
        <v>#REF!</v>
      </c>
      <c r="C255" t="e">
        <f>#REF!</f>
        <v>#REF!</v>
      </c>
      <c r="D255" t="e">
        <f>IF(#REF!="","",#REF!)</f>
        <v>#REF!</v>
      </c>
      <c r="E255" t="e">
        <f>IF(#REF!="","",#REF!)</f>
        <v>#REF!</v>
      </c>
      <c r="F255" s="6" t="e">
        <f t="shared" si="47"/>
        <v>#REF!</v>
      </c>
      <c r="G255" s="5" t="e">
        <f>#REF!+#REF!</f>
        <v>#REF!</v>
      </c>
      <c r="H255" s="5" t="e">
        <f t="shared" si="48"/>
        <v>#REF!</v>
      </c>
      <c r="I255" s="5" t="e">
        <f t="shared" si="49"/>
        <v>#REF!</v>
      </c>
      <c r="J255" s="5" t="e">
        <f t="shared" si="50"/>
        <v>#REF!</v>
      </c>
      <c r="K255" t="e">
        <f t="shared" si="51"/>
        <v>#REF!</v>
      </c>
    </row>
    <row r="256" spans="1:11" x14ac:dyDescent="0.25">
      <c r="A256" t="e">
        <f>#REF!</f>
        <v>#REF!</v>
      </c>
      <c r="B256" t="e">
        <f>#REF!</f>
        <v>#REF!</v>
      </c>
      <c r="C256" t="e">
        <f>#REF!</f>
        <v>#REF!</v>
      </c>
      <c r="D256" t="e">
        <f>IF(#REF!="","",#REF!)</f>
        <v>#REF!</v>
      </c>
      <c r="E256" t="e">
        <f>IF(#REF!="","",#REF!)</f>
        <v>#REF!</v>
      </c>
      <c r="F256" s="6" t="e">
        <f t="shared" si="47"/>
        <v>#REF!</v>
      </c>
      <c r="G256" s="5" t="e">
        <f>#REF!+#REF!</f>
        <v>#REF!</v>
      </c>
      <c r="H256" s="5" t="e">
        <f t="shared" si="48"/>
        <v>#REF!</v>
      </c>
      <c r="I256" s="5" t="e">
        <f t="shared" si="49"/>
        <v>#REF!</v>
      </c>
      <c r="J256" s="5" t="e">
        <f t="shared" si="50"/>
        <v>#REF!</v>
      </c>
      <c r="K256" t="e">
        <f t="shared" si="51"/>
        <v>#REF!</v>
      </c>
    </row>
    <row r="257" spans="1:11" x14ac:dyDescent="0.25">
      <c r="A257" t="e">
        <f>#REF!</f>
        <v>#REF!</v>
      </c>
      <c r="B257" t="e">
        <f>#REF!</f>
        <v>#REF!</v>
      </c>
      <c r="C257" t="e">
        <f>#REF!</f>
        <v>#REF!</v>
      </c>
      <c r="D257" t="e">
        <f>IF(#REF!="","",#REF!)</f>
        <v>#REF!</v>
      </c>
      <c r="E257" t="e">
        <f>IF(#REF!="","",#REF!)</f>
        <v>#REF!</v>
      </c>
      <c r="F257" s="6" t="e">
        <f t="shared" si="47"/>
        <v>#REF!</v>
      </c>
      <c r="G257" s="5" t="e">
        <f>#REF!+#REF!</f>
        <v>#REF!</v>
      </c>
      <c r="H257" s="5" t="e">
        <f t="shared" si="48"/>
        <v>#REF!</v>
      </c>
      <c r="I257" s="5" t="e">
        <f t="shared" si="49"/>
        <v>#REF!</v>
      </c>
      <c r="J257" s="5" t="e">
        <f t="shared" si="50"/>
        <v>#REF!</v>
      </c>
      <c r="K257" t="e">
        <f t="shared" si="51"/>
        <v>#REF!</v>
      </c>
    </row>
    <row r="258" spans="1:11" x14ac:dyDescent="0.25">
      <c r="A258" t="e">
        <f>#REF!</f>
        <v>#REF!</v>
      </c>
      <c r="B258" t="e">
        <f>#REF!</f>
        <v>#REF!</v>
      </c>
      <c r="C258" t="e">
        <f>#REF!</f>
        <v>#REF!</v>
      </c>
      <c r="D258" t="e">
        <f>IF(#REF!="","",#REF!)</f>
        <v>#REF!</v>
      </c>
      <c r="E258" t="e">
        <f>IF(#REF!="","",#REF!)</f>
        <v>#REF!</v>
      </c>
      <c r="F258" s="6" t="e">
        <f t="shared" si="47"/>
        <v>#REF!</v>
      </c>
      <c r="G258" s="5" t="e">
        <f>#REF!+#REF!</f>
        <v>#REF!</v>
      </c>
      <c r="H258" s="5" t="e">
        <f t="shared" si="48"/>
        <v>#REF!</v>
      </c>
      <c r="I258" s="5" t="e">
        <f t="shared" si="49"/>
        <v>#REF!</v>
      </c>
      <c r="J258" s="5" t="e">
        <f t="shared" si="50"/>
        <v>#REF!</v>
      </c>
      <c r="K258" t="e">
        <f t="shared" si="51"/>
        <v>#REF!</v>
      </c>
    </row>
    <row r="259" spans="1:11" x14ac:dyDescent="0.25">
      <c r="A259" t="e">
        <f>#REF!</f>
        <v>#REF!</v>
      </c>
      <c r="B259" t="e">
        <f>#REF!</f>
        <v>#REF!</v>
      </c>
      <c r="C259" t="e">
        <f>#REF!</f>
        <v>#REF!</v>
      </c>
      <c r="D259" t="e">
        <f>IF(#REF!="","",#REF!)</f>
        <v>#REF!</v>
      </c>
      <c r="E259" t="e">
        <f>IF(#REF!="","",#REF!)</f>
        <v>#REF!</v>
      </c>
      <c r="F259" s="6" t="e">
        <f t="shared" si="47"/>
        <v>#REF!</v>
      </c>
      <c r="G259" s="5" t="e">
        <f>#REF!+#REF!</f>
        <v>#REF!</v>
      </c>
      <c r="H259" s="5" t="e">
        <f t="shared" si="48"/>
        <v>#REF!</v>
      </c>
      <c r="I259" s="5" t="e">
        <f t="shared" si="49"/>
        <v>#REF!</v>
      </c>
      <c r="J259" s="5" t="e">
        <f t="shared" si="50"/>
        <v>#REF!</v>
      </c>
      <c r="K259" t="e">
        <f t="shared" si="51"/>
        <v>#REF!</v>
      </c>
    </row>
    <row r="260" spans="1:11" x14ac:dyDescent="0.25">
      <c r="A260" t="e">
        <f>#REF!</f>
        <v>#REF!</v>
      </c>
      <c r="B260" t="e">
        <f>#REF!</f>
        <v>#REF!</v>
      </c>
      <c r="C260" t="e">
        <f>#REF!</f>
        <v>#REF!</v>
      </c>
      <c r="D260" t="e">
        <f>IF(#REF!="","",#REF!)</f>
        <v>#REF!</v>
      </c>
      <c r="E260" t="e">
        <f>IF(#REF!="","",#REF!)</f>
        <v>#REF!</v>
      </c>
      <c r="F260" s="6" t="e">
        <f t="shared" ref="F260:F323" si="52">IF(OR(E260="",D260="",E260=0),"",D260/E260)</f>
        <v>#REF!</v>
      </c>
      <c r="G260" s="5" t="e">
        <f>#REF!+#REF!</f>
        <v>#REF!</v>
      </c>
      <c r="H260" s="5" t="e">
        <f t="shared" ref="H260:H323" si="53">IF(AND(G260&gt;0,IF(D260="",0,D260)&gt;0,B260=$P$3),1,0)</f>
        <v>#REF!</v>
      </c>
      <c r="I260" s="5" t="e">
        <f t="shared" ref="I260:I323" si="54">IF(AND(G260&gt;0,B260=$P$3),1,0)</f>
        <v>#REF!</v>
      </c>
      <c r="J260" s="5" t="e">
        <f t="shared" ref="J260:J323" si="55">IF(AND(IF(D260="",0,D260)&gt;0,G260=0,B260=$P$3),1,0)</f>
        <v>#REF!</v>
      </c>
      <c r="K260" t="e">
        <f t="shared" ref="K260:K323" si="56">IF(OR(E260=0,E260=""),0,IF(B260=$P$3,1,0))</f>
        <v>#REF!</v>
      </c>
    </row>
    <row r="261" spans="1:11" x14ac:dyDescent="0.25">
      <c r="A261" t="e">
        <f>#REF!</f>
        <v>#REF!</v>
      </c>
      <c r="B261" t="e">
        <f>#REF!</f>
        <v>#REF!</v>
      </c>
      <c r="C261" t="e">
        <f>#REF!</f>
        <v>#REF!</v>
      </c>
      <c r="D261" t="e">
        <f>IF(#REF!="","",#REF!)</f>
        <v>#REF!</v>
      </c>
      <c r="E261" t="e">
        <f>IF(#REF!="","",#REF!)</f>
        <v>#REF!</v>
      </c>
      <c r="F261" s="6" t="e">
        <f t="shared" si="52"/>
        <v>#REF!</v>
      </c>
      <c r="G261" s="5" t="e">
        <f>#REF!+#REF!</f>
        <v>#REF!</v>
      </c>
      <c r="H261" s="5" t="e">
        <f t="shared" si="53"/>
        <v>#REF!</v>
      </c>
      <c r="I261" s="5" t="e">
        <f t="shared" si="54"/>
        <v>#REF!</v>
      </c>
      <c r="J261" s="5" t="e">
        <f t="shared" si="55"/>
        <v>#REF!</v>
      </c>
      <c r="K261" t="e">
        <f t="shared" si="56"/>
        <v>#REF!</v>
      </c>
    </row>
    <row r="262" spans="1:11" x14ac:dyDescent="0.25">
      <c r="A262" t="e">
        <f>#REF!</f>
        <v>#REF!</v>
      </c>
      <c r="B262" t="e">
        <f>#REF!</f>
        <v>#REF!</v>
      </c>
      <c r="C262" t="e">
        <f>#REF!</f>
        <v>#REF!</v>
      </c>
      <c r="D262" t="e">
        <f>IF(#REF!="","",#REF!)</f>
        <v>#REF!</v>
      </c>
      <c r="E262" t="e">
        <f>IF(#REF!="","",#REF!)</f>
        <v>#REF!</v>
      </c>
      <c r="F262" s="6" t="e">
        <f t="shared" si="52"/>
        <v>#REF!</v>
      </c>
      <c r="G262" s="5" t="e">
        <f>#REF!+#REF!</f>
        <v>#REF!</v>
      </c>
      <c r="H262" s="5" t="e">
        <f t="shared" si="53"/>
        <v>#REF!</v>
      </c>
      <c r="I262" s="5" t="e">
        <f t="shared" si="54"/>
        <v>#REF!</v>
      </c>
      <c r="J262" s="5" t="e">
        <f t="shared" si="55"/>
        <v>#REF!</v>
      </c>
      <c r="K262" t="e">
        <f t="shared" si="56"/>
        <v>#REF!</v>
      </c>
    </row>
    <row r="263" spans="1:11" x14ac:dyDescent="0.25">
      <c r="A263" t="e">
        <f>#REF!</f>
        <v>#REF!</v>
      </c>
      <c r="B263" t="e">
        <f>#REF!</f>
        <v>#REF!</v>
      </c>
      <c r="C263" t="e">
        <f>#REF!</f>
        <v>#REF!</v>
      </c>
      <c r="D263" t="e">
        <f>IF(#REF!="","",#REF!)</f>
        <v>#REF!</v>
      </c>
      <c r="E263" t="e">
        <f>IF(#REF!="","",#REF!)</f>
        <v>#REF!</v>
      </c>
      <c r="F263" s="6" t="e">
        <f t="shared" si="52"/>
        <v>#REF!</v>
      </c>
      <c r="G263" s="5" t="e">
        <f>#REF!+#REF!</f>
        <v>#REF!</v>
      </c>
      <c r="H263" s="5" t="e">
        <f t="shared" si="53"/>
        <v>#REF!</v>
      </c>
      <c r="I263" s="5" t="e">
        <f t="shared" si="54"/>
        <v>#REF!</v>
      </c>
      <c r="J263" s="5" t="e">
        <f t="shared" si="55"/>
        <v>#REF!</v>
      </c>
      <c r="K263" t="e">
        <f t="shared" si="56"/>
        <v>#REF!</v>
      </c>
    </row>
    <row r="264" spans="1:11" x14ac:dyDescent="0.25">
      <c r="A264" t="e">
        <f>#REF!</f>
        <v>#REF!</v>
      </c>
      <c r="B264" t="e">
        <f>#REF!</f>
        <v>#REF!</v>
      </c>
      <c r="C264" t="e">
        <f>#REF!</f>
        <v>#REF!</v>
      </c>
      <c r="D264" t="e">
        <f>IF(#REF!="","",#REF!)</f>
        <v>#REF!</v>
      </c>
      <c r="E264" t="e">
        <f>IF(#REF!="","",#REF!)</f>
        <v>#REF!</v>
      </c>
      <c r="F264" s="6" t="e">
        <f t="shared" si="52"/>
        <v>#REF!</v>
      </c>
      <c r="G264" s="5" t="e">
        <f>#REF!+#REF!</f>
        <v>#REF!</v>
      </c>
      <c r="H264" s="5" t="e">
        <f t="shared" si="53"/>
        <v>#REF!</v>
      </c>
      <c r="I264" s="5" t="e">
        <f t="shared" si="54"/>
        <v>#REF!</v>
      </c>
      <c r="J264" s="5" t="e">
        <f t="shared" si="55"/>
        <v>#REF!</v>
      </c>
      <c r="K264" t="e">
        <f t="shared" si="56"/>
        <v>#REF!</v>
      </c>
    </row>
    <row r="265" spans="1:11" x14ac:dyDescent="0.25">
      <c r="A265" t="e">
        <f>#REF!</f>
        <v>#REF!</v>
      </c>
      <c r="B265" t="e">
        <f>#REF!</f>
        <v>#REF!</v>
      </c>
      <c r="C265" t="e">
        <f>#REF!</f>
        <v>#REF!</v>
      </c>
      <c r="D265" t="e">
        <f>IF(#REF!="","",#REF!)</f>
        <v>#REF!</v>
      </c>
      <c r="E265" t="e">
        <f>IF(#REF!="","",#REF!)</f>
        <v>#REF!</v>
      </c>
      <c r="F265" s="6" t="e">
        <f t="shared" si="52"/>
        <v>#REF!</v>
      </c>
      <c r="G265" s="5" t="e">
        <f>#REF!+#REF!</f>
        <v>#REF!</v>
      </c>
      <c r="H265" s="5" t="e">
        <f t="shared" si="53"/>
        <v>#REF!</v>
      </c>
      <c r="I265" s="5" t="e">
        <f t="shared" si="54"/>
        <v>#REF!</v>
      </c>
      <c r="J265" s="5" t="e">
        <f t="shared" si="55"/>
        <v>#REF!</v>
      </c>
      <c r="K265" t="e">
        <f t="shared" si="56"/>
        <v>#REF!</v>
      </c>
    </row>
    <row r="266" spans="1:11" x14ac:dyDescent="0.25">
      <c r="A266" t="e">
        <f>#REF!</f>
        <v>#REF!</v>
      </c>
      <c r="B266" t="e">
        <f>#REF!</f>
        <v>#REF!</v>
      </c>
      <c r="C266" t="e">
        <f>#REF!</f>
        <v>#REF!</v>
      </c>
      <c r="D266" t="e">
        <f>IF(#REF!="","",#REF!)</f>
        <v>#REF!</v>
      </c>
      <c r="E266" t="e">
        <f>IF(#REF!="","",#REF!)</f>
        <v>#REF!</v>
      </c>
      <c r="F266" s="6" t="e">
        <f t="shared" si="52"/>
        <v>#REF!</v>
      </c>
      <c r="G266" s="5" t="e">
        <f>#REF!+#REF!</f>
        <v>#REF!</v>
      </c>
      <c r="H266" s="5" t="e">
        <f t="shared" si="53"/>
        <v>#REF!</v>
      </c>
      <c r="I266" s="5" t="e">
        <f t="shared" si="54"/>
        <v>#REF!</v>
      </c>
      <c r="J266" s="5" t="e">
        <f t="shared" si="55"/>
        <v>#REF!</v>
      </c>
      <c r="K266" t="e">
        <f t="shared" si="56"/>
        <v>#REF!</v>
      </c>
    </row>
    <row r="267" spans="1:11" x14ac:dyDescent="0.25">
      <c r="A267" t="e">
        <f>#REF!</f>
        <v>#REF!</v>
      </c>
      <c r="B267" t="e">
        <f>#REF!</f>
        <v>#REF!</v>
      </c>
      <c r="C267" t="e">
        <f>#REF!</f>
        <v>#REF!</v>
      </c>
      <c r="D267" t="e">
        <f>IF(#REF!="","",#REF!)</f>
        <v>#REF!</v>
      </c>
      <c r="E267" t="e">
        <f>IF(#REF!="","",#REF!)</f>
        <v>#REF!</v>
      </c>
      <c r="F267" s="6" t="e">
        <f t="shared" si="52"/>
        <v>#REF!</v>
      </c>
      <c r="G267" s="5" t="e">
        <f>#REF!+#REF!</f>
        <v>#REF!</v>
      </c>
      <c r="H267" s="5" t="e">
        <f t="shared" si="53"/>
        <v>#REF!</v>
      </c>
      <c r="I267" s="5" t="e">
        <f t="shared" si="54"/>
        <v>#REF!</v>
      </c>
      <c r="J267" s="5" t="e">
        <f t="shared" si="55"/>
        <v>#REF!</v>
      </c>
      <c r="K267" t="e">
        <f t="shared" si="56"/>
        <v>#REF!</v>
      </c>
    </row>
    <row r="268" spans="1:11" x14ac:dyDescent="0.25">
      <c r="A268" t="e">
        <f>#REF!</f>
        <v>#REF!</v>
      </c>
      <c r="B268" t="e">
        <f>#REF!</f>
        <v>#REF!</v>
      </c>
      <c r="C268" t="e">
        <f>#REF!</f>
        <v>#REF!</v>
      </c>
      <c r="D268" t="e">
        <f>IF(#REF!="","",#REF!)</f>
        <v>#REF!</v>
      </c>
      <c r="E268" t="e">
        <f>IF(#REF!="","",#REF!)</f>
        <v>#REF!</v>
      </c>
      <c r="F268" s="6" t="e">
        <f t="shared" si="52"/>
        <v>#REF!</v>
      </c>
      <c r="G268" s="5" t="e">
        <f>#REF!+#REF!</f>
        <v>#REF!</v>
      </c>
      <c r="H268" s="5" t="e">
        <f t="shared" si="53"/>
        <v>#REF!</v>
      </c>
      <c r="I268" s="5" t="e">
        <f t="shared" si="54"/>
        <v>#REF!</v>
      </c>
      <c r="J268" s="5" t="e">
        <f t="shared" si="55"/>
        <v>#REF!</v>
      </c>
      <c r="K268" t="e">
        <f t="shared" si="56"/>
        <v>#REF!</v>
      </c>
    </row>
    <row r="269" spans="1:11" x14ac:dyDescent="0.25">
      <c r="A269" t="e">
        <f>#REF!</f>
        <v>#REF!</v>
      </c>
      <c r="B269" t="e">
        <f>#REF!</f>
        <v>#REF!</v>
      </c>
      <c r="C269" t="e">
        <f>#REF!</f>
        <v>#REF!</v>
      </c>
      <c r="D269" t="e">
        <f>IF(#REF!="","",#REF!)</f>
        <v>#REF!</v>
      </c>
      <c r="E269" t="e">
        <f>IF(#REF!="","",#REF!)</f>
        <v>#REF!</v>
      </c>
      <c r="F269" s="6" t="e">
        <f t="shared" si="52"/>
        <v>#REF!</v>
      </c>
      <c r="G269" s="5" t="e">
        <f>#REF!+#REF!</f>
        <v>#REF!</v>
      </c>
      <c r="H269" s="5" t="e">
        <f t="shared" si="53"/>
        <v>#REF!</v>
      </c>
      <c r="I269" s="5" t="e">
        <f t="shared" si="54"/>
        <v>#REF!</v>
      </c>
      <c r="J269" s="5" t="e">
        <f t="shared" si="55"/>
        <v>#REF!</v>
      </c>
      <c r="K269" t="e">
        <f t="shared" si="56"/>
        <v>#REF!</v>
      </c>
    </row>
    <row r="270" spans="1:11" x14ac:dyDescent="0.25">
      <c r="A270" t="e">
        <f>#REF!</f>
        <v>#REF!</v>
      </c>
      <c r="B270" t="e">
        <f>#REF!</f>
        <v>#REF!</v>
      </c>
      <c r="C270" t="e">
        <f>#REF!</f>
        <v>#REF!</v>
      </c>
      <c r="D270" t="e">
        <f>IF(#REF!="","",#REF!)</f>
        <v>#REF!</v>
      </c>
      <c r="E270" t="e">
        <f>IF(#REF!="","",#REF!)</f>
        <v>#REF!</v>
      </c>
      <c r="F270" s="6" t="e">
        <f t="shared" si="52"/>
        <v>#REF!</v>
      </c>
      <c r="G270" s="5" t="e">
        <f>#REF!+#REF!</f>
        <v>#REF!</v>
      </c>
      <c r="H270" s="5" t="e">
        <f t="shared" si="53"/>
        <v>#REF!</v>
      </c>
      <c r="I270" s="5" t="e">
        <f t="shared" si="54"/>
        <v>#REF!</v>
      </c>
      <c r="J270" s="5" t="e">
        <f t="shared" si="55"/>
        <v>#REF!</v>
      </c>
      <c r="K270" t="e">
        <f t="shared" si="56"/>
        <v>#REF!</v>
      </c>
    </row>
    <row r="271" spans="1:11" x14ac:dyDescent="0.25">
      <c r="A271" t="e">
        <f>#REF!</f>
        <v>#REF!</v>
      </c>
      <c r="B271" t="e">
        <f>#REF!</f>
        <v>#REF!</v>
      </c>
      <c r="C271" t="e">
        <f>#REF!</f>
        <v>#REF!</v>
      </c>
      <c r="D271" t="e">
        <f>IF(#REF!="","",#REF!)</f>
        <v>#REF!</v>
      </c>
      <c r="E271" t="e">
        <f>IF(#REF!="","",#REF!)</f>
        <v>#REF!</v>
      </c>
      <c r="F271" s="6" t="e">
        <f t="shared" si="52"/>
        <v>#REF!</v>
      </c>
      <c r="G271" s="5" t="e">
        <f>#REF!+#REF!</f>
        <v>#REF!</v>
      </c>
      <c r="H271" s="5" t="e">
        <f t="shared" si="53"/>
        <v>#REF!</v>
      </c>
      <c r="I271" s="5" t="e">
        <f t="shared" si="54"/>
        <v>#REF!</v>
      </c>
      <c r="J271" s="5" t="e">
        <f t="shared" si="55"/>
        <v>#REF!</v>
      </c>
      <c r="K271" t="e">
        <f t="shared" si="56"/>
        <v>#REF!</v>
      </c>
    </row>
    <row r="272" spans="1:11" x14ac:dyDescent="0.25">
      <c r="A272" t="e">
        <f>#REF!</f>
        <v>#REF!</v>
      </c>
      <c r="B272" t="e">
        <f>#REF!</f>
        <v>#REF!</v>
      </c>
      <c r="C272" t="e">
        <f>#REF!</f>
        <v>#REF!</v>
      </c>
      <c r="D272" t="e">
        <f>IF(#REF!="","",#REF!)</f>
        <v>#REF!</v>
      </c>
      <c r="E272" t="e">
        <f>IF(#REF!="","",#REF!)</f>
        <v>#REF!</v>
      </c>
      <c r="F272" s="6" t="e">
        <f t="shared" si="52"/>
        <v>#REF!</v>
      </c>
      <c r="G272" s="5" t="e">
        <f>#REF!+#REF!</f>
        <v>#REF!</v>
      </c>
      <c r="H272" s="5" t="e">
        <f t="shared" si="53"/>
        <v>#REF!</v>
      </c>
      <c r="I272" s="5" t="e">
        <f t="shared" si="54"/>
        <v>#REF!</v>
      </c>
      <c r="J272" s="5" t="e">
        <f t="shared" si="55"/>
        <v>#REF!</v>
      </c>
      <c r="K272" t="e">
        <f t="shared" si="56"/>
        <v>#REF!</v>
      </c>
    </row>
    <row r="273" spans="1:11" x14ac:dyDescent="0.25">
      <c r="A273" t="e">
        <f>#REF!</f>
        <v>#REF!</v>
      </c>
      <c r="B273" t="e">
        <f>#REF!</f>
        <v>#REF!</v>
      </c>
      <c r="C273" t="e">
        <f>#REF!</f>
        <v>#REF!</v>
      </c>
      <c r="D273" t="e">
        <f>IF(#REF!="","",#REF!)</f>
        <v>#REF!</v>
      </c>
      <c r="E273" t="e">
        <f>IF(#REF!="","",#REF!)</f>
        <v>#REF!</v>
      </c>
      <c r="F273" s="6" t="e">
        <f t="shared" si="52"/>
        <v>#REF!</v>
      </c>
      <c r="G273" s="5" t="e">
        <f>#REF!+#REF!</f>
        <v>#REF!</v>
      </c>
      <c r="H273" s="5" t="e">
        <f t="shared" si="53"/>
        <v>#REF!</v>
      </c>
      <c r="I273" s="5" t="e">
        <f t="shared" si="54"/>
        <v>#REF!</v>
      </c>
      <c r="J273" s="5" t="e">
        <f t="shared" si="55"/>
        <v>#REF!</v>
      </c>
      <c r="K273" t="e">
        <f t="shared" si="56"/>
        <v>#REF!</v>
      </c>
    </row>
    <row r="274" spans="1:11" x14ac:dyDescent="0.25">
      <c r="A274" t="e">
        <f>#REF!</f>
        <v>#REF!</v>
      </c>
      <c r="B274" t="e">
        <f>#REF!</f>
        <v>#REF!</v>
      </c>
      <c r="C274" t="e">
        <f>#REF!</f>
        <v>#REF!</v>
      </c>
      <c r="D274" t="e">
        <f>IF(#REF!="","",#REF!)</f>
        <v>#REF!</v>
      </c>
      <c r="E274" t="e">
        <f>IF(#REF!="","",#REF!)</f>
        <v>#REF!</v>
      </c>
      <c r="F274" s="6" t="e">
        <f t="shared" si="52"/>
        <v>#REF!</v>
      </c>
      <c r="G274" s="5" t="e">
        <f>#REF!+#REF!</f>
        <v>#REF!</v>
      </c>
      <c r="H274" s="5" t="e">
        <f t="shared" si="53"/>
        <v>#REF!</v>
      </c>
      <c r="I274" s="5" t="e">
        <f t="shared" si="54"/>
        <v>#REF!</v>
      </c>
      <c r="J274" s="5" t="e">
        <f t="shared" si="55"/>
        <v>#REF!</v>
      </c>
      <c r="K274" t="e">
        <f t="shared" si="56"/>
        <v>#REF!</v>
      </c>
    </row>
    <row r="275" spans="1:11" x14ac:dyDescent="0.25">
      <c r="A275" t="e">
        <f>#REF!</f>
        <v>#REF!</v>
      </c>
      <c r="B275" t="e">
        <f>#REF!</f>
        <v>#REF!</v>
      </c>
      <c r="C275" t="e">
        <f>#REF!</f>
        <v>#REF!</v>
      </c>
      <c r="D275" t="e">
        <f>IF(#REF!="","",#REF!)</f>
        <v>#REF!</v>
      </c>
      <c r="E275" t="e">
        <f>IF(#REF!="","",#REF!)</f>
        <v>#REF!</v>
      </c>
      <c r="F275" s="6" t="e">
        <f t="shared" si="52"/>
        <v>#REF!</v>
      </c>
      <c r="G275" s="5" t="e">
        <f>#REF!+#REF!</f>
        <v>#REF!</v>
      </c>
      <c r="H275" s="5" t="e">
        <f t="shared" si="53"/>
        <v>#REF!</v>
      </c>
      <c r="I275" s="5" t="e">
        <f t="shared" si="54"/>
        <v>#REF!</v>
      </c>
      <c r="J275" s="5" t="e">
        <f t="shared" si="55"/>
        <v>#REF!</v>
      </c>
      <c r="K275" t="e">
        <f t="shared" si="56"/>
        <v>#REF!</v>
      </c>
    </row>
    <row r="276" spans="1:11" x14ac:dyDescent="0.25">
      <c r="A276" t="e">
        <f>#REF!</f>
        <v>#REF!</v>
      </c>
      <c r="B276" t="e">
        <f>#REF!</f>
        <v>#REF!</v>
      </c>
      <c r="C276" t="e">
        <f>#REF!</f>
        <v>#REF!</v>
      </c>
      <c r="D276" t="e">
        <f>IF(#REF!="","",#REF!)</f>
        <v>#REF!</v>
      </c>
      <c r="E276" t="e">
        <f>IF(#REF!="","",#REF!)</f>
        <v>#REF!</v>
      </c>
      <c r="F276" s="6" t="e">
        <f t="shared" si="52"/>
        <v>#REF!</v>
      </c>
      <c r="G276" s="5" t="e">
        <f>#REF!+#REF!</f>
        <v>#REF!</v>
      </c>
      <c r="H276" s="5" t="e">
        <f t="shared" si="53"/>
        <v>#REF!</v>
      </c>
      <c r="I276" s="5" t="e">
        <f t="shared" si="54"/>
        <v>#REF!</v>
      </c>
      <c r="J276" s="5" t="e">
        <f t="shared" si="55"/>
        <v>#REF!</v>
      </c>
      <c r="K276" t="e">
        <f t="shared" si="56"/>
        <v>#REF!</v>
      </c>
    </row>
    <row r="277" spans="1:11" x14ac:dyDescent="0.25">
      <c r="A277" t="e">
        <f>#REF!</f>
        <v>#REF!</v>
      </c>
      <c r="B277" t="e">
        <f>#REF!</f>
        <v>#REF!</v>
      </c>
      <c r="C277" t="e">
        <f>#REF!</f>
        <v>#REF!</v>
      </c>
      <c r="D277" t="e">
        <f>IF(#REF!="","",#REF!)</f>
        <v>#REF!</v>
      </c>
      <c r="E277" t="e">
        <f>IF(#REF!="","",#REF!)</f>
        <v>#REF!</v>
      </c>
      <c r="F277" s="6" t="e">
        <f t="shared" si="52"/>
        <v>#REF!</v>
      </c>
      <c r="G277" s="5" t="e">
        <f>#REF!+#REF!</f>
        <v>#REF!</v>
      </c>
      <c r="H277" s="5" t="e">
        <f t="shared" si="53"/>
        <v>#REF!</v>
      </c>
      <c r="I277" s="5" t="e">
        <f t="shared" si="54"/>
        <v>#REF!</v>
      </c>
      <c r="J277" s="5" t="e">
        <f t="shared" si="55"/>
        <v>#REF!</v>
      </c>
      <c r="K277" t="e">
        <f t="shared" si="56"/>
        <v>#REF!</v>
      </c>
    </row>
    <row r="278" spans="1:11" x14ac:dyDescent="0.25">
      <c r="A278" t="e">
        <f>#REF!</f>
        <v>#REF!</v>
      </c>
      <c r="B278" t="e">
        <f>#REF!</f>
        <v>#REF!</v>
      </c>
      <c r="C278" t="e">
        <f>#REF!</f>
        <v>#REF!</v>
      </c>
      <c r="D278" t="e">
        <f>IF(#REF!="","",#REF!)</f>
        <v>#REF!</v>
      </c>
      <c r="E278" t="e">
        <f>IF(#REF!="","",#REF!)</f>
        <v>#REF!</v>
      </c>
      <c r="F278" s="6" t="e">
        <f t="shared" si="52"/>
        <v>#REF!</v>
      </c>
      <c r="G278" s="5" t="e">
        <f>#REF!+#REF!</f>
        <v>#REF!</v>
      </c>
      <c r="H278" s="5" t="e">
        <f t="shared" si="53"/>
        <v>#REF!</v>
      </c>
      <c r="I278" s="5" t="e">
        <f t="shared" si="54"/>
        <v>#REF!</v>
      </c>
      <c r="J278" s="5" t="e">
        <f t="shared" si="55"/>
        <v>#REF!</v>
      </c>
      <c r="K278" t="e">
        <f t="shared" si="56"/>
        <v>#REF!</v>
      </c>
    </row>
    <row r="279" spans="1:11" x14ac:dyDescent="0.25">
      <c r="A279" t="e">
        <f>#REF!</f>
        <v>#REF!</v>
      </c>
      <c r="B279" t="e">
        <f>#REF!</f>
        <v>#REF!</v>
      </c>
      <c r="C279" t="e">
        <f>#REF!</f>
        <v>#REF!</v>
      </c>
      <c r="D279" t="e">
        <f>IF(#REF!="","",#REF!)</f>
        <v>#REF!</v>
      </c>
      <c r="E279" t="e">
        <f>IF(#REF!="","",#REF!)</f>
        <v>#REF!</v>
      </c>
      <c r="F279" s="6" t="e">
        <f t="shared" si="52"/>
        <v>#REF!</v>
      </c>
      <c r="G279" s="5" t="e">
        <f>#REF!+#REF!</f>
        <v>#REF!</v>
      </c>
      <c r="H279" s="5" t="e">
        <f t="shared" si="53"/>
        <v>#REF!</v>
      </c>
      <c r="I279" s="5" t="e">
        <f t="shared" si="54"/>
        <v>#REF!</v>
      </c>
      <c r="J279" s="5" t="e">
        <f t="shared" si="55"/>
        <v>#REF!</v>
      </c>
      <c r="K279" t="e">
        <f t="shared" si="56"/>
        <v>#REF!</v>
      </c>
    </row>
    <row r="280" spans="1:11" x14ac:dyDescent="0.25">
      <c r="A280" t="e">
        <f>#REF!</f>
        <v>#REF!</v>
      </c>
      <c r="B280" t="e">
        <f>#REF!</f>
        <v>#REF!</v>
      </c>
      <c r="C280" t="e">
        <f>#REF!</f>
        <v>#REF!</v>
      </c>
      <c r="D280" t="e">
        <f>IF(#REF!="","",#REF!)</f>
        <v>#REF!</v>
      </c>
      <c r="E280" t="e">
        <f>IF(#REF!="","",#REF!)</f>
        <v>#REF!</v>
      </c>
      <c r="F280" s="6" t="e">
        <f t="shared" si="52"/>
        <v>#REF!</v>
      </c>
      <c r="G280" s="5" t="e">
        <f>#REF!+#REF!</f>
        <v>#REF!</v>
      </c>
      <c r="H280" s="5" t="e">
        <f t="shared" si="53"/>
        <v>#REF!</v>
      </c>
      <c r="I280" s="5" t="e">
        <f t="shared" si="54"/>
        <v>#REF!</v>
      </c>
      <c r="J280" s="5" t="e">
        <f t="shared" si="55"/>
        <v>#REF!</v>
      </c>
      <c r="K280" t="e">
        <f t="shared" si="56"/>
        <v>#REF!</v>
      </c>
    </row>
    <row r="281" spans="1:11" x14ac:dyDescent="0.25">
      <c r="A281" t="e">
        <f>#REF!</f>
        <v>#REF!</v>
      </c>
      <c r="B281" t="e">
        <f>#REF!</f>
        <v>#REF!</v>
      </c>
      <c r="C281" t="e">
        <f>#REF!</f>
        <v>#REF!</v>
      </c>
      <c r="D281" t="e">
        <f>IF(#REF!="","",#REF!)</f>
        <v>#REF!</v>
      </c>
      <c r="E281" t="e">
        <f>IF(#REF!="","",#REF!)</f>
        <v>#REF!</v>
      </c>
      <c r="F281" s="6" t="e">
        <f t="shared" si="52"/>
        <v>#REF!</v>
      </c>
      <c r="G281" s="5" t="e">
        <f>#REF!+#REF!</f>
        <v>#REF!</v>
      </c>
      <c r="H281" s="5" t="e">
        <f t="shared" si="53"/>
        <v>#REF!</v>
      </c>
      <c r="I281" s="5" t="e">
        <f t="shared" si="54"/>
        <v>#REF!</v>
      </c>
      <c r="J281" s="5" t="e">
        <f t="shared" si="55"/>
        <v>#REF!</v>
      </c>
      <c r="K281" t="e">
        <f t="shared" si="56"/>
        <v>#REF!</v>
      </c>
    </row>
    <row r="282" spans="1:11" x14ac:dyDescent="0.25">
      <c r="A282" t="e">
        <f>#REF!</f>
        <v>#REF!</v>
      </c>
      <c r="B282" t="e">
        <f>#REF!</f>
        <v>#REF!</v>
      </c>
      <c r="C282" t="e">
        <f>#REF!</f>
        <v>#REF!</v>
      </c>
      <c r="D282" t="e">
        <f>IF(#REF!="","",#REF!)</f>
        <v>#REF!</v>
      </c>
      <c r="E282" t="e">
        <f>IF(#REF!="","",#REF!)</f>
        <v>#REF!</v>
      </c>
      <c r="F282" s="6" t="e">
        <f t="shared" si="52"/>
        <v>#REF!</v>
      </c>
      <c r="G282" s="5" t="e">
        <f>#REF!+#REF!</f>
        <v>#REF!</v>
      </c>
      <c r="H282" s="5" t="e">
        <f t="shared" si="53"/>
        <v>#REF!</v>
      </c>
      <c r="I282" s="5" t="e">
        <f t="shared" si="54"/>
        <v>#REF!</v>
      </c>
      <c r="J282" s="5" t="e">
        <f t="shared" si="55"/>
        <v>#REF!</v>
      </c>
      <c r="K282" t="e">
        <f t="shared" si="56"/>
        <v>#REF!</v>
      </c>
    </row>
    <row r="283" spans="1:11" x14ac:dyDescent="0.25">
      <c r="A283" t="e">
        <f>#REF!</f>
        <v>#REF!</v>
      </c>
      <c r="B283" t="e">
        <f>#REF!</f>
        <v>#REF!</v>
      </c>
      <c r="C283" t="e">
        <f>#REF!</f>
        <v>#REF!</v>
      </c>
      <c r="D283" t="e">
        <f>IF(#REF!="","",#REF!)</f>
        <v>#REF!</v>
      </c>
      <c r="E283" t="e">
        <f>IF(#REF!="","",#REF!)</f>
        <v>#REF!</v>
      </c>
      <c r="F283" s="6" t="e">
        <f t="shared" si="52"/>
        <v>#REF!</v>
      </c>
      <c r="G283" s="5" t="e">
        <f>#REF!+#REF!</f>
        <v>#REF!</v>
      </c>
      <c r="H283" s="5" t="e">
        <f t="shared" si="53"/>
        <v>#REF!</v>
      </c>
      <c r="I283" s="5" t="e">
        <f t="shared" si="54"/>
        <v>#REF!</v>
      </c>
      <c r="J283" s="5" t="e">
        <f t="shared" si="55"/>
        <v>#REF!</v>
      </c>
      <c r="K283" t="e">
        <f t="shared" si="56"/>
        <v>#REF!</v>
      </c>
    </row>
    <row r="284" spans="1:11" x14ac:dyDescent="0.25">
      <c r="A284" t="e">
        <f>#REF!</f>
        <v>#REF!</v>
      </c>
      <c r="B284" t="e">
        <f>#REF!</f>
        <v>#REF!</v>
      </c>
      <c r="C284" t="e">
        <f>#REF!</f>
        <v>#REF!</v>
      </c>
      <c r="D284" t="e">
        <f>IF(#REF!="","",#REF!)</f>
        <v>#REF!</v>
      </c>
      <c r="E284" t="e">
        <f>IF(#REF!="","",#REF!)</f>
        <v>#REF!</v>
      </c>
      <c r="F284" s="6" t="e">
        <f t="shared" si="52"/>
        <v>#REF!</v>
      </c>
      <c r="G284" s="5" t="e">
        <f>#REF!+#REF!</f>
        <v>#REF!</v>
      </c>
      <c r="H284" s="5" t="e">
        <f t="shared" si="53"/>
        <v>#REF!</v>
      </c>
      <c r="I284" s="5" t="e">
        <f t="shared" si="54"/>
        <v>#REF!</v>
      </c>
      <c r="J284" s="5" t="e">
        <f t="shared" si="55"/>
        <v>#REF!</v>
      </c>
      <c r="K284" t="e">
        <f t="shared" si="56"/>
        <v>#REF!</v>
      </c>
    </row>
    <row r="285" spans="1:11" x14ac:dyDescent="0.25">
      <c r="A285" t="e">
        <f>#REF!</f>
        <v>#REF!</v>
      </c>
      <c r="B285" t="e">
        <f>#REF!</f>
        <v>#REF!</v>
      </c>
      <c r="C285" t="e">
        <f>#REF!</f>
        <v>#REF!</v>
      </c>
      <c r="D285" t="e">
        <f>IF(#REF!="","",#REF!)</f>
        <v>#REF!</v>
      </c>
      <c r="E285" t="e">
        <f>IF(#REF!="","",#REF!)</f>
        <v>#REF!</v>
      </c>
      <c r="F285" s="6" t="e">
        <f t="shared" si="52"/>
        <v>#REF!</v>
      </c>
      <c r="G285" s="5" t="e">
        <f>#REF!+#REF!</f>
        <v>#REF!</v>
      </c>
      <c r="H285" s="5" t="e">
        <f t="shared" si="53"/>
        <v>#REF!</v>
      </c>
      <c r="I285" s="5" t="e">
        <f t="shared" si="54"/>
        <v>#REF!</v>
      </c>
      <c r="J285" s="5" t="e">
        <f t="shared" si="55"/>
        <v>#REF!</v>
      </c>
      <c r="K285" t="e">
        <f t="shared" si="56"/>
        <v>#REF!</v>
      </c>
    </row>
    <row r="286" spans="1:11" x14ac:dyDescent="0.25">
      <c r="A286" t="e">
        <f>#REF!</f>
        <v>#REF!</v>
      </c>
      <c r="B286" t="e">
        <f>#REF!</f>
        <v>#REF!</v>
      </c>
      <c r="C286" t="e">
        <f>#REF!</f>
        <v>#REF!</v>
      </c>
      <c r="D286" t="e">
        <f>IF(#REF!="","",#REF!)</f>
        <v>#REF!</v>
      </c>
      <c r="E286" t="e">
        <f>IF(#REF!="","",#REF!)</f>
        <v>#REF!</v>
      </c>
      <c r="F286" s="6" t="e">
        <f t="shared" si="52"/>
        <v>#REF!</v>
      </c>
      <c r="G286" s="5" t="e">
        <f>#REF!+#REF!</f>
        <v>#REF!</v>
      </c>
      <c r="H286" s="5" t="e">
        <f t="shared" si="53"/>
        <v>#REF!</v>
      </c>
      <c r="I286" s="5" t="e">
        <f t="shared" si="54"/>
        <v>#REF!</v>
      </c>
      <c r="J286" s="5" t="e">
        <f t="shared" si="55"/>
        <v>#REF!</v>
      </c>
      <c r="K286" t="e">
        <f t="shared" si="56"/>
        <v>#REF!</v>
      </c>
    </row>
    <row r="287" spans="1:11" x14ac:dyDescent="0.25">
      <c r="A287" t="e">
        <f>#REF!</f>
        <v>#REF!</v>
      </c>
      <c r="B287" t="e">
        <f>#REF!</f>
        <v>#REF!</v>
      </c>
      <c r="C287" t="e">
        <f>#REF!</f>
        <v>#REF!</v>
      </c>
      <c r="D287" t="e">
        <f>IF(#REF!="","",#REF!)</f>
        <v>#REF!</v>
      </c>
      <c r="E287" t="e">
        <f>IF(#REF!="","",#REF!)</f>
        <v>#REF!</v>
      </c>
      <c r="F287" s="6" t="e">
        <f t="shared" si="52"/>
        <v>#REF!</v>
      </c>
      <c r="G287" s="5" t="e">
        <f>#REF!+#REF!</f>
        <v>#REF!</v>
      </c>
      <c r="H287" s="5" t="e">
        <f t="shared" si="53"/>
        <v>#REF!</v>
      </c>
      <c r="I287" s="5" t="e">
        <f t="shared" si="54"/>
        <v>#REF!</v>
      </c>
      <c r="J287" s="5" t="e">
        <f t="shared" si="55"/>
        <v>#REF!</v>
      </c>
      <c r="K287" t="e">
        <f t="shared" si="56"/>
        <v>#REF!</v>
      </c>
    </row>
    <row r="288" spans="1:11" x14ac:dyDescent="0.25">
      <c r="A288" t="e">
        <f>#REF!</f>
        <v>#REF!</v>
      </c>
      <c r="B288" t="e">
        <f>#REF!</f>
        <v>#REF!</v>
      </c>
      <c r="C288" t="e">
        <f>#REF!</f>
        <v>#REF!</v>
      </c>
      <c r="D288" t="e">
        <f>IF(#REF!="","",#REF!)</f>
        <v>#REF!</v>
      </c>
      <c r="E288" t="e">
        <f>IF(#REF!="","",#REF!)</f>
        <v>#REF!</v>
      </c>
      <c r="F288" s="6" t="e">
        <f t="shared" si="52"/>
        <v>#REF!</v>
      </c>
      <c r="G288" s="5" t="e">
        <f>#REF!+#REF!</f>
        <v>#REF!</v>
      </c>
      <c r="H288" s="5" t="e">
        <f t="shared" si="53"/>
        <v>#REF!</v>
      </c>
      <c r="I288" s="5" t="e">
        <f t="shared" si="54"/>
        <v>#REF!</v>
      </c>
      <c r="J288" s="5" t="e">
        <f t="shared" si="55"/>
        <v>#REF!</v>
      </c>
      <c r="K288" t="e">
        <f t="shared" si="56"/>
        <v>#REF!</v>
      </c>
    </row>
    <row r="289" spans="1:11" x14ac:dyDescent="0.25">
      <c r="A289" t="e">
        <f>#REF!</f>
        <v>#REF!</v>
      </c>
      <c r="B289" t="e">
        <f>#REF!</f>
        <v>#REF!</v>
      </c>
      <c r="C289" t="e">
        <f>#REF!</f>
        <v>#REF!</v>
      </c>
      <c r="D289" t="e">
        <f>IF(#REF!="","",#REF!)</f>
        <v>#REF!</v>
      </c>
      <c r="E289" t="e">
        <f>IF(#REF!="","",#REF!)</f>
        <v>#REF!</v>
      </c>
      <c r="F289" s="6" t="e">
        <f t="shared" si="52"/>
        <v>#REF!</v>
      </c>
      <c r="G289" s="5" t="e">
        <f>#REF!+#REF!</f>
        <v>#REF!</v>
      </c>
      <c r="H289" s="5" t="e">
        <f t="shared" si="53"/>
        <v>#REF!</v>
      </c>
      <c r="I289" s="5" t="e">
        <f t="shared" si="54"/>
        <v>#REF!</v>
      </c>
      <c r="J289" s="5" t="e">
        <f t="shared" si="55"/>
        <v>#REF!</v>
      </c>
      <c r="K289" t="e">
        <f t="shared" si="56"/>
        <v>#REF!</v>
      </c>
    </row>
    <row r="290" spans="1:11" x14ac:dyDescent="0.25">
      <c r="A290" t="e">
        <f>#REF!</f>
        <v>#REF!</v>
      </c>
      <c r="B290" t="e">
        <f>#REF!</f>
        <v>#REF!</v>
      </c>
      <c r="C290" t="e">
        <f>#REF!</f>
        <v>#REF!</v>
      </c>
      <c r="D290" t="e">
        <f>IF(#REF!="","",#REF!)</f>
        <v>#REF!</v>
      </c>
      <c r="E290" t="e">
        <f>IF(#REF!="","",#REF!)</f>
        <v>#REF!</v>
      </c>
      <c r="F290" s="6" t="e">
        <f t="shared" si="52"/>
        <v>#REF!</v>
      </c>
      <c r="G290" s="5" t="e">
        <f>#REF!+#REF!</f>
        <v>#REF!</v>
      </c>
      <c r="H290" s="5" t="e">
        <f t="shared" si="53"/>
        <v>#REF!</v>
      </c>
      <c r="I290" s="5" t="e">
        <f t="shared" si="54"/>
        <v>#REF!</v>
      </c>
      <c r="J290" s="5" t="e">
        <f t="shared" si="55"/>
        <v>#REF!</v>
      </c>
      <c r="K290" t="e">
        <f t="shared" si="56"/>
        <v>#REF!</v>
      </c>
    </row>
    <row r="291" spans="1:11" x14ac:dyDescent="0.25">
      <c r="A291" t="e">
        <f>#REF!</f>
        <v>#REF!</v>
      </c>
      <c r="B291" t="e">
        <f>#REF!</f>
        <v>#REF!</v>
      </c>
      <c r="C291" t="e">
        <f>#REF!</f>
        <v>#REF!</v>
      </c>
      <c r="D291" t="e">
        <f>IF(#REF!="","",#REF!)</f>
        <v>#REF!</v>
      </c>
      <c r="E291" t="e">
        <f>IF(#REF!="","",#REF!)</f>
        <v>#REF!</v>
      </c>
      <c r="F291" s="6" t="e">
        <f t="shared" si="52"/>
        <v>#REF!</v>
      </c>
      <c r="G291" s="5" t="e">
        <f>#REF!+#REF!</f>
        <v>#REF!</v>
      </c>
      <c r="H291" s="5" t="e">
        <f t="shared" si="53"/>
        <v>#REF!</v>
      </c>
      <c r="I291" s="5" t="e">
        <f t="shared" si="54"/>
        <v>#REF!</v>
      </c>
      <c r="J291" s="5" t="e">
        <f t="shared" si="55"/>
        <v>#REF!</v>
      </c>
      <c r="K291" t="e">
        <f t="shared" si="56"/>
        <v>#REF!</v>
      </c>
    </row>
    <row r="292" spans="1:11" x14ac:dyDescent="0.25">
      <c r="A292" t="e">
        <f>#REF!</f>
        <v>#REF!</v>
      </c>
      <c r="B292" t="e">
        <f>#REF!</f>
        <v>#REF!</v>
      </c>
      <c r="C292" t="e">
        <f>#REF!</f>
        <v>#REF!</v>
      </c>
      <c r="D292" t="e">
        <f>IF(#REF!="","",#REF!)</f>
        <v>#REF!</v>
      </c>
      <c r="E292" t="e">
        <f>IF(#REF!="","",#REF!)</f>
        <v>#REF!</v>
      </c>
      <c r="F292" s="6" t="e">
        <f t="shared" si="52"/>
        <v>#REF!</v>
      </c>
      <c r="G292" s="5" t="e">
        <f>#REF!+#REF!</f>
        <v>#REF!</v>
      </c>
      <c r="H292" s="5" t="e">
        <f t="shared" si="53"/>
        <v>#REF!</v>
      </c>
      <c r="I292" s="5" t="e">
        <f t="shared" si="54"/>
        <v>#REF!</v>
      </c>
      <c r="J292" s="5" t="e">
        <f t="shared" si="55"/>
        <v>#REF!</v>
      </c>
      <c r="K292" t="e">
        <f t="shared" si="56"/>
        <v>#REF!</v>
      </c>
    </row>
    <row r="293" spans="1:11" x14ac:dyDescent="0.25">
      <c r="A293" t="e">
        <f>#REF!</f>
        <v>#REF!</v>
      </c>
      <c r="B293" t="e">
        <f>#REF!</f>
        <v>#REF!</v>
      </c>
      <c r="C293" t="e">
        <f>#REF!</f>
        <v>#REF!</v>
      </c>
      <c r="D293" t="e">
        <f>IF(#REF!="","",#REF!)</f>
        <v>#REF!</v>
      </c>
      <c r="E293" t="e">
        <f>IF(#REF!="","",#REF!)</f>
        <v>#REF!</v>
      </c>
      <c r="F293" s="6" t="e">
        <f t="shared" si="52"/>
        <v>#REF!</v>
      </c>
      <c r="G293" s="5" t="e">
        <f>#REF!+#REF!</f>
        <v>#REF!</v>
      </c>
      <c r="H293" s="5" t="e">
        <f t="shared" si="53"/>
        <v>#REF!</v>
      </c>
      <c r="I293" s="5" t="e">
        <f t="shared" si="54"/>
        <v>#REF!</v>
      </c>
      <c r="J293" s="5" t="e">
        <f t="shared" si="55"/>
        <v>#REF!</v>
      </c>
      <c r="K293" t="e">
        <f t="shared" si="56"/>
        <v>#REF!</v>
      </c>
    </row>
    <row r="294" spans="1:11" x14ac:dyDescent="0.25">
      <c r="A294" t="e">
        <f>#REF!</f>
        <v>#REF!</v>
      </c>
      <c r="B294" t="e">
        <f>#REF!</f>
        <v>#REF!</v>
      </c>
      <c r="C294" t="e">
        <f>#REF!</f>
        <v>#REF!</v>
      </c>
      <c r="D294" t="e">
        <f>IF(#REF!="","",#REF!)</f>
        <v>#REF!</v>
      </c>
      <c r="E294" t="e">
        <f>IF(#REF!="","",#REF!)</f>
        <v>#REF!</v>
      </c>
      <c r="F294" s="6" t="e">
        <f t="shared" si="52"/>
        <v>#REF!</v>
      </c>
      <c r="G294" s="5" t="e">
        <f>#REF!+#REF!</f>
        <v>#REF!</v>
      </c>
      <c r="H294" s="5" t="e">
        <f t="shared" si="53"/>
        <v>#REF!</v>
      </c>
      <c r="I294" s="5" t="e">
        <f t="shared" si="54"/>
        <v>#REF!</v>
      </c>
      <c r="J294" s="5" t="e">
        <f t="shared" si="55"/>
        <v>#REF!</v>
      </c>
      <c r="K294" t="e">
        <f t="shared" si="56"/>
        <v>#REF!</v>
      </c>
    </row>
    <row r="295" spans="1:11" x14ac:dyDescent="0.25">
      <c r="A295" t="e">
        <f>#REF!</f>
        <v>#REF!</v>
      </c>
      <c r="B295" t="e">
        <f>#REF!</f>
        <v>#REF!</v>
      </c>
      <c r="C295" t="e">
        <f>#REF!</f>
        <v>#REF!</v>
      </c>
      <c r="D295" t="e">
        <f>IF(#REF!="","",#REF!)</f>
        <v>#REF!</v>
      </c>
      <c r="E295" t="e">
        <f>IF(#REF!="","",#REF!)</f>
        <v>#REF!</v>
      </c>
      <c r="F295" s="6" t="e">
        <f t="shared" si="52"/>
        <v>#REF!</v>
      </c>
      <c r="G295" s="5" t="e">
        <f>#REF!+#REF!</f>
        <v>#REF!</v>
      </c>
      <c r="H295" s="5" t="e">
        <f t="shared" si="53"/>
        <v>#REF!</v>
      </c>
      <c r="I295" s="5" t="e">
        <f t="shared" si="54"/>
        <v>#REF!</v>
      </c>
      <c r="J295" s="5" t="e">
        <f t="shared" si="55"/>
        <v>#REF!</v>
      </c>
      <c r="K295" t="e">
        <f t="shared" si="56"/>
        <v>#REF!</v>
      </c>
    </row>
    <row r="296" spans="1:11" x14ac:dyDescent="0.25">
      <c r="A296" t="e">
        <f>#REF!</f>
        <v>#REF!</v>
      </c>
      <c r="B296" t="e">
        <f>#REF!</f>
        <v>#REF!</v>
      </c>
      <c r="C296" t="e">
        <f>#REF!</f>
        <v>#REF!</v>
      </c>
      <c r="D296" t="e">
        <f>IF(#REF!="","",#REF!)</f>
        <v>#REF!</v>
      </c>
      <c r="E296" t="e">
        <f>IF(#REF!="","",#REF!)</f>
        <v>#REF!</v>
      </c>
      <c r="F296" s="6" t="e">
        <f t="shared" si="52"/>
        <v>#REF!</v>
      </c>
      <c r="G296" s="5" t="e">
        <f>#REF!+#REF!</f>
        <v>#REF!</v>
      </c>
      <c r="H296" s="5" t="e">
        <f t="shared" si="53"/>
        <v>#REF!</v>
      </c>
      <c r="I296" s="5" t="e">
        <f t="shared" si="54"/>
        <v>#REF!</v>
      </c>
      <c r="J296" s="5" t="e">
        <f t="shared" si="55"/>
        <v>#REF!</v>
      </c>
      <c r="K296" t="e">
        <f t="shared" si="56"/>
        <v>#REF!</v>
      </c>
    </row>
    <row r="297" spans="1:11" x14ac:dyDescent="0.25">
      <c r="A297" t="e">
        <f>#REF!</f>
        <v>#REF!</v>
      </c>
      <c r="B297" t="e">
        <f>#REF!</f>
        <v>#REF!</v>
      </c>
      <c r="C297" t="e">
        <f>#REF!</f>
        <v>#REF!</v>
      </c>
      <c r="D297" t="e">
        <f>IF(#REF!="","",#REF!)</f>
        <v>#REF!</v>
      </c>
      <c r="E297" t="e">
        <f>IF(#REF!="","",#REF!)</f>
        <v>#REF!</v>
      </c>
      <c r="F297" s="6" t="e">
        <f t="shared" si="52"/>
        <v>#REF!</v>
      </c>
      <c r="G297" s="5" t="e">
        <f>#REF!+#REF!</f>
        <v>#REF!</v>
      </c>
      <c r="H297" s="5" t="e">
        <f t="shared" si="53"/>
        <v>#REF!</v>
      </c>
      <c r="I297" s="5" t="e">
        <f t="shared" si="54"/>
        <v>#REF!</v>
      </c>
      <c r="J297" s="5" t="e">
        <f t="shared" si="55"/>
        <v>#REF!</v>
      </c>
      <c r="K297" t="e">
        <f t="shared" si="56"/>
        <v>#REF!</v>
      </c>
    </row>
    <row r="298" spans="1:11" x14ac:dyDescent="0.25">
      <c r="A298" t="e">
        <f>#REF!</f>
        <v>#REF!</v>
      </c>
      <c r="B298" t="e">
        <f>#REF!</f>
        <v>#REF!</v>
      </c>
      <c r="C298" t="e">
        <f>#REF!</f>
        <v>#REF!</v>
      </c>
      <c r="D298" t="e">
        <f>IF(#REF!="","",#REF!)</f>
        <v>#REF!</v>
      </c>
      <c r="E298" t="e">
        <f>IF(#REF!="","",#REF!)</f>
        <v>#REF!</v>
      </c>
      <c r="F298" s="6" t="e">
        <f t="shared" si="52"/>
        <v>#REF!</v>
      </c>
      <c r="G298" s="5" t="e">
        <f>#REF!+#REF!</f>
        <v>#REF!</v>
      </c>
      <c r="H298" s="5" t="e">
        <f t="shared" si="53"/>
        <v>#REF!</v>
      </c>
      <c r="I298" s="5" t="e">
        <f t="shared" si="54"/>
        <v>#REF!</v>
      </c>
      <c r="J298" s="5" t="e">
        <f t="shared" si="55"/>
        <v>#REF!</v>
      </c>
      <c r="K298" t="e">
        <f t="shared" si="56"/>
        <v>#REF!</v>
      </c>
    </row>
    <row r="299" spans="1:11" x14ac:dyDescent="0.25">
      <c r="A299" t="e">
        <f>#REF!</f>
        <v>#REF!</v>
      </c>
      <c r="B299" t="e">
        <f>#REF!</f>
        <v>#REF!</v>
      </c>
      <c r="C299" t="e">
        <f>#REF!</f>
        <v>#REF!</v>
      </c>
      <c r="D299" t="e">
        <f>IF(#REF!="","",#REF!)</f>
        <v>#REF!</v>
      </c>
      <c r="E299" t="e">
        <f>IF(#REF!="","",#REF!)</f>
        <v>#REF!</v>
      </c>
      <c r="F299" s="6" t="e">
        <f t="shared" si="52"/>
        <v>#REF!</v>
      </c>
      <c r="G299" s="5" t="e">
        <f>#REF!+#REF!</f>
        <v>#REF!</v>
      </c>
      <c r="H299" s="5" t="e">
        <f t="shared" si="53"/>
        <v>#REF!</v>
      </c>
      <c r="I299" s="5" t="e">
        <f t="shared" si="54"/>
        <v>#REF!</v>
      </c>
      <c r="J299" s="5" t="e">
        <f t="shared" si="55"/>
        <v>#REF!</v>
      </c>
      <c r="K299" t="e">
        <f t="shared" si="56"/>
        <v>#REF!</v>
      </c>
    </row>
    <row r="300" spans="1:11" x14ac:dyDescent="0.25">
      <c r="A300" t="e">
        <f>#REF!</f>
        <v>#REF!</v>
      </c>
      <c r="B300" t="e">
        <f>#REF!</f>
        <v>#REF!</v>
      </c>
      <c r="C300" t="e">
        <f>#REF!</f>
        <v>#REF!</v>
      </c>
      <c r="D300" t="e">
        <f>IF(#REF!="","",#REF!)</f>
        <v>#REF!</v>
      </c>
      <c r="E300" t="e">
        <f>IF(#REF!="","",#REF!)</f>
        <v>#REF!</v>
      </c>
      <c r="F300" s="6" t="e">
        <f t="shared" si="52"/>
        <v>#REF!</v>
      </c>
      <c r="G300" s="5" t="e">
        <f>#REF!+#REF!</f>
        <v>#REF!</v>
      </c>
      <c r="H300" s="5" t="e">
        <f t="shared" si="53"/>
        <v>#REF!</v>
      </c>
      <c r="I300" s="5" t="e">
        <f t="shared" si="54"/>
        <v>#REF!</v>
      </c>
      <c r="J300" s="5" t="e">
        <f t="shared" si="55"/>
        <v>#REF!</v>
      </c>
      <c r="K300" t="e">
        <f t="shared" si="56"/>
        <v>#REF!</v>
      </c>
    </row>
    <row r="301" spans="1:11" x14ac:dyDescent="0.25">
      <c r="A301" t="e">
        <f>#REF!</f>
        <v>#REF!</v>
      </c>
      <c r="B301" t="e">
        <f>#REF!</f>
        <v>#REF!</v>
      </c>
      <c r="C301" t="e">
        <f>#REF!</f>
        <v>#REF!</v>
      </c>
      <c r="D301" t="e">
        <f>IF(#REF!="","",#REF!)</f>
        <v>#REF!</v>
      </c>
      <c r="E301" t="e">
        <f>IF(#REF!="","",#REF!)</f>
        <v>#REF!</v>
      </c>
      <c r="F301" s="6" t="e">
        <f t="shared" si="52"/>
        <v>#REF!</v>
      </c>
      <c r="G301" s="5" t="e">
        <f>#REF!+#REF!</f>
        <v>#REF!</v>
      </c>
      <c r="H301" s="5" t="e">
        <f t="shared" si="53"/>
        <v>#REF!</v>
      </c>
      <c r="I301" s="5" t="e">
        <f t="shared" si="54"/>
        <v>#REF!</v>
      </c>
      <c r="J301" s="5" t="e">
        <f t="shared" si="55"/>
        <v>#REF!</v>
      </c>
      <c r="K301" t="e">
        <f t="shared" si="56"/>
        <v>#REF!</v>
      </c>
    </row>
    <row r="302" spans="1:11" x14ac:dyDescent="0.25">
      <c r="A302" t="e">
        <f>#REF!</f>
        <v>#REF!</v>
      </c>
      <c r="B302" t="e">
        <f>#REF!</f>
        <v>#REF!</v>
      </c>
      <c r="C302" t="e">
        <f>#REF!</f>
        <v>#REF!</v>
      </c>
      <c r="D302" t="e">
        <f>IF(#REF!="","",#REF!)</f>
        <v>#REF!</v>
      </c>
      <c r="E302" t="e">
        <f>IF(#REF!="","",#REF!)</f>
        <v>#REF!</v>
      </c>
      <c r="F302" s="6" t="e">
        <f t="shared" si="52"/>
        <v>#REF!</v>
      </c>
      <c r="G302" s="5" t="e">
        <f>#REF!+#REF!</f>
        <v>#REF!</v>
      </c>
      <c r="H302" s="5" t="e">
        <f t="shared" si="53"/>
        <v>#REF!</v>
      </c>
      <c r="I302" s="5" t="e">
        <f t="shared" si="54"/>
        <v>#REF!</v>
      </c>
      <c r="J302" s="5" t="e">
        <f t="shared" si="55"/>
        <v>#REF!</v>
      </c>
      <c r="K302" t="e">
        <f t="shared" si="56"/>
        <v>#REF!</v>
      </c>
    </row>
    <row r="303" spans="1:11" x14ac:dyDescent="0.25">
      <c r="A303" t="e">
        <f>#REF!</f>
        <v>#REF!</v>
      </c>
      <c r="B303" t="e">
        <f>#REF!</f>
        <v>#REF!</v>
      </c>
      <c r="C303" t="e">
        <f>#REF!</f>
        <v>#REF!</v>
      </c>
      <c r="D303" t="e">
        <f>IF(#REF!="","",#REF!)</f>
        <v>#REF!</v>
      </c>
      <c r="E303" t="e">
        <f>IF(#REF!="","",#REF!)</f>
        <v>#REF!</v>
      </c>
      <c r="F303" s="6" t="e">
        <f t="shared" si="52"/>
        <v>#REF!</v>
      </c>
      <c r="G303" s="5" t="e">
        <f>#REF!+#REF!</f>
        <v>#REF!</v>
      </c>
      <c r="H303" s="5" t="e">
        <f t="shared" si="53"/>
        <v>#REF!</v>
      </c>
      <c r="I303" s="5" t="e">
        <f t="shared" si="54"/>
        <v>#REF!</v>
      </c>
      <c r="J303" s="5" t="e">
        <f t="shared" si="55"/>
        <v>#REF!</v>
      </c>
      <c r="K303" t="e">
        <f t="shared" si="56"/>
        <v>#REF!</v>
      </c>
    </row>
    <row r="304" spans="1:11" x14ac:dyDescent="0.25">
      <c r="A304" t="e">
        <f>#REF!</f>
        <v>#REF!</v>
      </c>
      <c r="B304" t="e">
        <f>#REF!</f>
        <v>#REF!</v>
      </c>
      <c r="C304" t="e">
        <f>#REF!</f>
        <v>#REF!</v>
      </c>
      <c r="D304" t="e">
        <f>IF(#REF!="","",#REF!)</f>
        <v>#REF!</v>
      </c>
      <c r="E304" t="e">
        <f>IF(#REF!="","",#REF!)</f>
        <v>#REF!</v>
      </c>
      <c r="F304" s="6" t="e">
        <f t="shared" si="52"/>
        <v>#REF!</v>
      </c>
      <c r="G304" s="5" t="e">
        <f>#REF!+#REF!</f>
        <v>#REF!</v>
      </c>
      <c r="H304" s="5" t="e">
        <f t="shared" si="53"/>
        <v>#REF!</v>
      </c>
      <c r="I304" s="5" t="e">
        <f t="shared" si="54"/>
        <v>#REF!</v>
      </c>
      <c r="J304" s="5" t="e">
        <f t="shared" si="55"/>
        <v>#REF!</v>
      </c>
      <c r="K304" t="e">
        <f t="shared" si="56"/>
        <v>#REF!</v>
      </c>
    </row>
    <row r="305" spans="1:11" x14ac:dyDescent="0.25">
      <c r="A305" t="e">
        <f>#REF!</f>
        <v>#REF!</v>
      </c>
      <c r="B305" t="e">
        <f>#REF!</f>
        <v>#REF!</v>
      </c>
      <c r="C305" t="e">
        <f>#REF!</f>
        <v>#REF!</v>
      </c>
      <c r="D305" t="e">
        <f>IF(#REF!="","",#REF!)</f>
        <v>#REF!</v>
      </c>
      <c r="E305" t="e">
        <f>IF(#REF!="","",#REF!)</f>
        <v>#REF!</v>
      </c>
      <c r="F305" s="6" t="e">
        <f t="shared" si="52"/>
        <v>#REF!</v>
      </c>
      <c r="G305" s="5" t="e">
        <f>#REF!+#REF!</f>
        <v>#REF!</v>
      </c>
      <c r="H305" s="5" t="e">
        <f t="shared" si="53"/>
        <v>#REF!</v>
      </c>
      <c r="I305" s="5" t="e">
        <f t="shared" si="54"/>
        <v>#REF!</v>
      </c>
      <c r="J305" s="5" t="e">
        <f t="shared" si="55"/>
        <v>#REF!</v>
      </c>
      <c r="K305" t="e">
        <f t="shared" si="56"/>
        <v>#REF!</v>
      </c>
    </row>
    <row r="306" spans="1:11" x14ac:dyDescent="0.25">
      <c r="A306" t="e">
        <f>#REF!</f>
        <v>#REF!</v>
      </c>
      <c r="B306" t="e">
        <f>#REF!</f>
        <v>#REF!</v>
      </c>
      <c r="C306" t="e">
        <f>#REF!</f>
        <v>#REF!</v>
      </c>
      <c r="D306" t="e">
        <f>IF(#REF!="","",#REF!)</f>
        <v>#REF!</v>
      </c>
      <c r="E306" t="e">
        <f>IF(#REF!="","",#REF!)</f>
        <v>#REF!</v>
      </c>
      <c r="F306" s="6" t="e">
        <f t="shared" si="52"/>
        <v>#REF!</v>
      </c>
      <c r="G306" s="5" t="e">
        <f>#REF!+#REF!</f>
        <v>#REF!</v>
      </c>
      <c r="H306" s="5" t="e">
        <f t="shared" si="53"/>
        <v>#REF!</v>
      </c>
      <c r="I306" s="5" t="e">
        <f t="shared" si="54"/>
        <v>#REF!</v>
      </c>
      <c r="J306" s="5" t="e">
        <f t="shared" si="55"/>
        <v>#REF!</v>
      </c>
      <c r="K306" t="e">
        <f t="shared" si="56"/>
        <v>#REF!</v>
      </c>
    </row>
    <row r="307" spans="1:11" x14ac:dyDescent="0.25">
      <c r="A307" t="e">
        <f>#REF!</f>
        <v>#REF!</v>
      </c>
      <c r="B307" t="e">
        <f>#REF!</f>
        <v>#REF!</v>
      </c>
      <c r="C307" t="e">
        <f>#REF!</f>
        <v>#REF!</v>
      </c>
      <c r="D307" t="e">
        <f>IF(#REF!="","",#REF!)</f>
        <v>#REF!</v>
      </c>
      <c r="E307" t="e">
        <f>IF(#REF!="","",#REF!)</f>
        <v>#REF!</v>
      </c>
      <c r="F307" s="6" t="e">
        <f t="shared" si="52"/>
        <v>#REF!</v>
      </c>
      <c r="G307" s="5" t="e">
        <f>#REF!+#REF!</f>
        <v>#REF!</v>
      </c>
      <c r="H307" s="5" t="e">
        <f t="shared" si="53"/>
        <v>#REF!</v>
      </c>
      <c r="I307" s="5" t="e">
        <f t="shared" si="54"/>
        <v>#REF!</v>
      </c>
      <c r="J307" s="5" t="e">
        <f t="shared" si="55"/>
        <v>#REF!</v>
      </c>
      <c r="K307" t="e">
        <f t="shared" si="56"/>
        <v>#REF!</v>
      </c>
    </row>
    <row r="308" spans="1:11" x14ac:dyDescent="0.25">
      <c r="A308" t="e">
        <f>#REF!</f>
        <v>#REF!</v>
      </c>
      <c r="B308" t="e">
        <f>#REF!</f>
        <v>#REF!</v>
      </c>
      <c r="C308" t="e">
        <f>#REF!</f>
        <v>#REF!</v>
      </c>
      <c r="D308" t="e">
        <f>IF(#REF!="","",#REF!)</f>
        <v>#REF!</v>
      </c>
      <c r="E308" t="e">
        <f>IF(#REF!="","",#REF!)</f>
        <v>#REF!</v>
      </c>
      <c r="F308" s="6" t="e">
        <f t="shared" si="52"/>
        <v>#REF!</v>
      </c>
      <c r="G308" s="5" t="e">
        <f>#REF!+#REF!</f>
        <v>#REF!</v>
      </c>
      <c r="H308" s="5" t="e">
        <f t="shared" si="53"/>
        <v>#REF!</v>
      </c>
      <c r="I308" s="5" t="e">
        <f t="shared" si="54"/>
        <v>#REF!</v>
      </c>
      <c r="J308" s="5" t="e">
        <f t="shared" si="55"/>
        <v>#REF!</v>
      </c>
      <c r="K308" t="e">
        <f t="shared" si="56"/>
        <v>#REF!</v>
      </c>
    </row>
    <row r="309" spans="1:11" x14ac:dyDescent="0.25">
      <c r="A309" t="e">
        <f>#REF!</f>
        <v>#REF!</v>
      </c>
      <c r="B309" t="e">
        <f>#REF!</f>
        <v>#REF!</v>
      </c>
      <c r="C309" t="e">
        <f>#REF!</f>
        <v>#REF!</v>
      </c>
      <c r="D309" t="e">
        <f>IF(#REF!="","",#REF!)</f>
        <v>#REF!</v>
      </c>
      <c r="E309" t="e">
        <f>IF(#REF!="","",#REF!)</f>
        <v>#REF!</v>
      </c>
      <c r="F309" s="6" t="e">
        <f t="shared" si="52"/>
        <v>#REF!</v>
      </c>
      <c r="G309" s="5" t="e">
        <f>#REF!+#REF!</f>
        <v>#REF!</v>
      </c>
      <c r="H309" s="5" t="e">
        <f t="shared" si="53"/>
        <v>#REF!</v>
      </c>
      <c r="I309" s="5" t="e">
        <f t="shared" si="54"/>
        <v>#REF!</v>
      </c>
      <c r="J309" s="5" t="e">
        <f t="shared" si="55"/>
        <v>#REF!</v>
      </c>
      <c r="K309" t="e">
        <f t="shared" si="56"/>
        <v>#REF!</v>
      </c>
    </row>
    <row r="310" spans="1:11" x14ac:dyDescent="0.25">
      <c r="A310" t="e">
        <f>#REF!</f>
        <v>#REF!</v>
      </c>
      <c r="B310" t="e">
        <f>#REF!</f>
        <v>#REF!</v>
      </c>
      <c r="C310" t="e">
        <f>#REF!</f>
        <v>#REF!</v>
      </c>
      <c r="D310" t="e">
        <f>IF(#REF!="","",#REF!)</f>
        <v>#REF!</v>
      </c>
      <c r="E310" t="e">
        <f>IF(#REF!="","",#REF!)</f>
        <v>#REF!</v>
      </c>
      <c r="F310" s="6" t="e">
        <f t="shared" si="52"/>
        <v>#REF!</v>
      </c>
      <c r="G310" s="5" t="e">
        <f>#REF!+#REF!</f>
        <v>#REF!</v>
      </c>
      <c r="H310" s="5" t="e">
        <f t="shared" si="53"/>
        <v>#REF!</v>
      </c>
      <c r="I310" s="5" t="e">
        <f t="shared" si="54"/>
        <v>#REF!</v>
      </c>
      <c r="J310" s="5" t="e">
        <f t="shared" si="55"/>
        <v>#REF!</v>
      </c>
      <c r="K310" t="e">
        <f t="shared" si="56"/>
        <v>#REF!</v>
      </c>
    </row>
    <row r="311" spans="1:11" x14ac:dyDescent="0.25">
      <c r="A311" t="e">
        <f>#REF!</f>
        <v>#REF!</v>
      </c>
      <c r="B311" t="e">
        <f>#REF!</f>
        <v>#REF!</v>
      </c>
      <c r="C311" t="e">
        <f>#REF!</f>
        <v>#REF!</v>
      </c>
      <c r="D311" t="e">
        <f>IF(#REF!="","",#REF!)</f>
        <v>#REF!</v>
      </c>
      <c r="E311" t="e">
        <f>IF(#REF!="","",#REF!)</f>
        <v>#REF!</v>
      </c>
      <c r="F311" s="6" t="e">
        <f t="shared" si="52"/>
        <v>#REF!</v>
      </c>
      <c r="G311" s="5" t="e">
        <f>#REF!+#REF!</f>
        <v>#REF!</v>
      </c>
      <c r="H311" s="5" t="e">
        <f t="shared" si="53"/>
        <v>#REF!</v>
      </c>
      <c r="I311" s="5" t="e">
        <f t="shared" si="54"/>
        <v>#REF!</v>
      </c>
      <c r="J311" s="5" t="e">
        <f t="shared" si="55"/>
        <v>#REF!</v>
      </c>
      <c r="K311" t="e">
        <f t="shared" si="56"/>
        <v>#REF!</v>
      </c>
    </row>
    <row r="312" spans="1:11" x14ac:dyDescent="0.25">
      <c r="A312" t="e">
        <f>#REF!</f>
        <v>#REF!</v>
      </c>
      <c r="B312" t="e">
        <f>#REF!</f>
        <v>#REF!</v>
      </c>
      <c r="C312" t="e">
        <f>#REF!</f>
        <v>#REF!</v>
      </c>
      <c r="D312" t="e">
        <f>IF(#REF!="","",#REF!)</f>
        <v>#REF!</v>
      </c>
      <c r="E312" t="e">
        <f>IF(#REF!="","",#REF!)</f>
        <v>#REF!</v>
      </c>
      <c r="F312" s="6" t="e">
        <f t="shared" si="52"/>
        <v>#REF!</v>
      </c>
      <c r="G312" s="5" t="e">
        <f>#REF!+#REF!</f>
        <v>#REF!</v>
      </c>
      <c r="H312" s="5" t="e">
        <f t="shared" si="53"/>
        <v>#REF!</v>
      </c>
      <c r="I312" s="5" t="e">
        <f t="shared" si="54"/>
        <v>#REF!</v>
      </c>
      <c r="J312" s="5" t="e">
        <f t="shared" si="55"/>
        <v>#REF!</v>
      </c>
      <c r="K312" t="e">
        <f t="shared" si="56"/>
        <v>#REF!</v>
      </c>
    </row>
    <row r="313" spans="1:11" x14ac:dyDescent="0.25">
      <c r="A313" t="e">
        <f>#REF!</f>
        <v>#REF!</v>
      </c>
      <c r="B313" t="e">
        <f>#REF!</f>
        <v>#REF!</v>
      </c>
      <c r="C313" t="e">
        <f>#REF!</f>
        <v>#REF!</v>
      </c>
      <c r="D313" t="e">
        <f>IF(#REF!="","",#REF!)</f>
        <v>#REF!</v>
      </c>
      <c r="E313" t="e">
        <f>IF(#REF!="","",#REF!)</f>
        <v>#REF!</v>
      </c>
      <c r="F313" s="6" t="e">
        <f t="shared" si="52"/>
        <v>#REF!</v>
      </c>
      <c r="G313" s="5" t="e">
        <f>#REF!+#REF!</f>
        <v>#REF!</v>
      </c>
      <c r="H313" s="5" t="e">
        <f t="shared" si="53"/>
        <v>#REF!</v>
      </c>
      <c r="I313" s="5" t="e">
        <f t="shared" si="54"/>
        <v>#REF!</v>
      </c>
      <c r="J313" s="5" t="e">
        <f t="shared" si="55"/>
        <v>#REF!</v>
      </c>
      <c r="K313" t="e">
        <f t="shared" si="56"/>
        <v>#REF!</v>
      </c>
    </row>
    <row r="314" spans="1:11" x14ac:dyDescent="0.25">
      <c r="A314" t="e">
        <f>#REF!</f>
        <v>#REF!</v>
      </c>
      <c r="B314" t="e">
        <f>#REF!</f>
        <v>#REF!</v>
      </c>
      <c r="C314" t="e">
        <f>#REF!</f>
        <v>#REF!</v>
      </c>
      <c r="D314" t="e">
        <f>IF(#REF!="","",#REF!)</f>
        <v>#REF!</v>
      </c>
      <c r="E314" t="e">
        <f>IF(#REF!="","",#REF!)</f>
        <v>#REF!</v>
      </c>
      <c r="F314" s="6" t="e">
        <f t="shared" si="52"/>
        <v>#REF!</v>
      </c>
      <c r="G314" s="5" t="e">
        <f>#REF!+#REF!</f>
        <v>#REF!</v>
      </c>
      <c r="H314" s="5" t="e">
        <f t="shared" si="53"/>
        <v>#REF!</v>
      </c>
      <c r="I314" s="5" t="e">
        <f t="shared" si="54"/>
        <v>#REF!</v>
      </c>
      <c r="J314" s="5" t="e">
        <f t="shared" si="55"/>
        <v>#REF!</v>
      </c>
      <c r="K314" t="e">
        <f t="shared" si="56"/>
        <v>#REF!</v>
      </c>
    </row>
    <row r="315" spans="1:11" x14ac:dyDescent="0.25">
      <c r="A315" t="e">
        <f>#REF!</f>
        <v>#REF!</v>
      </c>
      <c r="B315" t="e">
        <f>#REF!</f>
        <v>#REF!</v>
      </c>
      <c r="C315" t="e">
        <f>#REF!</f>
        <v>#REF!</v>
      </c>
      <c r="D315" t="e">
        <f>IF(#REF!="","",#REF!)</f>
        <v>#REF!</v>
      </c>
      <c r="E315" t="e">
        <f>IF(#REF!="","",#REF!)</f>
        <v>#REF!</v>
      </c>
      <c r="F315" s="6" t="e">
        <f t="shared" si="52"/>
        <v>#REF!</v>
      </c>
      <c r="G315" s="5" t="e">
        <f>#REF!+#REF!</f>
        <v>#REF!</v>
      </c>
      <c r="H315" s="5" t="e">
        <f t="shared" si="53"/>
        <v>#REF!</v>
      </c>
      <c r="I315" s="5" t="e">
        <f t="shared" si="54"/>
        <v>#REF!</v>
      </c>
      <c r="J315" s="5" t="e">
        <f t="shared" si="55"/>
        <v>#REF!</v>
      </c>
      <c r="K315" t="e">
        <f t="shared" si="56"/>
        <v>#REF!</v>
      </c>
    </row>
    <row r="316" spans="1:11" x14ac:dyDescent="0.25">
      <c r="A316" t="e">
        <f>#REF!</f>
        <v>#REF!</v>
      </c>
      <c r="B316" t="e">
        <f>#REF!</f>
        <v>#REF!</v>
      </c>
      <c r="C316" t="e">
        <f>#REF!</f>
        <v>#REF!</v>
      </c>
      <c r="D316" t="e">
        <f>IF(#REF!="","",#REF!)</f>
        <v>#REF!</v>
      </c>
      <c r="E316" t="e">
        <f>IF(#REF!="","",#REF!)</f>
        <v>#REF!</v>
      </c>
      <c r="F316" s="6" t="e">
        <f t="shared" si="52"/>
        <v>#REF!</v>
      </c>
      <c r="G316" s="5" t="e">
        <f>#REF!+#REF!</f>
        <v>#REF!</v>
      </c>
      <c r="H316" s="5" t="e">
        <f t="shared" si="53"/>
        <v>#REF!</v>
      </c>
      <c r="I316" s="5" t="e">
        <f t="shared" si="54"/>
        <v>#REF!</v>
      </c>
      <c r="J316" s="5" t="e">
        <f t="shared" si="55"/>
        <v>#REF!</v>
      </c>
      <c r="K316" t="e">
        <f t="shared" si="56"/>
        <v>#REF!</v>
      </c>
    </row>
    <row r="317" spans="1:11" x14ac:dyDescent="0.25">
      <c r="A317" t="e">
        <f>#REF!</f>
        <v>#REF!</v>
      </c>
      <c r="B317" t="e">
        <f>#REF!</f>
        <v>#REF!</v>
      </c>
      <c r="C317" t="e">
        <f>#REF!</f>
        <v>#REF!</v>
      </c>
      <c r="D317" t="e">
        <f>IF(#REF!="","",#REF!)</f>
        <v>#REF!</v>
      </c>
      <c r="E317" t="e">
        <f>IF(#REF!="","",#REF!)</f>
        <v>#REF!</v>
      </c>
      <c r="F317" s="6" t="e">
        <f t="shared" si="52"/>
        <v>#REF!</v>
      </c>
      <c r="G317" s="5" t="e">
        <f>#REF!+#REF!</f>
        <v>#REF!</v>
      </c>
      <c r="H317" s="5" t="e">
        <f t="shared" si="53"/>
        <v>#REF!</v>
      </c>
      <c r="I317" s="5" t="e">
        <f t="shared" si="54"/>
        <v>#REF!</v>
      </c>
      <c r="J317" s="5" t="e">
        <f t="shared" si="55"/>
        <v>#REF!</v>
      </c>
      <c r="K317" t="e">
        <f t="shared" si="56"/>
        <v>#REF!</v>
      </c>
    </row>
    <row r="318" spans="1:11" x14ac:dyDescent="0.25">
      <c r="A318" t="e">
        <f>#REF!</f>
        <v>#REF!</v>
      </c>
      <c r="B318" t="e">
        <f>#REF!</f>
        <v>#REF!</v>
      </c>
      <c r="C318" t="e">
        <f>#REF!</f>
        <v>#REF!</v>
      </c>
      <c r="D318" t="e">
        <f>IF(#REF!="","",#REF!)</f>
        <v>#REF!</v>
      </c>
      <c r="E318" t="e">
        <f>IF(#REF!="","",#REF!)</f>
        <v>#REF!</v>
      </c>
      <c r="F318" s="6" t="e">
        <f t="shared" si="52"/>
        <v>#REF!</v>
      </c>
      <c r="G318" s="5" t="e">
        <f>#REF!+#REF!</f>
        <v>#REF!</v>
      </c>
      <c r="H318" s="5" t="e">
        <f t="shared" si="53"/>
        <v>#REF!</v>
      </c>
      <c r="I318" s="5" t="e">
        <f t="shared" si="54"/>
        <v>#REF!</v>
      </c>
      <c r="J318" s="5" t="e">
        <f t="shared" si="55"/>
        <v>#REF!</v>
      </c>
      <c r="K318" t="e">
        <f t="shared" si="56"/>
        <v>#REF!</v>
      </c>
    </row>
    <row r="319" spans="1:11" x14ac:dyDescent="0.25">
      <c r="A319" t="e">
        <f>#REF!</f>
        <v>#REF!</v>
      </c>
      <c r="B319" t="e">
        <f>#REF!</f>
        <v>#REF!</v>
      </c>
      <c r="C319" t="e">
        <f>#REF!</f>
        <v>#REF!</v>
      </c>
      <c r="D319" t="e">
        <f>IF(#REF!="","",#REF!)</f>
        <v>#REF!</v>
      </c>
      <c r="E319" t="e">
        <f>IF(#REF!="","",#REF!)</f>
        <v>#REF!</v>
      </c>
      <c r="F319" s="6" t="e">
        <f t="shared" si="52"/>
        <v>#REF!</v>
      </c>
      <c r="G319" s="5" t="e">
        <f>#REF!+#REF!</f>
        <v>#REF!</v>
      </c>
      <c r="H319" s="5" t="e">
        <f t="shared" si="53"/>
        <v>#REF!</v>
      </c>
      <c r="I319" s="5" t="e">
        <f t="shared" si="54"/>
        <v>#REF!</v>
      </c>
      <c r="J319" s="5" t="e">
        <f t="shared" si="55"/>
        <v>#REF!</v>
      </c>
      <c r="K319" t="e">
        <f t="shared" si="56"/>
        <v>#REF!</v>
      </c>
    </row>
    <row r="320" spans="1:11" x14ac:dyDescent="0.25">
      <c r="A320" t="e">
        <f>#REF!</f>
        <v>#REF!</v>
      </c>
      <c r="B320" t="e">
        <f>#REF!</f>
        <v>#REF!</v>
      </c>
      <c r="C320" t="e">
        <f>#REF!</f>
        <v>#REF!</v>
      </c>
      <c r="D320" t="e">
        <f>IF(#REF!="","",#REF!)</f>
        <v>#REF!</v>
      </c>
      <c r="E320" t="e">
        <f>IF(#REF!="","",#REF!)</f>
        <v>#REF!</v>
      </c>
      <c r="F320" s="6" t="e">
        <f t="shared" si="52"/>
        <v>#REF!</v>
      </c>
      <c r="G320" s="5" t="e">
        <f>#REF!+#REF!</f>
        <v>#REF!</v>
      </c>
      <c r="H320" s="5" t="e">
        <f t="shared" si="53"/>
        <v>#REF!</v>
      </c>
      <c r="I320" s="5" t="e">
        <f t="shared" si="54"/>
        <v>#REF!</v>
      </c>
      <c r="J320" s="5" t="e">
        <f t="shared" si="55"/>
        <v>#REF!</v>
      </c>
      <c r="K320" t="e">
        <f t="shared" si="56"/>
        <v>#REF!</v>
      </c>
    </row>
    <row r="321" spans="1:11" x14ac:dyDescent="0.25">
      <c r="A321" t="e">
        <f>#REF!</f>
        <v>#REF!</v>
      </c>
      <c r="B321" t="e">
        <f>#REF!</f>
        <v>#REF!</v>
      </c>
      <c r="C321" t="e">
        <f>#REF!</f>
        <v>#REF!</v>
      </c>
      <c r="D321" t="e">
        <f>IF(#REF!="","",#REF!)</f>
        <v>#REF!</v>
      </c>
      <c r="E321" t="e">
        <f>IF(#REF!="","",#REF!)</f>
        <v>#REF!</v>
      </c>
      <c r="F321" s="6" t="e">
        <f t="shared" si="52"/>
        <v>#REF!</v>
      </c>
      <c r="G321" s="5" t="e">
        <f>#REF!+#REF!</f>
        <v>#REF!</v>
      </c>
      <c r="H321" s="5" t="e">
        <f t="shared" si="53"/>
        <v>#REF!</v>
      </c>
      <c r="I321" s="5" t="e">
        <f t="shared" si="54"/>
        <v>#REF!</v>
      </c>
      <c r="J321" s="5" t="e">
        <f t="shared" si="55"/>
        <v>#REF!</v>
      </c>
      <c r="K321" t="e">
        <f t="shared" si="56"/>
        <v>#REF!</v>
      </c>
    </row>
    <row r="322" spans="1:11" x14ac:dyDescent="0.25">
      <c r="A322" t="e">
        <f>#REF!</f>
        <v>#REF!</v>
      </c>
      <c r="B322" t="e">
        <f>#REF!</f>
        <v>#REF!</v>
      </c>
      <c r="C322" t="e">
        <f>#REF!</f>
        <v>#REF!</v>
      </c>
      <c r="D322" t="e">
        <f>IF(#REF!="","",#REF!)</f>
        <v>#REF!</v>
      </c>
      <c r="E322" t="e">
        <f>IF(#REF!="","",#REF!)</f>
        <v>#REF!</v>
      </c>
      <c r="F322" s="6" t="e">
        <f t="shared" si="52"/>
        <v>#REF!</v>
      </c>
      <c r="G322" s="5" t="e">
        <f>#REF!+#REF!</f>
        <v>#REF!</v>
      </c>
      <c r="H322" s="5" t="e">
        <f t="shared" si="53"/>
        <v>#REF!</v>
      </c>
      <c r="I322" s="5" t="e">
        <f t="shared" si="54"/>
        <v>#REF!</v>
      </c>
      <c r="J322" s="5" t="e">
        <f t="shared" si="55"/>
        <v>#REF!</v>
      </c>
      <c r="K322" t="e">
        <f t="shared" si="56"/>
        <v>#REF!</v>
      </c>
    </row>
    <row r="323" spans="1:11" x14ac:dyDescent="0.25">
      <c r="A323" t="e">
        <f>#REF!</f>
        <v>#REF!</v>
      </c>
      <c r="B323" t="e">
        <f>#REF!</f>
        <v>#REF!</v>
      </c>
      <c r="C323" t="e">
        <f>#REF!</f>
        <v>#REF!</v>
      </c>
      <c r="D323" t="e">
        <f>IF(#REF!="","",#REF!)</f>
        <v>#REF!</v>
      </c>
      <c r="E323" t="e">
        <f>IF(#REF!="","",#REF!)</f>
        <v>#REF!</v>
      </c>
      <c r="F323" s="6" t="e">
        <f t="shared" si="52"/>
        <v>#REF!</v>
      </c>
      <c r="G323" s="5" t="e">
        <f>#REF!+#REF!</f>
        <v>#REF!</v>
      </c>
      <c r="H323" s="5" t="e">
        <f t="shared" si="53"/>
        <v>#REF!</v>
      </c>
      <c r="I323" s="5" t="e">
        <f t="shared" si="54"/>
        <v>#REF!</v>
      </c>
      <c r="J323" s="5" t="e">
        <f t="shared" si="55"/>
        <v>#REF!</v>
      </c>
      <c r="K323" t="e">
        <f t="shared" si="56"/>
        <v>#REF!</v>
      </c>
    </row>
    <row r="324" spans="1:11" x14ac:dyDescent="0.25">
      <c r="A324" t="e">
        <f>#REF!</f>
        <v>#REF!</v>
      </c>
      <c r="B324" t="e">
        <f>#REF!</f>
        <v>#REF!</v>
      </c>
      <c r="C324" t="e">
        <f>#REF!</f>
        <v>#REF!</v>
      </c>
      <c r="D324" t="e">
        <f>IF(#REF!="","",#REF!)</f>
        <v>#REF!</v>
      </c>
      <c r="E324" t="e">
        <f>IF(#REF!="","",#REF!)</f>
        <v>#REF!</v>
      </c>
      <c r="F324" s="6" t="e">
        <f t="shared" ref="F324:F387" si="57">IF(OR(E324="",D324="",E324=0),"",D324/E324)</f>
        <v>#REF!</v>
      </c>
      <c r="G324" s="5" t="e">
        <f>#REF!+#REF!</f>
        <v>#REF!</v>
      </c>
      <c r="H324" s="5" t="e">
        <f t="shared" ref="H324:H387" si="58">IF(AND(G324&gt;0,IF(D324="",0,D324)&gt;0,B324=$P$3),1,0)</f>
        <v>#REF!</v>
      </c>
      <c r="I324" s="5" t="e">
        <f t="shared" ref="I324:I387" si="59">IF(AND(G324&gt;0,B324=$P$3),1,0)</f>
        <v>#REF!</v>
      </c>
      <c r="J324" s="5" t="e">
        <f t="shared" ref="J324:J387" si="60">IF(AND(IF(D324="",0,D324)&gt;0,G324=0,B324=$P$3),1,0)</f>
        <v>#REF!</v>
      </c>
      <c r="K324" t="e">
        <f t="shared" ref="K324:K387" si="61">IF(OR(E324=0,E324=""),0,IF(B324=$P$3,1,0))</f>
        <v>#REF!</v>
      </c>
    </row>
    <row r="325" spans="1:11" x14ac:dyDescent="0.25">
      <c r="A325" t="e">
        <f>#REF!</f>
        <v>#REF!</v>
      </c>
      <c r="B325" t="e">
        <f>#REF!</f>
        <v>#REF!</v>
      </c>
      <c r="C325" t="e">
        <f>#REF!</f>
        <v>#REF!</v>
      </c>
      <c r="D325" t="e">
        <f>IF(#REF!="","",#REF!)</f>
        <v>#REF!</v>
      </c>
      <c r="E325" t="e">
        <f>IF(#REF!="","",#REF!)</f>
        <v>#REF!</v>
      </c>
      <c r="F325" s="6" t="e">
        <f t="shared" si="57"/>
        <v>#REF!</v>
      </c>
      <c r="G325" s="5" t="e">
        <f>#REF!+#REF!</f>
        <v>#REF!</v>
      </c>
      <c r="H325" s="5" t="e">
        <f t="shared" si="58"/>
        <v>#REF!</v>
      </c>
      <c r="I325" s="5" t="e">
        <f t="shared" si="59"/>
        <v>#REF!</v>
      </c>
      <c r="J325" s="5" t="e">
        <f t="shared" si="60"/>
        <v>#REF!</v>
      </c>
      <c r="K325" t="e">
        <f t="shared" si="61"/>
        <v>#REF!</v>
      </c>
    </row>
    <row r="326" spans="1:11" x14ac:dyDescent="0.25">
      <c r="A326" t="e">
        <f>#REF!</f>
        <v>#REF!</v>
      </c>
      <c r="B326" t="e">
        <f>#REF!</f>
        <v>#REF!</v>
      </c>
      <c r="C326" t="e">
        <f>#REF!</f>
        <v>#REF!</v>
      </c>
      <c r="D326" t="e">
        <f>IF(#REF!="","",#REF!)</f>
        <v>#REF!</v>
      </c>
      <c r="E326" t="e">
        <f>IF(#REF!="","",#REF!)</f>
        <v>#REF!</v>
      </c>
      <c r="F326" s="6" t="e">
        <f t="shared" si="57"/>
        <v>#REF!</v>
      </c>
      <c r="G326" s="5" t="e">
        <f>#REF!+#REF!</f>
        <v>#REF!</v>
      </c>
      <c r="H326" s="5" t="e">
        <f t="shared" si="58"/>
        <v>#REF!</v>
      </c>
      <c r="I326" s="5" t="e">
        <f t="shared" si="59"/>
        <v>#REF!</v>
      </c>
      <c r="J326" s="5" t="e">
        <f t="shared" si="60"/>
        <v>#REF!</v>
      </c>
      <c r="K326" t="e">
        <f t="shared" si="61"/>
        <v>#REF!</v>
      </c>
    </row>
    <row r="327" spans="1:11" x14ac:dyDescent="0.25">
      <c r="A327" t="e">
        <f>#REF!</f>
        <v>#REF!</v>
      </c>
      <c r="B327" t="e">
        <f>#REF!</f>
        <v>#REF!</v>
      </c>
      <c r="C327" t="e">
        <f>#REF!</f>
        <v>#REF!</v>
      </c>
      <c r="D327" t="e">
        <f>IF(#REF!="","",#REF!)</f>
        <v>#REF!</v>
      </c>
      <c r="E327" t="e">
        <f>IF(#REF!="","",#REF!)</f>
        <v>#REF!</v>
      </c>
      <c r="F327" s="6" t="e">
        <f t="shared" si="57"/>
        <v>#REF!</v>
      </c>
      <c r="G327" s="5" t="e">
        <f>#REF!+#REF!</f>
        <v>#REF!</v>
      </c>
      <c r="H327" s="5" t="e">
        <f t="shared" si="58"/>
        <v>#REF!</v>
      </c>
      <c r="I327" s="5" t="e">
        <f t="shared" si="59"/>
        <v>#REF!</v>
      </c>
      <c r="J327" s="5" t="e">
        <f t="shared" si="60"/>
        <v>#REF!</v>
      </c>
      <c r="K327" t="e">
        <f t="shared" si="61"/>
        <v>#REF!</v>
      </c>
    </row>
    <row r="328" spans="1:11" x14ac:dyDescent="0.25">
      <c r="A328" t="e">
        <f>#REF!</f>
        <v>#REF!</v>
      </c>
      <c r="B328" t="e">
        <f>#REF!</f>
        <v>#REF!</v>
      </c>
      <c r="C328" t="e">
        <f>#REF!</f>
        <v>#REF!</v>
      </c>
      <c r="D328" t="e">
        <f>IF(#REF!="","",#REF!)</f>
        <v>#REF!</v>
      </c>
      <c r="E328" t="e">
        <f>IF(#REF!="","",#REF!)</f>
        <v>#REF!</v>
      </c>
      <c r="F328" s="6" t="e">
        <f t="shared" si="57"/>
        <v>#REF!</v>
      </c>
      <c r="G328" s="5" t="e">
        <f>#REF!+#REF!</f>
        <v>#REF!</v>
      </c>
      <c r="H328" s="5" t="e">
        <f t="shared" si="58"/>
        <v>#REF!</v>
      </c>
      <c r="I328" s="5" t="e">
        <f t="shared" si="59"/>
        <v>#REF!</v>
      </c>
      <c r="J328" s="5" t="e">
        <f t="shared" si="60"/>
        <v>#REF!</v>
      </c>
      <c r="K328" t="e">
        <f t="shared" si="61"/>
        <v>#REF!</v>
      </c>
    </row>
    <row r="329" spans="1:11" x14ac:dyDescent="0.25">
      <c r="A329" t="e">
        <f>#REF!</f>
        <v>#REF!</v>
      </c>
      <c r="B329" t="e">
        <f>#REF!</f>
        <v>#REF!</v>
      </c>
      <c r="C329" t="e">
        <f>#REF!</f>
        <v>#REF!</v>
      </c>
      <c r="D329" t="e">
        <f>IF(#REF!="","",#REF!)</f>
        <v>#REF!</v>
      </c>
      <c r="E329" t="e">
        <f>IF(#REF!="","",#REF!)</f>
        <v>#REF!</v>
      </c>
      <c r="F329" s="6" t="e">
        <f t="shared" si="57"/>
        <v>#REF!</v>
      </c>
      <c r="G329" s="5" t="e">
        <f>#REF!+#REF!</f>
        <v>#REF!</v>
      </c>
      <c r="H329" s="5" t="e">
        <f t="shared" si="58"/>
        <v>#REF!</v>
      </c>
      <c r="I329" s="5" t="e">
        <f t="shared" si="59"/>
        <v>#REF!</v>
      </c>
      <c r="J329" s="5" t="e">
        <f t="shared" si="60"/>
        <v>#REF!</v>
      </c>
      <c r="K329" t="e">
        <f t="shared" si="61"/>
        <v>#REF!</v>
      </c>
    </row>
    <row r="330" spans="1:11" x14ac:dyDescent="0.25">
      <c r="A330" t="e">
        <f>#REF!</f>
        <v>#REF!</v>
      </c>
      <c r="B330" t="e">
        <f>#REF!</f>
        <v>#REF!</v>
      </c>
      <c r="C330" t="e">
        <f>#REF!</f>
        <v>#REF!</v>
      </c>
      <c r="D330" t="e">
        <f>IF(#REF!="","",#REF!)</f>
        <v>#REF!</v>
      </c>
      <c r="E330" t="e">
        <f>IF(#REF!="","",#REF!)</f>
        <v>#REF!</v>
      </c>
      <c r="F330" s="6" t="e">
        <f t="shared" si="57"/>
        <v>#REF!</v>
      </c>
      <c r="G330" s="5" t="e">
        <f>#REF!+#REF!</f>
        <v>#REF!</v>
      </c>
      <c r="H330" s="5" t="e">
        <f t="shared" si="58"/>
        <v>#REF!</v>
      </c>
      <c r="I330" s="5" t="e">
        <f t="shared" si="59"/>
        <v>#REF!</v>
      </c>
      <c r="J330" s="5" t="e">
        <f t="shared" si="60"/>
        <v>#REF!</v>
      </c>
      <c r="K330" t="e">
        <f t="shared" si="61"/>
        <v>#REF!</v>
      </c>
    </row>
    <row r="331" spans="1:11" x14ac:dyDescent="0.25">
      <c r="A331" t="e">
        <f>#REF!</f>
        <v>#REF!</v>
      </c>
      <c r="B331" t="e">
        <f>#REF!</f>
        <v>#REF!</v>
      </c>
      <c r="C331" t="e">
        <f>#REF!</f>
        <v>#REF!</v>
      </c>
      <c r="D331" t="e">
        <f>IF(#REF!="","",#REF!)</f>
        <v>#REF!</v>
      </c>
      <c r="E331" t="e">
        <f>IF(#REF!="","",#REF!)</f>
        <v>#REF!</v>
      </c>
      <c r="F331" s="6" t="e">
        <f t="shared" si="57"/>
        <v>#REF!</v>
      </c>
      <c r="G331" s="5" t="e">
        <f>#REF!+#REF!</f>
        <v>#REF!</v>
      </c>
      <c r="H331" s="5" t="e">
        <f t="shared" si="58"/>
        <v>#REF!</v>
      </c>
      <c r="I331" s="5" t="e">
        <f t="shared" si="59"/>
        <v>#REF!</v>
      </c>
      <c r="J331" s="5" t="e">
        <f t="shared" si="60"/>
        <v>#REF!</v>
      </c>
      <c r="K331" t="e">
        <f t="shared" si="61"/>
        <v>#REF!</v>
      </c>
    </row>
    <row r="332" spans="1:11" x14ac:dyDescent="0.25">
      <c r="A332" t="e">
        <f>#REF!</f>
        <v>#REF!</v>
      </c>
      <c r="B332" t="e">
        <f>#REF!</f>
        <v>#REF!</v>
      </c>
      <c r="C332" t="e">
        <f>#REF!</f>
        <v>#REF!</v>
      </c>
      <c r="D332" t="e">
        <f>IF(#REF!="","",#REF!)</f>
        <v>#REF!</v>
      </c>
      <c r="E332" t="e">
        <f>IF(#REF!="","",#REF!)</f>
        <v>#REF!</v>
      </c>
      <c r="F332" s="6" t="e">
        <f t="shared" si="57"/>
        <v>#REF!</v>
      </c>
      <c r="G332" s="5" t="e">
        <f>#REF!+#REF!</f>
        <v>#REF!</v>
      </c>
      <c r="H332" s="5" t="e">
        <f t="shared" si="58"/>
        <v>#REF!</v>
      </c>
      <c r="I332" s="5" t="e">
        <f t="shared" si="59"/>
        <v>#REF!</v>
      </c>
      <c r="J332" s="5" t="e">
        <f t="shared" si="60"/>
        <v>#REF!</v>
      </c>
      <c r="K332" t="e">
        <f t="shared" si="61"/>
        <v>#REF!</v>
      </c>
    </row>
    <row r="333" spans="1:11" x14ac:dyDescent="0.25">
      <c r="A333" t="e">
        <f>#REF!</f>
        <v>#REF!</v>
      </c>
      <c r="B333" t="e">
        <f>#REF!</f>
        <v>#REF!</v>
      </c>
      <c r="C333" t="e">
        <f>#REF!</f>
        <v>#REF!</v>
      </c>
      <c r="D333" t="e">
        <f>IF(#REF!="","",#REF!)</f>
        <v>#REF!</v>
      </c>
      <c r="E333" t="e">
        <f>IF(#REF!="","",#REF!)</f>
        <v>#REF!</v>
      </c>
      <c r="F333" s="6" t="e">
        <f t="shared" si="57"/>
        <v>#REF!</v>
      </c>
      <c r="G333" s="5" t="e">
        <f>#REF!+#REF!</f>
        <v>#REF!</v>
      </c>
      <c r="H333" s="5" t="e">
        <f t="shared" si="58"/>
        <v>#REF!</v>
      </c>
      <c r="I333" s="5" t="e">
        <f t="shared" si="59"/>
        <v>#REF!</v>
      </c>
      <c r="J333" s="5" t="e">
        <f t="shared" si="60"/>
        <v>#REF!</v>
      </c>
      <c r="K333" t="e">
        <f t="shared" si="61"/>
        <v>#REF!</v>
      </c>
    </row>
    <row r="334" spans="1:11" x14ac:dyDescent="0.25">
      <c r="A334" t="e">
        <f>#REF!</f>
        <v>#REF!</v>
      </c>
      <c r="B334" t="e">
        <f>#REF!</f>
        <v>#REF!</v>
      </c>
      <c r="C334" t="e">
        <f>#REF!</f>
        <v>#REF!</v>
      </c>
      <c r="D334" t="e">
        <f>IF(#REF!="","",#REF!)</f>
        <v>#REF!</v>
      </c>
      <c r="E334" t="e">
        <f>IF(#REF!="","",#REF!)</f>
        <v>#REF!</v>
      </c>
      <c r="F334" s="6" t="e">
        <f t="shared" si="57"/>
        <v>#REF!</v>
      </c>
      <c r="G334" s="5" t="e">
        <f>#REF!+#REF!</f>
        <v>#REF!</v>
      </c>
      <c r="H334" s="5" t="e">
        <f t="shared" si="58"/>
        <v>#REF!</v>
      </c>
      <c r="I334" s="5" t="e">
        <f t="shared" si="59"/>
        <v>#REF!</v>
      </c>
      <c r="J334" s="5" t="e">
        <f t="shared" si="60"/>
        <v>#REF!</v>
      </c>
      <c r="K334" t="e">
        <f t="shared" si="61"/>
        <v>#REF!</v>
      </c>
    </row>
    <row r="335" spans="1:11" x14ac:dyDescent="0.25">
      <c r="A335" t="e">
        <f>#REF!</f>
        <v>#REF!</v>
      </c>
      <c r="B335" t="e">
        <f>#REF!</f>
        <v>#REF!</v>
      </c>
      <c r="C335" t="e">
        <f>#REF!</f>
        <v>#REF!</v>
      </c>
      <c r="D335" t="e">
        <f>IF(#REF!="","",#REF!)</f>
        <v>#REF!</v>
      </c>
      <c r="E335" t="e">
        <f>IF(#REF!="","",#REF!)</f>
        <v>#REF!</v>
      </c>
      <c r="F335" s="6" t="e">
        <f t="shared" si="57"/>
        <v>#REF!</v>
      </c>
      <c r="G335" s="5" t="e">
        <f>#REF!+#REF!</f>
        <v>#REF!</v>
      </c>
      <c r="H335" s="5" t="e">
        <f t="shared" si="58"/>
        <v>#REF!</v>
      </c>
      <c r="I335" s="5" t="e">
        <f t="shared" si="59"/>
        <v>#REF!</v>
      </c>
      <c r="J335" s="5" t="e">
        <f t="shared" si="60"/>
        <v>#REF!</v>
      </c>
      <c r="K335" t="e">
        <f t="shared" si="61"/>
        <v>#REF!</v>
      </c>
    </row>
    <row r="336" spans="1:11" x14ac:dyDescent="0.25">
      <c r="A336" t="e">
        <f>#REF!</f>
        <v>#REF!</v>
      </c>
      <c r="B336" t="e">
        <f>#REF!</f>
        <v>#REF!</v>
      </c>
      <c r="C336" t="e">
        <f>#REF!</f>
        <v>#REF!</v>
      </c>
      <c r="D336" t="e">
        <f>IF(#REF!="","",#REF!)</f>
        <v>#REF!</v>
      </c>
      <c r="E336" t="e">
        <f>IF(#REF!="","",#REF!)</f>
        <v>#REF!</v>
      </c>
      <c r="F336" s="6" t="e">
        <f t="shared" si="57"/>
        <v>#REF!</v>
      </c>
      <c r="G336" s="5" t="e">
        <f>#REF!+#REF!</f>
        <v>#REF!</v>
      </c>
      <c r="H336" s="5" t="e">
        <f t="shared" si="58"/>
        <v>#REF!</v>
      </c>
      <c r="I336" s="5" t="e">
        <f t="shared" si="59"/>
        <v>#REF!</v>
      </c>
      <c r="J336" s="5" t="e">
        <f t="shared" si="60"/>
        <v>#REF!</v>
      </c>
      <c r="K336" t="e">
        <f t="shared" si="61"/>
        <v>#REF!</v>
      </c>
    </row>
    <row r="337" spans="1:11" x14ac:dyDescent="0.25">
      <c r="A337" t="e">
        <f>#REF!</f>
        <v>#REF!</v>
      </c>
      <c r="B337" t="e">
        <f>#REF!</f>
        <v>#REF!</v>
      </c>
      <c r="C337" t="e">
        <f>#REF!</f>
        <v>#REF!</v>
      </c>
      <c r="D337" t="e">
        <f>IF(#REF!="","",#REF!)</f>
        <v>#REF!</v>
      </c>
      <c r="E337" t="e">
        <f>IF(#REF!="","",#REF!)</f>
        <v>#REF!</v>
      </c>
      <c r="F337" s="6" t="e">
        <f t="shared" si="57"/>
        <v>#REF!</v>
      </c>
      <c r="G337" s="5" t="e">
        <f>#REF!+#REF!</f>
        <v>#REF!</v>
      </c>
      <c r="H337" s="5" t="e">
        <f t="shared" si="58"/>
        <v>#REF!</v>
      </c>
      <c r="I337" s="5" t="e">
        <f t="shared" si="59"/>
        <v>#REF!</v>
      </c>
      <c r="J337" s="5" t="e">
        <f t="shared" si="60"/>
        <v>#REF!</v>
      </c>
      <c r="K337" t="e">
        <f t="shared" si="61"/>
        <v>#REF!</v>
      </c>
    </row>
    <row r="338" spans="1:11" x14ac:dyDescent="0.25">
      <c r="A338" t="e">
        <f>#REF!</f>
        <v>#REF!</v>
      </c>
      <c r="B338" t="e">
        <f>#REF!</f>
        <v>#REF!</v>
      </c>
      <c r="C338" t="e">
        <f>#REF!</f>
        <v>#REF!</v>
      </c>
      <c r="D338" t="e">
        <f>IF(#REF!="","",#REF!)</f>
        <v>#REF!</v>
      </c>
      <c r="E338" t="e">
        <f>IF(#REF!="","",#REF!)</f>
        <v>#REF!</v>
      </c>
      <c r="F338" s="6" t="e">
        <f t="shared" si="57"/>
        <v>#REF!</v>
      </c>
      <c r="G338" s="5" t="e">
        <f>#REF!+#REF!</f>
        <v>#REF!</v>
      </c>
      <c r="H338" s="5" t="e">
        <f t="shared" si="58"/>
        <v>#REF!</v>
      </c>
      <c r="I338" s="5" t="e">
        <f t="shared" si="59"/>
        <v>#REF!</v>
      </c>
      <c r="J338" s="5" t="e">
        <f t="shared" si="60"/>
        <v>#REF!</v>
      </c>
      <c r="K338" t="e">
        <f t="shared" si="61"/>
        <v>#REF!</v>
      </c>
    </row>
    <row r="339" spans="1:11" x14ac:dyDescent="0.25">
      <c r="A339" t="e">
        <f>#REF!</f>
        <v>#REF!</v>
      </c>
      <c r="B339" t="e">
        <f>#REF!</f>
        <v>#REF!</v>
      </c>
      <c r="C339" t="e">
        <f>#REF!</f>
        <v>#REF!</v>
      </c>
      <c r="D339" t="e">
        <f>IF(#REF!="","",#REF!)</f>
        <v>#REF!</v>
      </c>
      <c r="E339" t="e">
        <f>IF(#REF!="","",#REF!)</f>
        <v>#REF!</v>
      </c>
      <c r="F339" s="6" t="e">
        <f t="shared" si="57"/>
        <v>#REF!</v>
      </c>
      <c r="G339" s="5" t="e">
        <f>#REF!+#REF!</f>
        <v>#REF!</v>
      </c>
      <c r="H339" s="5" t="e">
        <f t="shared" si="58"/>
        <v>#REF!</v>
      </c>
      <c r="I339" s="5" t="e">
        <f t="shared" si="59"/>
        <v>#REF!</v>
      </c>
      <c r="J339" s="5" t="e">
        <f t="shared" si="60"/>
        <v>#REF!</v>
      </c>
      <c r="K339" t="e">
        <f t="shared" si="61"/>
        <v>#REF!</v>
      </c>
    </row>
    <row r="340" spans="1:11" x14ac:dyDescent="0.25">
      <c r="A340" t="e">
        <f>#REF!</f>
        <v>#REF!</v>
      </c>
      <c r="B340" t="e">
        <f>#REF!</f>
        <v>#REF!</v>
      </c>
      <c r="C340" t="e">
        <f>#REF!</f>
        <v>#REF!</v>
      </c>
      <c r="D340" t="e">
        <f>IF(#REF!="","",#REF!)</f>
        <v>#REF!</v>
      </c>
      <c r="E340" t="e">
        <f>IF(#REF!="","",#REF!)</f>
        <v>#REF!</v>
      </c>
      <c r="F340" s="6" t="e">
        <f t="shared" si="57"/>
        <v>#REF!</v>
      </c>
      <c r="G340" s="5" t="e">
        <f>#REF!+#REF!</f>
        <v>#REF!</v>
      </c>
      <c r="H340" s="5" t="e">
        <f t="shared" si="58"/>
        <v>#REF!</v>
      </c>
      <c r="I340" s="5" t="e">
        <f t="shared" si="59"/>
        <v>#REF!</v>
      </c>
      <c r="J340" s="5" t="e">
        <f t="shared" si="60"/>
        <v>#REF!</v>
      </c>
      <c r="K340" t="e">
        <f t="shared" si="61"/>
        <v>#REF!</v>
      </c>
    </row>
    <row r="341" spans="1:11" x14ac:dyDescent="0.25">
      <c r="A341" t="e">
        <f>#REF!</f>
        <v>#REF!</v>
      </c>
      <c r="B341" t="e">
        <f>#REF!</f>
        <v>#REF!</v>
      </c>
      <c r="C341" t="e">
        <f>#REF!</f>
        <v>#REF!</v>
      </c>
      <c r="D341" t="e">
        <f>IF(#REF!="","",#REF!)</f>
        <v>#REF!</v>
      </c>
      <c r="E341" t="e">
        <f>IF(#REF!="","",#REF!)</f>
        <v>#REF!</v>
      </c>
      <c r="F341" s="6" t="e">
        <f t="shared" si="57"/>
        <v>#REF!</v>
      </c>
      <c r="G341" s="5" t="e">
        <f>#REF!+#REF!</f>
        <v>#REF!</v>
      </c>
      <c r="H341" s="5" t="e">
        <f t="shared" si="58"/>
        <v>#REF!</v>
      </c>
      <c r="I341" s="5" t="e">
        <f t="shared" si="59"/>
        <v>#REF!</v>
      </c>
      <c r="J341" s="5" t="e">
        <f t="shared" si="60"/>
        <v>#REF!</v>
      </c>
      <c r="K341" t="e">
        <f t="shared" si="61"/>
        <v>#REF!</v>
      </c>
    </row>
    <row r="342" spans="1:11" x14ac:dyDescent="0.25">
      <c r="A342" t="e">
        <f>#REF!</f>
        <v>#REF!</v>
      </c>
      <c r="B342" t="e">
        <f>#REF!</f>
        <v>#REF!</v>
      </c>
      <c r="C342" t="e">
        <f>#REF!</f>
        <v>#REF!</v>
      </c>
      <c r="D342" t="e">
        <f>IF(#REF!="","",#REF!)</f>
        <v>#REF!</v>
      </c>
      <c r="E342" t="e">
        <f>IF(#REF!="","",#REF!)</f>
        <v>#REF!</v>
      </c>
      <c r="F342" s="6" t="e">
        <f t="shared" si="57"/>
        <v>#REF!</v>
      </c>
      <c r="G342" s="5" t="e">
        <f>#REF!+#REF!</f>
        <v>#REF!</v>
      </c>
      <c r="H342" s="5" t="e">
        <f t="shared" si="58"/>
        <v>#REF!</v>
      </c>
      <c r="I342" s="5" t="e">
        <f t="shared" si="59"/>
        <v>#REF!</v>
      </c>
      <c r="J342" s="5" t="e">
        <f t="shared" si="60"/>
        <v>#REF!</v>
      </c>
      <c r="K342" t="e">
        <f t="shared" si="61"/>
        <v>#REF!</v>
      </c>
    </row>
    <row r="343" spans="1:11" x14ac:dyDescent="0.25">
      <c r="A343" t="e">
        <f>#REF!</f>
        <v>#REF!</v>
      </c>
      <c r="B343" t="e">
        <f>#REF!</f>
        <v>#REF!</v>
      </c>
      <c r="C343" t="e">
        <f>#REF!</f>
        <v>#REF!</v>
      </c>
      <c r="D343" t="e">
        <f>IF(#REF!="","",#REF!)</f>
        <v>#REF!</v>
      </c>
      <c r="E343" t="e">
        <f>IF(#REF!="","",#REF!)</f>
        <v>#REF!</v>
      </c>
      <c r="F343" s="6" t="e">
        <f t="shared" si="57"/>
        <v>#REF!</v>
      </c>
      <c r="G343" s="5" t="e">
        <f>#REF!+#REF!</f>
        <v>#REF!</v>
      </c>
      <c r="H343" s="5" t="e">
        <f t="shared" si="58"/>
        <v>#REF!</v>
      </c>
      <c r="I343" s="5" t="e">
        <f t="shared" si="59"/>
        <v>#REF!</v>
      </c>
      <c r="J343" s="5" t="e">
        <f t="shared" si="60"/>
        <v>#REF!</v>
      </c>
      <c r="K343" t="e">
        <f t="shared" si="61"/>
        <v>#REF!</v>
      </c>
    </row>
    <row r="344" spans="1:11" x14ac:dyDescent="0.25">
      <c r="A344" t="e">
        <f>#REF!</f>
        <v>#REF!</v>
      </c>
      <c r="B344" t="e">
        <f>#REF!</f>
        <v>#REF!</v>
      </c>
      <c r="C344" t="e">
        <f>#REF!</f>
        <v>#REF!</v>
      </c>
      <c r="D344" t="e">
        <f>IF(#REF!="","",#REF!)</f>
        <v>#REF!</v>
      </c>
      <c r="E344" t="e">
        <f>IF(#REF!="","",#REF!)</f>
        <v>#REF!</v>
      </c>
      <c r="F344" s="6" t="e">
        <f t="shared" si="57"/>
        <v>#REF!</v>
      </c>
      <c r="G344" s="5" t="e">
        <f>#REF!+#REF!</f>
        <v>#REF!</v>
      </c>
      <c r="H344" s="5" t="e">
        <f t="shared" si="58"/>
        <v>#REF!</v>
      </c>
      <c r="I344" s="5" t="e">
        <f t="shared" si="59"/>
        <v>#REF!</v>
      </c>
      <c r="J344" s="5" t="e">
        <f t="shared" si="60"/>
        <v>#REF!</v>
      </c>
      <c r="K344" t="e">
        <f t="shared" si="61"/>
        <v>#REF!</v>
      </c>
    </row>
    <row r="345" spans="1:11" x14ac:dyDescent="0.25">
      <c r="A345" t="e">
        <f>#REF!</f>
        <v>#REF!</v>
      </c>
      <c r="B345" t="e">
        <f>#REF!</f>
        <v>#REF!</v>
      </c>
      <c r="C345" t="e">
        <f>#REF!</f>
        <v>#REF!</v>
      </c>
      <c r="D345" t="e">
        <f>IF(#REF!="","",#REF!)</f>
        <v>#REF!</v>
      </c>
      <c r="E345" t="e">
        <f>IF(#REF!="","",#REF!)</f>
        <v>#REF!</v>
      </c>
      <c r="F345" s="6" t="e">
        <f t="shared" si="57"/>
        <v>#REF!</v>
      </c>
      <c r="G345" s="5" t="e">
        <f>#REF!+#REF!</f>
        <v>#REF!</v>
      </c>
      <c r="H345" s="5" t="e">
        <f t="shared" si="58"/>
        <v>#REF!</v>
      </c>
      <c r="I345" s="5" t="e">
        <f t="shared" si="59"/>
        <v>#REF!</v>
      </c>
      <c r="J345" s="5" t="e">
        <f t="shared" si="60"/>
        <v>#REF!</v>
      </c>
      <c r="K345" t="e">
        <f t="shared" si="61"/>
        <v>#REF!</v>
      </c>
    </row>
    <row r="346" spans="1:11" x14ac:dyDescent="0.25">
      <c r="A346" t="e">
        <f>#REF!</f>
        <v>#REF!</v>
      </c>
      <c r="B346" t="e">
        <f>#REF!</f>
        <v>#REF!</v>
      </c>
      <c r="C346" t="e">
        <f>#REF!</f>
        <v>#REF!</v>
      </c>
      <c r="D346" t="e">
        <f>IF(#REF!="","",#REF!)</f>
        <v>#REF!</v>
      </c>
      <c r="E346" t="e">
        <f>IF(#REF!="","",#REF!)</f>
        <v>#REF!</v>
      </c>
      <c r="F346" s="6" t="e">
        <f t="shared" si="57"/>
        <v>#REF!</v>
      </c>
      <c r="G346" s="5" t="e">
        <f>#REF!+#REF!</f>
        <v>#REF!</v>
      </c>
      <c r="H346" s="5" t="e">
        <f t="shared" si="58"/>
        <v>#REF!</v>
      </c>
      <c r="I346" s="5" t="e">
        <f t="shared" si="59"/>
        <v>#REF!</v>
      </c>
      <c r="J346" s="5" t="e">
        <f t="shared" si="60"/>
        <v>#REF!</v>
      </c>
      <c r="K346" t="e">
        <f t="shared" si="61"/>
        <v>#REF!</v>
      </c>
    </row>
    <row r="347" spans="1:11" x14ac:dyDescent="0.25">
      <c r="A347" t="e">
        <f>#REF!</f>
        <v>#REF!</v>
      </c>
      <c r="B347" t="e">
        <f>#REF!</f>
        <v>#REF!</v>
      </c>
      <c r="C347" t="e">
        <f>#REF!</f>
        <v>#REF!</v>
      </c>
      <c r="D347" t="e">
        <f>IF(#REF!="","",#REF!)</f>
        <v>#REF!</v>
      </c>
      <c r="E347" t="e">
        <f>IF(#REF!="","",#REF!)</f>
        <v>#REF!</v>
      </c>
      <c r="F347" s="6" t="e">
        <f t="shared" si="57"/>
        <v>#REF!</v>
      </c>
      <c r="G347" s="5" t="e">
        <f>#REF!+#REF!</f>
        <v>#REF!</v>
      </c>
      <c r="H347" s="5" t="e">
        <f t="shared" si="58"/>
        <v>#REF!</v>
      </c>
      <c r="I347" s="5" t="e">
        <f t="shared" si="59"/>
        <v>#REF!</v>
      </c>
      <c r="J347" s="5" t="e">
        <f t="shared" si="60"/>
        <v>#REF!</v>
      </c>
      <c r="K347" t="e">
        <f t="shared" si="61"/>
        <v>#REF!</v>
      </c>
    </row>
    <row r="348" spans="1:11" x14ac:dyDescent="0.25">
      <c r="A348" t="e">
        <f>#REF!</f>
        <v>#REF!</v>
      </c>
      <c r="B348" t="e">
        <f>#REF!</f>
        <v>#REF!</v>
      </c>
      <c r="C348" t="e">
        <f>#REF!</f>
        <v>#REF!</v>
      </c>
      <c r="D348" t="e">
        <f>IF(#REF!="","",#REF!)</f>
        <v>#REF!</v>
      </c>
      <c r="E348" t="e">
        <f>IF(#REF!="","",#REF!)</f>
        <v>#REF!</v>
      </c>
      <c r="F348" s="6" t="e">
        <f t="shared" si="57"/>
        <v>#REF!</v>
      </c>
      <c r="G348" s="5" t="e">
        <f>#REF!+#REF!</f>
        <v>#REF!</v>
      </c>
      <c r="H348" s="5" t="e">
        <f t="shared" si="58"/>
        <v>#REF!</v>
      </c>
      <c r="I348" s="5" t="e">
        <f t="shared" si="59"/>
        <v>#REF!</v>
      </c>
      <c r="J348" s="5" t="e">
        <f t="shared" si="60"/>
        <v>#REF!</v>
      </c>
      <c r="K348" t="e">
        <f t="shared" si="61"/>
        <v>#REF!</v>
      </c>
    </row>
    <row r="349" spans="1:11" x14ac:dyDescent="0.25">
      <c r="A349" t="e">
        <f>#REF!</f>
        <v>#REF!</v>
      </c>
      <c r="B349" t="e">
        <f>#REF!</f>
        <v>#REF!</v>
      </c>
      <c r="C349" t="e">
        <f>#REF!</f>
        <v>#REF!</v>
      </c>
      <c r="D349" t="e">
        <f>IF(#REF!="","",#REF!)</f>
        <v>#REF!</v>
      </c>
      <c r="E349" t="e">
        <f>IF(#REF!="","",#REF!)</f>
        <v>#REF!</v>
      </c>
      <c r="F349" s="6" t="e">
        <f t="shared" si="57"/>
        <v>#REF!</v>
      </c>
      <c r="G349" s="5" t="e">
        <f>#REF!+#REF!</f>
        <v>#REF!</v>
      </c>
      <c r="H349" s="5" t="e">
        <f t="shared" si="58"/>
        <v>#REF!</v>
      </c>
      <c r="I349" s="5" t="e">
        <f t="shared" si="59"/>
        <v>#REF!</v>
      </c>
      <c r="J349" s="5" t="e">
        <f t="shared" si="60"/>
        <v>#REF!</v>
      </c>
      <c r="K349" t="e">
        <f t="shared" si="61"/>
        <v>#REF!</v>
      </c>
    </row>
    <row r="350" spans="1:11" x14ac:dyDescent="0.25">
      <c r="A350" t="e">
        <f>#REF!</f>
        <v>#REF!</v>
      </c>
      <c r="B350" t="e">
        <f>#REF!</f>
        <v>#REF!</v>
      </c>
      <c r="C350" t="e">
        <f>#REF!</f>
        <v>#REF!</v>
      </c>
      <c r="D350" t="e">
        <f>IF(#REF!="","",#REF!)</f>
        <v>#REF!</v>
      </c>
      <c r="E350" t="e">
        <f>IF(#REF!="","",#REF!)</f>
        <v>#REF!</v>
      </c>
      <c r="F350" s="6" t="e">
        <f t="shared" si="57"/>
        <v>#REF!</v>
      </c>
      <c r="G350" s="5" t="e">
        <f>#REF!+#REF!</f>
        <v>#REF!</v>
      </c>
      <c r="H350" s="5" t="e">
        <f t="shared" si="58"/>
        <v>#REF!</v>
      </c>
      <c r="I350" s="5" t="e">
        <f t="shared" si="59"/>
        <v>#REF!</v>
      </c>
      <c r="J350" s="5" t="e">
        <f t="shared" si="60"/>
        <v>#REF!</v>
      </c>
      <c r="K350" t="e">
        <f t="shared" si="61"/>
        <v>#REF!</v>
      </c>
    </row>
    <row r="351" spans="1:11" x14ac:dyDescent="0.25">
      <c r="A351" t="e">
        <f>#REF!</f>
        <v>#REF!</v>
      </c>
      <c r="B351" t="e">
        <f>#REF!</f>
        <v>#REF!</v>
      </c>
      <c r="C351" t="e">
        <f>#REF!</f>
        <v>#REF!</v>
      </c>
      <c r="D351" t="e">
        <f>IF(#REF!="","",#REF!)</f>
        <v>#REF!</v>
      </c>
      <c r="E351" t="e">
        <f>IF(#REF!="","",#REF!)</f>
        <v>#REF!</v>
      </c>
      <c r="F351" s="6" t="e">
        <f t="shared" si="57"/>
        <v>#REF!</v>
      </c>
      <c r="G351" s="5" t="e">
        <f>#REF!+#REF!</f>
        <v>#REF!</v>
      </c>
      <c r="H351" s="5" t="e">
        <f t="shared" si="58"/>
        <v>#REF!</v>
      </c>
      <c r="I351" s="5" t="e">
        <f t="shared" si="59"/>
        <v>#REF!</v>
      </c>
      <c r="J351" s="5" t="e">
        <f t="shared" si="60"/>
        <v>#REF!</v>
      </c>
      <c r="K351" t="e">
        <f t="shared" si="61"/>
        <v>#REF!</v>
      </c>
    </row>
    <row r="352" spans="1:11" x14ac:dyDescent="0.25">
      <c r="A352" t="e">
        <f>#REF!</f>
        <v>#REF!</v>
      </c>
      <c r="B352" t="e">
        <f>#REF!</f>
        <v>#REF!</v>
      </c>
      <c r="C352" t="e">
        <f>#REF!</f>
        <v>#REF!</v>
      </c>
      <c r="D352" t="e">
        <f>IF(#REF!="","",#REF!)</f>
        <v>#REF!</v>
      </c>
      <c r="E352" t="e">
        <f>IF(#REF!="","",#REF!)</f>
        <v>#REF!</v>
      </c>
      <c r="F352" s="6" t="e">
        <f t="shared" si="57"/>
        <v>#REF!</v>
      </c>
      <c r="G352" s="5" t="e">
        <f>#REF!+#REF!</f>
        <v>#REF!</v>
      </c>
      <c r="H352" s="5" t="e">
        <f t="shared" si="58"/>
        <v>#REF!</v>
      </c>
      <c r="I352" s="5" t="e">
        <f t="shared" si="59"/>
        <v>#REF!</v>
      </c>
      <c r="J352" s="5" t="e">
        <f t="shared" si="60"/>
        <v>#REF!</v>
      </c>
      <c r="K352" t="e">
        <f t="shared" si="61"/>
        <v>#REF!</v>
      </c>
    </row>
    <row r="353" spans="1:11" x14ac:dyDescent="0.25">
      <c r="A353" t="e">
        <f>#REF!</f>
        <v>#REF!</v>
      </c>
      <c r="B353" t="e">
        <f>#REF!</f>
        <v>#REF!</v>
      </c>
      <c r="C353" t="e">
        <f>#REF!</f>
        <v>#REF!</v>
      </c>
      <c r="D353" t="e">
        <f>IF(#REF!="","",#REF!)</f>
        <v>#REF!</v>
      </c>
      <c r="E353" t="e">
        <f>IF(#REF!="","",#REF!)</f>
        <v>#REF!</v>
      </c>
      <c r="F353" s="6" t="e">
        <f t="shared" si="57"/>
        <v>#REF!</v>
      </c>
      <c r="G353" s="5" t="e">
        <f>#REF!+#REF!</f>
        <v>#REF!</v>
      </c>
      <c r="H353" s="5" t="e">
        <f t="shared" si="58"/>
        <v>#REF!</v>
      </c>
      <c r="I353" s="5" t="e">
        <f t="shared" si="59"/>
        <v>#REF!</v>
      </c>
      <c r="J353" s="5" t="e">
        <f t="shared" si="60"/>
        <v>#REF!</v>
      </c>
      <c r="K353" t="e">
        <f t="shared" si="61"/>
        <v>#REF!</v>
      </c>
    </row>
    <row r="354" spans="1:11" x14ac:dyDescent="0.25">
      <c r="A354" t="e">
        <f>#REF!</f>
        <v>#REF!</v>
      </c>
      <c r="B354" t="e">
        <f>#REF!</f>
        <v>#REF!</v>
      </c>
      <c r="C354" t="e">
        <f>#REF!</f>
        <v>#REF!</v>
      </c>
      <c r="D354" t="e">
        <f>IF(#REF!="","",#REF!)</f>
        <v>#REF!</v>
      </c>
      <c r="E354" t="e">
        <f>IF(#REF!="","",#REF!)</f>
        <v>#REF!</v>
      </c>
      <c r="F354" s="6" t="e">
        <f t="shared" si="57"/>
        <v>#REF!</v>
      </c>
      <c r="G354" s="5" t="e">
        <f>#REF!+#REF!</f>
        <v>#REF!</v>
      </c>
      <c r="H354" s="5" t="e">
        <f t="shared" si="58"/>
        <v>#REF!</v>
      </c>
      <c r="I354" s="5" t="e">
        <f t="shared" si="59"/>
        <v>#REF!</v>
      </c>
      <c r="J354" s="5" t="e">
        <f t="shared" si="60"/>
        <v>#REF!</v>
      </c>
      <c r="K354" t="e">
        <f t="shared" si="61"/>
        <v>#REF!</v>
      </c>
    </row>
    <row r="355" spans="1:11" x14ac:dyDescent="0.25">
      <c r="A355" t="e">
        <f>#REF!</f>
        <v>#REF!</v>
      </c>
      <c r="B355" t="e">
        <f>#REF!</f>
        <v>#REF!</v>
      </c>
      <c r="C355" t="e">
        <f>#REF!</f>
        <v>#REF!</v>
      </c>
      <c r="D355" t="e">
        <f>IF(#REF!="","",#REF!)</f>
        <v>#REF!</v>
      </c>
      <c r="E355" t="e">
        <f>IF(#REF!="","",#REF!)</f>
        <v>#REF!</v>
      </c>
      <c r="F355" s="6" t="e">
        <f t="shared" si="57"/>
        <v>#REF!</v>
      </c>
      <c r="G355" s="5" t="e">
        <f>#REF!+#REF!</f>
        <v>#REF!</v>
      </c>
      <c r="H355" s="5" t="e">
        <f t="shared" si="58"/>
        <v>#REF!</v>
      </c>
      <c r="I355" s="5" t="e">
        <f t="shared" si="59"/>
        <v>#REF!</v>
      </c>
      <c r="J355" s="5" t="e">
        <f t="shared" si="60"/>
        <v>#REF!</v>
      </c>
      <c r="K355" t="e">
        <f t="shared" si="61"/>
        <v>#REF!</v>
      </c>
    </row>
    <row r="356" spans="1:11" x14ac:dyDescent="0.25">
      <c r="A356" t="e">
        <f>#REF!</f>
        <v>#REF!</v>
      </c>
      <c r="B356" t="e">
        <f>#REF!</f>
        <v>#REF!</v>
      </c>
      <c r="C356" t="e">
        <f>#REF!</f>
        <v>#REF!</v>
      </c>
      <c r="D356" t="e">
        <f>IF(#REF!="","",#REF!)</f>
        <v>#REF!</v>
      </c>
      <c r="E356" t="e">
        <f>IF(#REF!="","",#REF!)</f>
        <v>#REF!</v>
      </c>
      <c r="F356" s="6" t="e">
        <f t="shared" si="57"/>
        <v>#REF!</v>
      </c>
      <c r="G356" s="5" t="e">
        <f>#REF!+#REF!</f>
        <v>#REF!</v>
      </c>
      <c r="H356" s="5" t="e">
        <f t="shared" si="58"/>
        <v>#REF!</v>
      </c>
      <c r="I356" s="5" t="e">
        <f t="shared" si="59"/>
        <v>#REF!</v>
      </c>
      <c r="J356" s="5" t="e">
        <f t="shared" si="60"/>
        <v>#REF!</v>
      </c>
      <c r="K356" t="e">
        <f t="shared" si="61"/>
        <v>#REF!</v>
      </c>
    </row>
    <row r="357" spans="1:11" x14ac:dyDescent="0.25">
      <c r="A357" t="e">
        <f>#REF!</f>
        <v>#REF!</v>
      </c>
      <c r="B357" t="e">
        <f>#REF!</f>
        <v>#REF!</v>
      </c>
      <c r="C357" t="e">
        <f>#REF!</f>
        <v>#REF!</v>
      </c>
      <c r="D357" t="e">
        <f>IF(#REF!="","",#REF!)</f>
        <v>#REF!</v>
      </c>
      <c r="E357" t="e">
        <f>IF(#REF!="","",#REF!)</f>
        <v>#REF!</v>
      </c>
      <c r="F357" s="6" t="e">
        <f t="shared" si="57"/>
        <v>#REF!</v>
      </c>
      <c r="G357" s="5" t="e">
        <f>#REF!+#REF!</f>
        <v>#REF!</v>
      </c>
      <c r="H357" s="5" t="e">
        <f t="shared" si="58"/>
        <v>#REF!</v>
      </c>
      <c r="I357" s="5" t="e">
        <f t="shared" si="59"/>
        <v>#REF!</v>
      </c>
      <c r="J357" s="5" t="e">
        <f t="shared" si="60"/>
        <v>#REF!</v>
      </c>
      <c r="K357" t="e">
        <f t="shared" si="61"/>
        <v>#REF!</v>
      </c>
    </row>
    <row r="358" spans="1:11" x14ac:dyDescent="0.25">
      <c r="A358" t="e">
        <f>#REF!</f>
        <v>#REF!</v>
      </c>
      <c r="B358" t="e">
        <f>#REF!</f>
        <v>#REF!</v>
      </c>
      <c r="C358" t="e">
        <f>#REF!</f>
        <v>#REF!</v>
      </c>
      <c r="D358" t="e">
        <f>IF(#REF!="","",#REF!)</f>
        <v>#REF!</v>
      </c>
      <c r="E358" t="e">
        <f>IF(#REF!="","",#REF!)</f>
        <v>#REF!</v>
      </c>
      <c r="F358" s="6" t="e">
        <f t="shared" si="57"/>
        <v>#REF!</v>
      </c>
      <c r="G358" s="5" t="e">
        <f>#REF!+#REF!</f>
        <v>#REF!</v>
      </c>
      <c r="H358" s="5" t="e">
        <f t="shared" si="58"/>
        <v>#REF!</v>
      </c>
      <c r="I358" s="5" t="e">
        <f t="shared" si="59"/>
        <v>#REF!</v>
      </c>
      <c r="J358" s="5" t="e">
        <f t="shared" si="60"/>
        <v>#REF!</v>
      </c>
      <c r="K358" t="e">
        <f t="shared" si="61"/>
        <v>#REF!</v>
      </c>
    </row>
    <row r="359" spans="1:11" x14ac:dyDescent="0.25">
      <c r="A359" t="e">
        <f>#REF!</f>
        <v>#REF!</v>
      </c>
      <c r="B359" t="e">
        <f>#REF!</f>
        <v>#REF!</v>
      </c>
      <c r="C359" t="e">
        <f>#REF!</f>
        <v>#REF!</v>
      </c>
      <c r="D359" t="e">
        <f>IF(#REF!="","",#REF!)</f>
        <v>#REF!</v>
      </c>
      <c r="E359" t="e">
        <f>IF(#REF!="","",#REF!)</f>
        <v>#REF!</v>
      </c>
      <c r="F359" s="6" t="e">
        <f t="shared" si="57"/>
        <v>#REF!</v>
      </c>
      <c r="G359" s="5" t="e">
        <f>#REF!+#REF!</f>
        <v>#REF!</v>
      </c>
      <c r="H359" s="5" t="e">
        <f t="shared" si="58"/>
        <v>#REF!</v>
      </c>
      <c r="I359" s="5" t="e">
        <f t="shared" si="59"/>
        <v>#REF!</v>
      </c>
      <c r="J359" s="5" t="e">
        <f t="shared" si="60"/>
        <v>#REF!</v>
      </c>
      <c r="K359" t="e">
        <f t="shared" si="61"/>
        <v>#REF!</v>
      </c>
    </row>
    <row r="360" spans="1:11" x14ac:dyDescent="0.25">
      <c r="A360" t="e">
        <f>#REF!</f>
        <v>#REF!</v>
      </c>
      <c r="B360" t="e">
        <f>#REF!</f>
        <v>#REF!</v>
      </c>
      <c r="C360" t="e">
        <f>#REF!</f>
        <v>#REF!</v>
      </c>
      <c r="D360" t="e">
        <f>IF(#REF!="","",#REF!)</f>
        <v>#REF!</v>
      </c>
      <c r="E360" t="e">
        <f>IF(#REF!="","",#REF!)</f>
        <v>#REF!</v>
      </c>
      <c r="F360" s="6" t="e">
        <f t="shared" si="57"/>
        <v>#REF!</v>
      </c>
      <c r="G360" s="5" t="e">
        <f>#REF!+#REF!</f>
        <v>#REF!</v>
      </c>
      <c r="H360" s="5" t="e">
        <f t="shared" si="58"/>
        <v>#REF!</v>
      </c>
      <c r="I360" s="5" t="e">
        <f t="shared" si="59"/>
        <v>#REF!</v>
      </c>
      <c r="J360" s="5" t="e">
        <f t="shared" si="60"/>
        <v>#REF!</v>
      </c>
      <c r="K360" t="e">
        <f t="shared" si="61"/>
        <v>#REF!</v>
      </c>
    </row>
    <row r="361" spans="1:11" x14ac:dyDescent="0.25">
      <c r="A361" t="e">
        <f>#REF!</f>
        <v>#REF!</v>
      </c>
      <c r="B361" t="e">
        <f>#REF!</f>
        <v>#REF!</v>
      </c>
      <c r="C361" t="e">
        <f>#REF!</f>
        <v>#REF!</v>
      </c>
      <c r="D361" t="e">
        <f>IF(#REF!="","",#REF!)</f>
        <v>#REF!</v>
      </c>
      <c r="E361" t="e">
        <f>IF(#REF!="","",#REF!)</f>
        <v>#REF!</v>
      </c>
      <c r="F361" s="6" t="e">
        <f t="shared" si="57"/>
        <v>#REF!</v>
      </c>
      <c r="G361" s="5" t="e">
        <f>#REF!+#REF!</f>
        <v>#REF!</v>
      </c>
      <c r="H361" s="5" t="e">
        <f t="shared" si="58"/>
        <v>#REF!</v>
      </c>
      <c r="I361" s="5" t="e">
        <f t="shared" si="59"/>
        <v>#REF!</v>
      </c>
      <c r="J361" s="5" t="e">
        <f t="shared" si="60"/>
        <v>#REF!</v>
      </c>
      <c r="K361" t="e">
        <f t="shared" si="61"/>
        <v>#REF!</v>
      </c>
    </row>
    <row r="362" spans="1:11" x14ac:dyDescent="0.25">
      <c r="A362" t="e">
        <f>#REF!</f>
        <v>#REF!</v>
      </c>
      <c r="B362" t="e">
        <f>#REF!</f>
        <v>#REF!</v>
      </c>
      <c r="C362" t="e">
        <f>#REF!</f>
        <v>#REF!</v>
      </c>
      <c r="D362" t="e">
        <f>IF(#REF!="","",#REF!)</f>
        <v>#REF!</v>
      </c>
      <c r="E362" t="e">
        <f>IF(#REF!="","",#REF!)</f>
        <v>#REF!</v>
      </c>
      <c r="F362" s="6" t="e">
        <f t="shared" si="57"/>
        <v>#REF!</v>
      </c>
      <c r="G362" s="5" t="e">
        <f>#REF!+#REF!</f>
        <v>#REF!</v>
      </c>
      <c r="H362" s="5" t="e">
        <f t="shared" si="58"/>
        <v>#REF!</v>
      </c>
      <c r="I362" s="5" t="e">
        <f t="shared" si="59"/>
        <v>#REF!</v>
      </c>
      <c r="J362" s="5" t="e">
        <f t="shared" si="60"/>
        <v>#REF!</v>
      </c>
      <c r="K362" t="e">
        <f t="shared" si="61"/>
        <v>#REF!</v>
      </c>
    </row>
    <row r="363" spans="1:11" x14ac:dyDescent="0.25">
      <c r="A363" t="e">
        <f>#REF!</f>
        <v>#REF!</v>
      </c>
      <c r="B363" t="e">
        <f>#REF!</f>
        <v>#REF!</v>
      </c>
      <c r="C363" t="e">
        <f>#REF!</f>
        <v>#REF!</v>
      </c>
      <c r="D363" t="e">
        <f>IF(#REF!="","",#REF!)</f>
        <v>#REF!</v>
      </c>
      <c r="E363" t="e">
        <f>IF(#REF!="","",#REF!)</f>
        <v>#REF!</v>
      </c>
      <c r="F363" s="6" t="e">
        <f t="shared" si="57"/>
        <v>#REF!</v>
      </c>
      <c r="G363" s="5" t="e">
        <f>#REF!+#REF!</f>
        <v>#REF!</v>
      </c>
      <c r="H363" s="5" t="e">
        <f t="shared" si="58"/>
        <v>#REF!</v>
      </c>
      <c r="I363" s="5" t="e">
        <f t="shared" si="59"/>
        <v>#REF!</v>
      </c>
      <c r="J363" s="5" t="e">
        <f t="shared" si="60"/>
        <v>#REF!</v>
      </c>
      <c r="K363" t="e">
        <f t="shared" si="61"/>
        <v>#REF!</v>
      </c>
    </row>
    <row r="364" spans="1:11" x14ac:dyDescent="0.25">
      <c r="A364" t="e">
        <f>#REF!</f>
        <v>#REF!</v>
      </c>
      <c r="B364" t="e">
        <f>#REF!</f>
        <v>#REF!</v>
      </c>
      <c r="C364" t="e">
        <f>#REF!</f>
        <v>#REF!</v>
      </c>
      <c r="D364" t="e">
        <f>IF(#REF!="","",#REF!)</f>
        <v>#REF!</v>
      </c>
      <c r="E364" t="e">
        <f>IF(#REF!="","",#REF!)</f>
        <v>#REF!</v>
      </c>
      <c r="F364" s="6" t="e">
        <f t="shared" si="57"/>
        <v>#REF!</v>
      </c>
      <c r="G364" s="5" t="e">
        <f>#REF!+#REF!</f>
        <v>#REF!</v>
      </c>
      <c r="H364" s="5" t="e">
        <f t="shared" si="58"/>
        <v>#REF!</v>
      </c>
      <c r="I364" s="5" t="e">
        <f t="shared" si="59"/>
        <v>#REF!</v>
      </c>
      <c r="J364" s="5" t="e">
        <f t="shared" si="60"/>
        <v>#REF!</v>
      </c>
      <c r="K364" t="e">
        <f t="shared" si="61"/>
        <v>#REF!</v>
      </c>
    </row>
    <row r="365" spans="1:11" x14ac:dyDescent="0.25">
      <c r="A365" t="e">
        <f>#REF!</f>
        <v>#REF!</v>
      </c>
      <c r="B365" t="e">
        <f>#REF!</f>
        <v>#REF!</v>
      </c>
      <c r="C365" t="e">
        <f>#REF!</f>
        <v>#REF!</v>
      </c>
      <c r="D365" t="e">
        <f>IF(#REF!="","",#REF!)</f>
        <v>#REF!</v>
      </c>
      <c r="E365" t="e">
        <f>IF(#REF!="","",#REF!)</f>
        <v>#REF!</v>
      </c>
      <c r="F365" s="6" t="e">
        <f t="shared" si="57"/>
        <v>#REF!</v>
      </c>
      <c r="G365" s="5" t="e">
        <f>#REF!+#REF!</f>
        <v>#REF!</v>
      </c>
      <c r="H365" s="5" t="e">
        <f t="shared" si="58"/>
        <v>#REF!</v>
      </c>
      <c r="I365" s="5" t="e">
        <f t="shared" si="59"/>
        <v>#REF!</v>
      </c>
      <c r="J365" s="5" t="e">
        <f t="shared" si="60"/>
        <v>#REF!</v>
      </c>
      <c r="K365" t="e">
        <f t="shared" si="61"/>
        <v>#REF!</v>
      </c>
    </row>
    <row r="366" spans="1:11" x14ac:dyDescent="0.25">
      <c r="A366" t="e">
        <f>#REF!</f>
        <v>#REF!</v>
      </c>
      <c r="B366" t="e">
        <f>#REF!</f>
        <v>#REF!</v>
      </c>
      <c r="C366" t="e">
        <f>#REF!</f>
        <v>#REF!</v>
      </c>
      <c r="D366" t="e">
        <f>IF(#REF!="","",#REF!)</f>
        <v>#REF!</v>
      </c>
      <c r="E366" t="e">
        <f>IF(#REF!="","",#REF!)</f>
        <v>#REF!</v>
      </c>
      <c r="F366" s="6" t="e">
        <f t="shared" si="57"/>
        <v>#REF!</v>
      </c>
      <c r="G366" s="5" t="e">
        <f>#REF!+#REF!</f>
        <v>#REF!</v>
      </c>
      <c r="H366" s="5" t="e">
        <f t="shared" si="58"/>
        <v>#REF!</v>
      </c>
      <c r="I366" s="5" t="e">
        <f t="shared" si="59"/>
        <v>#REF!</v>
      </c>
      <c r="J366" s="5" t="e">
        <f t="shared" si="60"/>
        <v>#REF!</v>
      </c>
      <c r="K366" t="e">
        <f t="shared" si="61"/>
        <v>#REF!</v>
      </c>
    </row>
    <row r="367" spans="1:11" x14ac:dyDescent="0.25">
      <c r="A367" t="e">
        <f>#REF!</f>
        <v>#REF!</v>
      </c>
      <c r="B367" t="e">
        <f>#REF!</f>
        <v>#REF!</v>
      </c>
      <c r="C367" t="e">
        <f>#REF!</f>
        <v>#REF!</v>
      </c>
      <c r="D367" t="e">
        <f>IF(#REF!="","",#REF!)</f>
        <v>#REF!</v>
      </c>
      <c r="E367" t="e">
        <f>IF(#REF!="","",#REF!)</f>
        <v>#REF!</v>
      </c>
      <c r="F367" s="6" t="e">
        <f t="shared" si="57"/>
        <v>#REF!</v>
      </c>
      <c r="G367" s="5" t="e">
        <f>#REF!+#REF!</f>
        <v>#REF!</v>
      </c>
      <c r="H367" s="5" t="e">
        <f t="shared" si="58"/>
        <v>#REF!</v>
      </c>
      <c r="I367" s="5" t="e">
        <f t="shared" si="59"/>
        <v>#REF!</v>
      </c>
      <c r="J367" s="5" t="e">
        <f t="shared" si="60"/>
        <v>#REF!</v>
      </c>
      <c r="K367" t="e">
        <f t="shared" si="61"/>
        <v>#REF!</v>
      </c>
    </row>
    <row r="368" spans="1:11" x14ac:dyDescent="0.25">
      <c r="A368" t="e">
        <f>#REF!</f>
        <v>#REF!</v>
      </c>
      <c r="B368" t="e">
        <f>#REF!</f>
        <v>#REF!</v>
      </c>
      <c r="C368" t="e">
        <f>#REF!</f>
        <v>#REF!</v>
      </c>
      <c r="D368" t="e">
        <f>IF(#REF!="","",#REF!)</f>
        <v>#REF!</v>
      </c>
      <c r="E368" t="e">
        <f>IF(#REF!="","",#REF!)</f>
        <v>#REF!</v>
      </c>
      <c r="F368" s="6" t="e">
        <f t="shared" si="57"/>
        <v>#REF!</v>
      </c>
      <c r="G368" s="5" t="e">
        <f>#REF!+#REF!</f>
        <v>#REF!</v>
      </c>
      <c r="H368" s="5" t="e">
        <f t="shared" si="58"/>
        <v>#REF!</v>
      </c>
      <c r="I368" s="5" t="e">
        <f t="shared" si="59"/>
        <v>#REF!</v>
      </c>
      <c r="J368" s="5" t="e">
        <f t="shared" si="60"/>
        <v>#REF!</v>
      </c>
      <c r="K368" t="e">
        <f t="shared" si="61"/>
        <v>#REF!</v>
      </c>
    </row>
    <row r="369" spans="1:11" x14ac:dyDescent="0.25">
      <c r="A369" t="e">
        <f>#REF!</f>
        <v>#REF!</v>
      </c>
      <c r="B369" t="e">
        <f>#REF!</f>
        <v>#REF!</v>
      </c>
      <c r="C369" t="e">
        <f>#REF!</f>
        <v>#REF!</v>
      </c>
      <c r="D369" t="e">
        <f>IF(#REF!="","",#REF!)</f>
        <v>#REF!</v>
      </c>
      <c r="E369" t="e">
        <f>IF(#REF!="","",#REF!)</f>
        <v>#REF!</v>
      </c>
      <c r="F369" s="6" t="e">
        <f t="shared" si="57"/>
        <v>#REF!</v>
      </c>
      <c r="G369" s="5" t="e">
        <f>#REF!+#REF!</f>
        <v>#REF!</v>
      </c>
      <c r="H369" s="5" t="e">
        <f t="shared" si="58"/>
        <v>#REF!</v>
      </c>
      <c r="I369" s="5" t="e">
        <f t="shared" si="59"/>
        <v>#REF!</v>
      </c>
      <c r="J369" s="5" t="e">
        <f t="shared" si="60"/>
        <v>#REF!</v>
      </c>
      <c r="K369" t="e">
        <f t="shared" si="61"/>
        <v>#REF!</v>
      </c>
    </row>
    <row r="370" spans="1:11" x14ac:dyDescent="0.25">
      <c r="A370" t="e">
        <f>#REF!</f>
        <v>#REF!</v>
      </c>
      <c r="B370" t="e">
        <f>#REF!</f>
        <v>#REF!</v>
      </c>
      <c r="C370" t="e">
        <f>#REF!</f>
        <v>#REF!</v>
      </c>
      <c r="D370" t="e">
        <f>IF(#REF!="","",#REF!)</f>
        <v>#REF!</v>
      </c>
      <c r="E370" t="e">
        <f>IF(#REF!="","",#REF!)</f>
        <v>#REF!</v>
      </c>
      <c r="F370" s="6" t="e">
        <f t="shared" si="57"/>
        <v>#REF!</v>
      </c>
      <c r="G370" s="5" t="e">
        <f>#REF!+#REF!</f>
        <v>#REF!</v>
      </c>
      <c r="H370" s="5" t="e">
        <f t="shared" si="58"/>
        <v>#REF!</v>
      </c>
      <c r="I370" s="5" t="e">
        <f t="shared" si="59"/>
        <v>#REF!</v>
      </c>
      <c r="J370" s="5" t="e">
        <f t="shared" si="60"/>
        <v>#REF!</v>
      </c>
      <c r="K370" t="e">
        <f t="shared" si="61"/>
        <v>#REF!</v>
      </c>
    </row>
    <row r="371" spans="1:11" x14ac:dyDescent="0.25">
      <c r="A371" t="e">
        <f>#REF!</f>
        <v>#REF!</v>
      </c>
      <c r="B371" t="e">
        <f>#REF!</f>
        <v>#REF!</v>
      </c>
      <c r="C371" t="e">
        <f>#REF!</f>
        <v>#REF!</v>
      </c>
      <c r="D371" t="e">
        <f>IF(#REF!="","",#REF!)</f>
        <v>#REF!</v>
      </c>
      <c r="E371" t="e">
        <f>IF(#REF!="","",#REF!)</f>
        <v>#REF!</v>
      </c>
      <c r="F371" s="6" t="e">
        <f t="shared" si="57"/>
        <v>#REF!</v>
      </c>
      <c r="G371" s="5" t="e">
        <f>#REF!+#REF!</f>
        <v>#REF!</v>
      </c>
      <c r="H371" s="5" t="e">
        <f t="shared" si="58"/>
        <v>#REF!</v>
      </c>
      <c r="I371" s="5" t="e">
        <f t="shared" si="59"/>
        <v>#REF!</v>
      </c>
      <c r="J371" s="5" t="e">
        <f t="shared" si="60"/>
        <v>#REF!</v>
      </c>
      <c r="K371" t="e">
        <f t="shared" si="61"/>
        <v>#REF!</v>
      </c>
    </row>
    <row r="372" spans="1:11" x14ac:dyDescent="0.25">
      <c r="A372" t="e">
        <f>#REF!</f>
        <v>#REF!</v>
      </c>
      <c r="B372" t="e">
        <f>#REF!</f>
        <v>#REF!</v>
      </c>
      <c r="C372" t="e">
        <f>#REF!</f>
        <v>#REF!</v>
      </c>
      <c r="D372" t="e">
        <f>IF(#REF!="","",#REF!)</f>
        <v>#REF!</v>
      </c>
      <c r="E372" t="e">
        <f>IF(#REF!="","",#REF!)</f>
        <v>#REF!</v>
      </c>
      <c r="F372" s="6" t="e">
        <f t="shared" si="57"/>
        <v>#REF!</v>
      </c>
      <c r="G372" s="5" t="e">
        <f>#REF!+#REF!</f>
        <v>#REF!</v>
      </c>
      <c r="H372" s="5" t="e">
        <f t="shared" si="58"/>
        <v>#REF!</v>
      </c>
      <c r="I372" s="5" t="e">
        <f t="shared" si="59"/>
        <v>#REF!</v>
      </c>
      <c r="J372" s="5" t="e">
        <f t="shared" si="60"/>
        <v>#REF!</v>
      </c>
      <c r="K372" t="e">
        <f t="shared" si="61"/>
        <v>#REF!</v>
      </c>
    </row>
    <row r="373" spans="1:11" x14ac:dyDescent="0.25">
      <c r="A373" t="e">
        <f>#REF!</f>
        <v>#REF!</v>
      </c>
      <c r="B373" t="e">
        <f>#REF!</f>
        <v>#REF!</v>
      </c>
      <c r="C373" t="e">
        <f>#REF!</f>
        <v>#REF!</v>
      </c>
      <c r="D373" t="e">
        <f>IF(#REF!="","",#REF!)</f>
        <v>#REF!</v>
      </c>
      <c r="E373" t="e">
        <f>IF(#REF!="","",#REF!)</f>
        <v>#REF!</v>
      </c>
      <c r="F373" s="6" t="e">
        <f t="shared" si="57"/>
        <v>#REF!</v>
      </c>
      <c r="G373" s="5" t="e">
        <f>#REF!+#REF!</f>
        <v>#REF!</v>
      </c>
      <c r="H373" s="5" t="e">
        <f t="shared" si="58"/>
        <v>#REF!</v>
      </c>
      <c r="I373" s="5" t="e">
        <f t="shared" si="59"/>
        <v>#REF!</v>
      </c>
      <c r="J373" s="5" t="e">
        <f t="shared" si="60"/>
        <v>#REF!</v>
      </c>
      <c r="K373" t="e">
        <f t="shared" si="61"/>
        <v>#REF!</v>
      </c>
    </row>
    <row r="374" spans="1:11" x14ac:dyDescent="0.25">
      <c r="A374" t="e">
        <f>#REF!</f>
        <v>#REF!</v>
      </c>
      <c r="B374" t="e">
        <f>#REF!</f>
        <v>#REF!</v>
      </c>
      <c r="C374" t="e">
        <f>#REF!</f>
        <v>#REF!</v>
      </c>
      <c r="D374" t="e">
        <f>IF(#REF!="","",#REF!)</f>
        <v>#REF!</v>
      </c>
      <c r="E374" t="e">
        <f>IF(#REF!="","",#REF!)</f>
        <v>#REF!</v>
      </c>
      <c r="F374" s="6" t="e">
        <f t="shared" si="57"/>
        <v>#REF!</v>
      </c>
      <c r="G374" s="5" t="e">
        <f>#REF!+#REF!</f>
        <v>#REF!</v>
      </c>
      <c r="H374" s="5" t="e">
        <f t="shared" si="58"/>
        <v>#REF!</v>
      </c>
      <c r="I374" s="5" t="e">
        <f t="shared" si="59"/>
        <v>#REF!</v>
      </c>
      <c r="J374" s="5" t="e">
        <f t="shared" si="60"/>
        <v>#REF!</v>
      </c>
      <c r="K374" t="e">
        <f t="shared" si="61"/>
        <v>#REF!</v>
      </c>
    </row>
    <row r="375" spans="1:11" x14ac:dyDescent="0.25">
      <c r="A375" t="e">
        <f>#REF!</f>
        <v>#REF!</v>
      </c>
      <c r="B375" t="e">
        <f>#REF!</f>
        <v>#REF!</v>
      </c>
      <c r="C375" t="e">
        <f>#REF!</f>
        <v>#REF!</v>
      </c>
      <c r="D375" t="e">
        <f>IF(#REF!="","",#REF!)</f>
        <v>#REF!</v>
      </c>
      <c r="E375" t="e">
        <f>IF(#REF!="","",#REF!)</f>
        <v>#REF!</v>
      </c>
      <c r="F375" s="6" t="e">
        <f t="shared" si="57"/>
        <v>#REF!</v>
      </c>
      <c r="G375" s="5" t="e">
        <f>#REF!+#REF!</f>
        <v>#REF!</v>
      </c>
      <c r="H375" s="5" t="e">
        <f t="shared" si="58"/>
        <v>#REF!</v>
      </c>
      <c r="I375" s="5" t="e">
        <f t="shared" si="59"/>
        <v>#REF!</v>
      </c>
      <c r="J375" s="5" t="e">
        <f t="shared" si="60"/>
        <v>#REF!</v>
      </c>
      <c r="K375" t="e">
        <f t="shared" si="61"/>
        <v>#REF!</v>
      </c>
    </row>
    <row r="376" spans="1:11" x14ac:dyDescent="0.25">
      <c r="A376" t="e">
        <f>#REF!</f>
        <v>#REF!</v>
      </c>
      <c r="B376" t="e">
        <f>#REF!</f>
        <v>#REF!</v>
      </c>
      <c r="C376" t="e">
        <f>#REF!</f>
        <v>#REF!</v>
      </c>
      <c r="D376" t="e">
        <f>IF(#REF!="","",#REF!)</f>
        <v>#REF!</v>
      </c>
      <c r="E376" t="e">
        <f>IF(#REF!="","",#REF!)</f>
        <v>#REF!</v>
      </c>
      <c r="F376" s="6" t="e">
        <f t="shared" si="57"/>
        <v>#REF!</v>
      </c>
      <c r="G376" s="5" t="e">
        <f>#REF!+#REF!</f>
        <v>#REF!</v>
      </c>
      <c r="H376" s="5" t="e">
        <f t="shared" si="58"/>
        <v>#REF!</v>
      </c>
      <c r="I376" s="5" t="e">
        <f t="shared" si="59"/>
        <v>#REF!</v>
      </c>
      <c r="J376" s="5" t="e">
        <f t="shared" si="60"/>
        <v>#REF!</v>
      </c>
      <c r="K376" t="e">
        <f t="shared" si="61"/>
        <v>#REF!</v>
      </c>
    </row>
    <row r="377" spans="1:11" x14ac:dyDescent="0.25">
      <c r="A377" t="e">
        <f>#REF!</f>
        <v>#REF!</v>
      </c>
      <c r="B377" t="e">
        <f>#REF!</f>
        <v>#REF!</v>
      </c>
      <c r="C377" t="e">
        <f>#REF!</f>
        <v>#REF!</v>
      </c>
      <c r="D377" t="e">
        <f>IF(#REF!="","",#REF!)</f>
        <v>#REF!</v>
      </c>
      <c r="E377" t="e">
        <f>IF(#REF!="","",#REF!)</f>
        <v>#REF!</v>
      </c>
      <c r="F377" s="6" t="e">
        <f t="shared" si="57"/>
        <v>#REF!</v>
      </c>
      <c r="G377" s="5" t="e">
        <f>#REF!+#REF!</f>
        <v>#REF!</v>
      </c>
      <c r="H377" s="5" t="e">
        <f t="shared" si="58"/>
        <v>#REF!</v>
      </c>
      <c r="I377" s="5" t="e">
        <f t="shared" si="59"/>
        <v>#REF!</v>
      </c>
      <c r="J377" s="5" t="e">
        <f t="shared" si="60"/>
        <v>#REF!</v>
      </c>
      <c r="K377" t="e">
        <f t="shared" si="61"/>
        <v>#REF!</v>
      </c>
    </row>
    <row r="378" spans="1:11" x14ac:dyDescent="0.25">
      <c r="A378" t="e">
        <f>#REF!</f>
        <v>#REF!</v>
      </c>
      <c r="B378" t="e">
        <f>#REF!</f>
        <v>#REF!</v>
      </c>
      <c r="C378" t="e">
        <f>#REF!</f>
        <v>#REF!</v>
      </c>
      <c r="D378" t="e">
        <f>IF(#REF!="","",#REF!)</f>
        <v>#REF!</v>
      </c>
      <c r="E378" t="e">
        <f>IF(#REF!="","",#REF!)</f>
        <v>#REF!</v>
      </c>
      <c r="F378" s="6" t="e">
        <f t="shared" si="57"/>
        <v>#REF!</v>
      </c>
      <c r="G378" s="5" t="e">
        <f>#REF!+#REF!</f>
        <v>#REF!</v>
      </c>
      <c r="H378" s="5" t="e">
        <f t="shared" si="58"/>
        <v>#REF!</v>
      </c>
      <c r="I378" s="5" t="e">
        <f t="shared" si="59"/>
        <v>#REF!</v>
      </c>
      <c r="J378" s="5" t="e">
        <f t="shared" si="60"/>
        <v>#REF!</v>
      </c>
      <c r="K378" t="e">
        <f t="shared" si="61"/>
        <v>#REF!</v>
      </c>
    </row>
    <row r="379" spans="1:11" x14ac:dyDescent="0.25">
      <c r="A379" t="e">
        <f>#REF!</f>
        <v>#REF!</v>
      </c>
      <c r="B379" t="e">
        <f>#REF!</f>
        <v>#REF!</v>
      </c>
      <c r="C379" t="e">
        <f>#REF!</f>
        <v>#REF!</v>
      </c>
      <c r="D379" t="e">
        <f>IF(#REF!="","",#REF!)</f>
        <v>#REF!</v>
      </c>
      <c r="E379" t="e">
        <f>IF(#REF!="","",#REF!)</f>
        <v>#REF!</v>
      </c>
      <c r="F379" s="6" t="e">
        <f t="shared" si="57"/>
        <v>#REF!</v>
      </c>
      <c r="G379" s="5" t="e">
        <f>#REF!+#REF!</f>
        <v>#REF!</v>
      </c>
      <c r="H379" s="5" t="e">
        <f t="shared" si="58"/>
        <v>#REF!</v>
      </c>
      <c r="I379" s="5" t="e">
        <f t="shared" si="59"/>
        <v>#REF!</v>
      </c>
      <c r="J379" s="5" t="e">
        <f t="shared" si="60"/>
        <v>#REF!</v>
      </c>
      <c r="K379" t="e">
        <f t="shared" si="61"/>
        <v>#REF!</v>
      </c>
    </row>
    <row r="380" spans="1:11" x14ac:dyDescent="0.25">
      <c r="A380" t="e">
        <f>#REF!</f>
        <v>#REF!</v>
      </c>
      <c r="B380" t="e">
        <f>#REF!</f>
        <v>#REF!</v>
      </c>
      <c r="C380" t="e">
        <f>#REF!</f>
        <v>#REF!</v>
      </c>
      <c r="D380" t="e">
        <f>IF(#REF!="","",#REF!)</f>
        <v>#REF!</v>
      </c>
      <c r="E380" t="e">
        <f>IF(#REF!="","",#REF!)</f>
        <v>#REF!</v>
      </c>
      <c r="F380" s="6" t="e">
        <f t="shared" si="57"/>
        <v>#REF!</v>
      </c>
      <c r="G380" s="5" t="e">
        <f>#REF!+#REF!</f>
        <v>#REF!</v>
      </c>
      <c r="H380" s="5" t="e">
        <f t="shared" si="58"/>
        <v>#REF!</v>
      </c>
      <c r="I380" s="5" t="e">
        <f t="shared" si="59"/>
        <v>#REF!</v>
      </c>
      <c r="J380" s="5" t="e">
        <f t="shared" si="60"/>
        <v>#REF!</v>
      </c>
      <c r="K380" t="e">
        <f t="shared" si="61"/>
        <v>#REF!</v>
      </c>
    </row>
    <row r="381" spans="1:11" x14ac:dyDescent="0.25">
      <c r="A381" t="e">
        <f>#REF!</f>
        <v>#REF!</v>
      </c>
      <c r="B381" t="e">
        <f>#REF!</f>
        <v>#REF!</v>
      </c>
      <c r="C381" t="e">
        <f>#REF!</f>
        <v>#REF!</v>
      </c>
      <c r="D381" t="e">
        <f>IF(#REF!="","",#REF!)</f>
        <v>#REF!</v>
      </c>
      <c r="E381" t="e">
        <f>IF(#REF!="","",#REF!)</f>
        <v>#REF!</v>
      </c>
      <c r="F381" s="6" t="e">
        <f t="shared" si="57"/>
        <v>#REF!</v>
      </c>
      <c r="G381" s="5" t="e">
        <f>#REF!+#REF!</f>
        <v>#REF!</v>
      </c>
      <c r="H381" s="5" t="e">
        <f t="shared" si="58"/>
        <v>#REF!</v>
      </c>
      <c r="I381" s="5" t="e">
        <f t="shared" si="59"/>
        <v>#REF!</v>
      </c>
      <c r="J381" s="5" t="e">
        <f t="shared" si="60"/>
        <v>#REF!</v>
      </c>
      <c r="K381" t="e">
        <f t="shared" si="61"/>
        <v>#REF!</v>
      </c>
    </row>
    <row r="382" spans="1:11" x14ac:dyDescent="0.25">
      <c r="A382" t="e">
        <f>#REF!</f>
        <v>#REF!</v>
      </c>
      <c r="B382" t="e">
        <f>#REF!</f>
        <v>#REF!</v>
      </c>
      <c r="C382" t="e">
        <f>#REF!</f>
        <v>#REF!</v>
      </c>
      <c r="D382" t="e">
        <f>IF(#REF!="","",#REF!)</f>
        <v>#REF!</v>
      </c>
      <c r="E382" t="e">
        <f>IF(#REF!="","",#REF!)</f>
        <v>#REF!</v>
      </c>
      <c r="F382" s="6" t="e">
        <f t="shared" si="57"/>
        <v>#REF!</v>
      </c>
      <c r="G382" s="5" t="e">
        <f>#REF!+#REF!</f>
        <v>#REF!</v>
      </c>
      <c r="H382" s="5" t="e">
        <f t="shared" si="58"/>
        <v>#REF!</v>
      </c>
      <c r="I382" s="5" t="e">
        <f t="shared" si="59"/>
        <v>#REF!</v>
      </c>
      <c r="J382" s="5" t="e">
        <f t="shared" si="60"/>
        <v>#REF!</v>
      </c>
      <c r="K382" t="e">
        <f t="shared" si="61"/>
        <v>#REF!</v>
      </c>
    </row>
    <row r="383" spans="1:11" x14ac:dyDescent="0.25">
      <c r="A383" t="e">
        <f>#REF!</f>
        <v>#REF!</v>
      </c>
      <c r="B383" t="e">
        <f>#REF!</f>
        <v>#REF!</v>
      </c>
      <c r="C383" t="e">
        <f>#REF!</f>
        <v>#REF!</v>
      </c>
      <c r="D383" t="e">
        <f>IF(#REF!="","",#REF!)</f>
        <v>#REF!</v>
      </c>
      <c r="E383" t="e">
        <f>IF(#REF!="","",#REF!)</f>
        <v>#REF!</v>
      </c>
      <c r="F383" s="6" t="e">
        <f t="shared" si="57"/>
        <v>#REF!</v>
      </c>
      <c r="G383" s="5" t="e">
        <f>#REF!+#REF!</f>
        <v>#REF!</v>
      </c>
      <c r="H383" s="5" t="e">
        <f t="shared" si="58"/>
        <v>#REF!</v>
      </c>
      <c r="I383" s="5" t="e">
        <f t="shared" si="59"/>
        <v>#REF!</v>
      </c>
      <c r="J383" s="5" t="e">
        <f t="shared" si="60"/>
        <v>#REF!</v>
      </c>
      <c r="K383" t="e">
        <f t="shared" si="61"/>
        <v>#REF!</v>
      </c>
    </row>
    <row r="384" spans="1:11" x14ac:dyDescent="0.25">
      <c r="A384" t="e">
        <f>#REF!</f>
        <v>#REF!</v>
      </c>
      <c r="B384" t="e">
        <f>#REF!</f>
        <v>#REF!</v>
      </c>
      <c r="C384" t="e">
        <f>#REF!</f>
        <v>#REF!</v>
      </c>
      <c r="D384" t="e">
        <f>IF(#REF!="","",#REF!)</f>
        <v>#REF!</v>
      </c>
      <c r="E384" t="e">
        <f>IF(#REF!="","",#REF!)</f>
        <v>#REF!</v>
      </c>
      <c r="F384" s="6" t="e">
        <f t="shared" si="57"/>
        <v>#REF!</v>
      </c>
      <c r="G384" s="5" t="e">
        <f>#REF!+#REF!</f>
        <v>#REF!</v>
      </c>
      <c r="H384" s="5" t="e">
        <f t="shared" si="58"/>
        <v>#REF!</v>
      </c>
      <c r="I384" s="5" t="e">
        <f t="shared" si="59"/>
        <v>#REF!</v>
      </c>
      <c r="J384" s="5" t="e">
        <f t="shared" si="60"/>
        <v>#REF!</v>
      </c>
      <c r="K384" t="e">
        <f t="shared" si="61"/>
        <v>#REF!</v>
      </c>
    </row>
    <row r="385" spans="1:11" x14ac:dyDescent="0.25">
      <c r="A385" t="e">
        <f>#REF!</f>
        <v>#REF!</v>
      </c>
      <c r="B385" t="e">
        <f>#REF!</f>
        <v>#REF!</v>
      </c>
      <c r="C385" t="e">
        <f>#REF!</f>
        <v>#REF!</v>
      </c>
      <c r="D385" t="e">
        <f>IF(#REF!="","",#REF!)</f>
        <v>#REF!</v>
      </c>
      <c r="E385" t="e">
        <f>IF(#REF!="","",#REF!)</f>
        <v>#REF!</v>
      </c>
      <c r="F385" s="6" t="e">
        <f t="shared" si="57"/>
        <v>#REF!</v>
      </c>
      <c r="G385" s="5" t="e">
        <f>#REF!+#REF!</f>
        <v>#REF!</v>
      </c>
      <c r="H385" s="5" t="e">
        <f t="shared" si="58"/>
        <v>#REF!</v>
      </c>
      <c r="I385" s="5" t="e">
        <f t="shared" si="59"/>
        <v>#REF!</v>
      </c>
      <c r="J385" s="5" t="e">
        <f t="shared" si="60"/>
        <v>#REF!</v>
      </c>
      <c r="K385" t="e">
        <f t="shared" si="61"/>
        <v>#REF!</v>
      </c>
    </row>
    <row r="386" spans="1:11" x14ac:dyDescent="0.25">
      <c r="A386" t="e">
        <f>#REF!</f>
        <v>#REF!</v>
      </c>
      <c r="B386" t="e">
        <f>#REF!</f>
        <v>#REF!</v>
      </c>
      <c r="C386" t="e">
        <f>#REF!</f>
        <v>#REF!</v>
      </c>
      <c r="D386" t="e">
        <f>IF(#REF!="","",#REF!)</f>
        <v>#REF!</v>
      </c>
      <c r="E386" t="e">
        <f>IF(#REF!="","",#REF!)</f>
        <v>#REF!</v>
      </c>
      <c r="F386" s="6" t="e">
        <f t="shared" si="57"/>
        <v>#REF!</v>
      </c>
      <c r="G386" s="5" t="e">
        <f>#REF!+#REF!</f>
        <v>#REF!</v>
      </c>
      <c r="H386" s="5" t="e">
        <f t="shared" si="58"/>
        <v>#REF!</v>
      </c>
      <c r="I386" s="5" t="e">
        <f t="shared" si="59"/>
        <v>#REF!</v>
      </c>
      <c r="J386" s="5" t="e">
        <f t="shared" si="60"/>
        <v>#REF!</v>
      </c>
      <c r="K386" t="e">
        <f t="shared" si="61"/>
        <v>#REF!</v>
      </c>
    </row>
    <row r="387" spans="1:11" x14ac:dyDescent="0.25">
      <c r="A387" t="e">
        <f>#REF!</f>
        <v>#REF!</v>
      </c>
      <c r="B387" t="e">
        <f>#REF!</f>
        <v>#REF!</v>
      </c>
      <c r="C387" t="e">
        <f>#REF!</f>
        <v>#REF!</v>
      </c>
      <c r="D387" t="e">
        <f>IF(#REF!="","",#REF!)</f>
        <v>#REF!</v>
      </c>
      <c r="E387" t="e">
        <f>IF(#REF!="","",#REF!)</f>
        <v>#REF!</v>
      </c>
      <c r="F387" s="6" t="e">
        <f t="shared" si="57"/>
        <v>#REF!</v>
      </c>
      <c r="G387" s="5" t="e">
        <f>#REF!+#REF!</f>
        <v>#REF!</v>
      </c>
      <c r="H387" s="5" t="e">
        <f t="shared" si="58"/>
        <v>#REF!</v>
      </c>
      <c r="I387" s="5" t="e">
        <f t="shared" si="59"/>
        <v>#REF!</v>
      </c>
      <c r="J387" s="5" t="e">
        <f t="shared" si="60"/>
        <v>#REF!</v>
      </c>
      <c r="K387" t="e">
        <f t="shared" si="61"/>
        <v>#REF!</v>
      </c>
    </row>
    <row r="388" spans="1:11" x14ac:dyDescent="0.25">
      <c r="A388" t="e">
        <f>#REF!</f>
        <v>#REF!</v>
      </c>
      <c r="B388" t="e">
        <f>#REF!</f>
        <v>#REF!</v>
      </c>
      <c r="C388" t="e">
        <f>#REF!</f>
        <v>#REF!</v>
      </c>
      <c r="D388" t="e">
        <f>IF(#REF!="","",#REF!)</f>
        <v>#REF!</v>
      </c>
      <c r="E388" t="e">
        <f>IF(#REF!="","",#REF!)</f>
        <v>#REF!</v>
      </c>
      <c r="F388" s="6" t="e">
        <f t="shared" ref="F388:F451" si="62">IF(OR(E388="",D388="",E388=0),"",D388/E388)</f>
        <v>#REF!</v>
      </c>
      <c r="G388" s="5" t="e">
        <f>#REF!+#REF!</f>
        <v>#REF!</v>
      </c>
      <c r="H388" s="5" t="e">
        <f t="shared" ref="H388:H451" si="63">IF(AND(G388&gt;0,IF(D388="",0,D388)&gt;0,B388=$P$3),1,0)</f>
        <v>#REF!</v>
      </c>
      <c r="I388" s="5" t="e">
        <f t="shared" ref="I388:I451" si="64">IF(AND(G388&gt;0,B388=$P$3),1,0)</f>
        <v>#REF!</v>
      </c>
      <c r="J388" s="5" t="e">
        <f t="shared" ref="J388:J451" si="65">IF(AND(IF(D388="",0,D388)&gt;0,G388=0,B388=$P$3),1,0)</f>
        <v>#REF!</v>
      </c>
      <c r="K388" t="e">
        <f t="shared" ref="K388:K451" si="66">IF(OR(E388=0,E388=""),0,IF(B388=$P$3,1,0))</f>
        <v>#REF!</v>
      </c>
    </row>
    <row r="389" spans="1:11" x14ac:dyDescent="0.25">
      <c r="A389" t="e">
        <f>#REF!</f>
        <v>#REF!</v>
      </c>
      <c r="B389" t="e">
        <f>#REF!</f>
        <v>#REF!</v>
      </c>
      <c r="C389" t="e">
        <f>#REF!</f>
        <v>#REF!</v>
      </c>
      <c r="D389" t="e">
        <f>IF(#REF!="","",#REF!)</f>
        <v>#REF!</v>
      </c>
      <c r="E389" t="e">
        <f>IF(#REF!="","",#REF!)</f>
        <v>#REF!</v>
      </c>
      <c r="F389" s="6" t="e">
        <f t="shared" si="62"/>
        <v>#REF!</v>
      </c>
      <c r="G389" s="5" t="e">
        <f>#REF!+#REF!</f>
        <v>#REF!</v>
      </c>
      <c r="H389" s="5" t="e">
        <f t="shared" si="63"/>
        <v>#REF!</v>
      </c>
      <c r="I389" s="5" t="e">
        <f t="shared" si="64"/>
        <v>#REF!</v>
      </c>
      <c r="J389" s="5" t="e">
        <f t="shared" si="65"/>
        <v>#REF!</v>
      </c>
      <c r="K389" t="e">
        <f t="shared" si="66"/>
        <v>#REF!</v>
      </c>
    </row>
    <row r="390" spans="1:11" x14ac:dyDescent="0.25">
      <c r="A390" t="e">
        <f>#REF!</f>
        <v>#REF!</v>
      </c>
      <c r="B390" t="e">
        <f>#REF!</f>
        <v>#REF!</v>
      </c>
      <c r="C390" t="e">
        <f>#REF!</f>
        <v>#REF!</v>
      </c>
      <c r="D390" t="e">
        <f>IF(#REF!="","",#REF!)</f>
        <v>#REF!</v>
      </c>
      <c r="E390" t="e">
        <f>IF(#REF!="","",#REF!)</f>
        <v>#REF!</v>
      </c>
      <c r="F390" s="6" t="e">
        <f t="shared" si="62"/>
        <v>#REF!</v>
      </c>
      <c r="G390" s="5" t="e">
        <f>#REF!+#REF!</f>
        <v>#REF!</v>
      </c>
      <c r="H390" s="5" t="e">
        <f t="shared" si="63"/>
        <v>#REF!</v>
      </c>
      <c r="I390" s="5" t="e">
        <f t="shared" si="64"/>
        <v>#REF!</v>
      </c>
      <c r="J390" s="5" t="e">
        <f t="shared" si="65"/>
        <v>#REF!</v>
      </c>
      <c r="K390" t="e">
        <f t="shared" si="66"/>
        <v>#REF!</v>
      </c>
    </row>
    <row r="391" spans="1:11" x14ac:dyDescent="0.25">
      <c r="A391" t="e">
        <f>#REF!</f>
        <v>#REF!</v>
      </c>
      <c r="B391" t="e">
        <f>#REF!</f>
        <v>#REF!</v>
      </c>
      <c r="C391" t="e">
        <f>#REF!</f>
        <v>#REF!</v>
      </c>
      <c r="D391" t="e">
        <f>IF(#REF!="","",#REF!)</f>
        <v>#REF!</v>
      </c>
      <c r="E391" t="e">
        <f>IF(#REF!="","",#REF!)</f>
        <v>#REF!</v>
      </c>
      <c r="F391" s="6" t="e">
        <f t="shared" si="62"/>
        <v>#REF!</v>
      </c>
      <c r="G391" s="5" t="e">
        <f>#REF!+#REF!</f>
        <v>#REF!</v>
      </c>
      <c r="H391" s="5" t="e">
        <f t="shared" si="63"/>
        <v>#REF!</v>
      </c>
      <c r="I391" s="5" t="e">
        <f t="shared" si="64"/>
        <v>#REF!</v>
      </c>
      <c r="J391" s="5" t="e">
        <f t="shared" si="65"/>
        <v>#REF!</v>
      </c>
      <c r="K391" t="e">
        <f t="shared" si="66"/>
        <v>#REF!</v>
      </c>
    </row>
    <row r="392" spans="1:11" x14ac:dyDescent="0.25">
      <c r="A392" t="e">
        <f>#REF!</f>
        <v>#REF!</v>
      </c>
      <c r="B392" t="e">
        <f>#REF!</f>
        <v>#REF!</v>
      </c>
      <c r="C392" t="e">
        <f>#REF!</f>
        <v>#REF!</v>
      </c>
      <c r="D392" t="e">
        <f>IF(#REF!="","",#REF!)</f>
        <v>#REF!</v>
      </c>
      <c r="E392" t="e">
        <f>IF(#REF!="","",#REF!)</f>
        <v>#REF!</v>
      </c>
      <c r="F392" s="6" t="e">
        <f t="shared" si="62"/>
        <v>#REF!</v>
      </c>
      <c r="G392" s="5" t="e">
        <f>#REF!+#REF!</f>
        <v>#REF!</v>
      </c>
      <c r="H392" s="5" t="e">
        <f t="shared" si="63"/>
        <v>#REF!</v>
      </c>
      <c r="I392" s="5" t="e">
        <f t="shared" si="64"/>
        <v>#REF!</v>
      </c>
      <c r="J392" s="5" t="e">
        <f t="shared" si="65"/>
        <v>#REF!</v>
      </c>
      <c r="K392" t="e">
        <f t="shared" si="66"/>
        <v>#REF!</v>
      </c>
    </row>
    <row r="393" spans="1:11" x14ac:dyDescent="0.25">
      <c r="A393" t="e">
        <f>#REF!</f>
        <v>#REF!</v>
      </c>
      <c r="B393" t="e">
        <f>#REF!</f>
        <v>#REF!</v>
      </c>
      <c r="C393" t="e">
        <f>#REF!</f>
        <v>#REF!</v>
      </c>
      <c r="D393" t="e">
        <f>IF(#REF!="","",#REF!)</f>
        <v>#REF!</v>
      </c>
      <c r="E393" t="e">
        <f>IF(#REF!="","",#REF!)</f>
        <v>#REF!</v>
      </c>
      <c r="F393" s="6" t="e">
        <f t="shared" si="62"/>
        <v>#REF!</v>
      </c>
      <c r="G393" s="5" t="e">
        <f>#REF!+#REF!</f>
        <v>#REF!</v>
      </c>
      <c r="H393" s="5" t="e">
        <f t="shared" si="63"/>
        <v>#REF!</v>
      </c>
      <c r="I393" s="5" t="e">
        <f t="shared" si="64"/>
        <v>#REF!</v>
      </c>
      <c r="J393" s="5" t="e">
        <f t="shared" si="65"/>
        <v>#REF!</v>
      </c>
      <c r="K393" t="e">
        <f t="shared" si="66"/>
        <v>#REF!</v>
      </c>
    </row>
    <row r="394" spans="1:11" x14ac:dyDescent="0.25">
      <c r="A394" t="e">
        <f>#REF!</f>
        <v>#REF!</v>
      </c>
      <c r="B394" t="e">
        <f>#REF!</f>
        <v>#REF!</v>
      </c>
      <c r="C394" t="e">
        <f>#REF!</f>
        <v>#REF!</v>
      </c>
      <c r="D394" t="e">
        <f>IF(#REF!="","",#REF!)</f>
        <v>#REF!</v>
      </c>
      <c r="E394" t="e">
        <f>IF(#REF!="","",#REF!)</f>
        <v>#REF!</v>
      </c>
      <c r="F394" s="6" t="e">
        <f t="shared" si="62"/>
        <v>#REF!</v>
      </c>
      <c r="G394" s="5" t="e">
        <f>#REF!+#REF!</f>
        <v>#REF!</v>
      </c>
      <c r="H394" s="5" t="e">
        <f t="shared" si="63"/>
        <v>#REF!</v>
      </c>
      <c r="I394" s="5" t="e">
        <f t="shared" si="64"/>
        <v>#REF!</v>
      </c>
      <c r="J394" s="5" t="e">
        <f t="shared" si="65"/>
        <v>#REF!</v>
      </c>
      <c r="K394" t="e">
        <f t="shared" si="66"/>
        <v>#REF!</v>
      </c>
    </row>
    <row r="395" spans="1:11" x14ac:dyDescent="0.25">
      <c r="A395" t="e">
        <f>#REF!</f>
        <v>#REF!</v>
      </c>
      <c r="B395" t="e">
        <f>#REF!</f>
        <v>#REF!</v>
      </c>
      <c r="C395" t="e">
        <f>#REF!</f>
        <v>#REF!</v>
      </c>
      <c r="D395" t="e">
        <f>IF(#REF!="","",#REF!)</f>
        <v>#REF!</v>
      </c>
      <c r="E395" t="e">
        <f>IF(#REF!="","",#REF!)</f>
        <v>#REF!</v>
      </c>
      <c r="F395" s="6" t="e">
        <f t="shared" si="62"/>
        <v>#REF!</v>
      </c>
      <c r="G395" s="5" t="e">
        <f>#REF!+#REF!</f>
        <v>#REF!</v>
      </c>
      <c r="H395" s="5" t="e">
        <f t="shared" si="63"/>
        <v>#REF!</v>
      </c>
      <c r="I395" s="5" t="e">
        <f t="shared" si="64"/>
        <v>#REF!</v>
      </c>
      <c r="J395" s="5" t="e">
        <f t="shared" si="65"/>
        <v>#REF!</v>
      </c>
      <c r="K395" t="e">
        <f t="shared" si="66"/>
        <v>#REF!</v>
      </c>
    </row>
    <row r="396" spans="1:11" x14ac:dyDescent="0.25">
      <c r="A396" t="e">
        <f>#REF!</f>
        <v>#REF!</v>
      </c>
      <c r="B396" t="e">
        <f>#REF!</f>
        <v>#REF!</v>
      </c>
      <c r="C396" t="e">
        <f>#REF!</f>
        <v>#REF!</v>
      </c>
      <c r="D396" t="e">
        <f>IF(#REF!="","",#REF!)</f>
        <v>#REF!</v>
      </c>
      <c r="E396" t="e">
        <f>IF(#REF!="","",#REF!)</f>
        <v>#REF!</v>
      </c>
      <c r="F396" s="6" t="e">
        <f t="shared" si="62"/>
        <v>#REF!</v>
      </c>
      <c r="G396" s="5" t="e">
        <f>#REF!+#REF!</f>
        <v>#REF!</v>
      </c>
      <c r="H396" s="5" t="e">
        <f t="shared" si="63"/>
        <v>#REF!</v>
      </c>
      <c r="I396" s="5" t="e">
        <f t="shared" si="64"/>
        <v>#REF!</v>
      </c>
      <c r="J396" s="5" t="e">
        <f t="shared" si="65"/>
        <v>#REF!</v>
      </c>
      <c r="K396" t="e">
        <f t="shared" si="66"/>
        <v>#REF!</v>
      </c>
    </row>
    <row r="397" spans="1:11" x14ac:dyDescent="0.25">
      <c r="A397" t="e">
        <f>#REF!</f>
        <v>#REF!</v>
      </c>
      <c r="B397" t="e">
        <f>#REF!</f>
        <v>#REF!</v>
      </c>
      <c r="C397" t="e">
        <f>#REF!</f>
        <v>#REF!</v>
      </c>
      <c r="D397" t="e">
        <f>IF(#REF!="","",#REF!)</f>
        <v>#REF!</v>
      </c>
      <c r="E397" t="e">
        <f>IF(#REF!="","",#REF!)</f>
        <v>#REF!</v>
      </c>
      <c r="F397" s="6" t="e">
        <f t="shared" si="62"/>
        <v>#REF!</v>
      </c>
      <c r="G397" s="5" t="e">
        <f>#REF!+#REF!</f>
        <v>#REF!</v>
      </c>
      <c r="H397" s="5" t="e">
        <f t="shared" si="63"/>
        <v>#REF!</v>
      </c>
      <c r="I397" s="5" t="e">
        <f t="shared" si="64"/>
        <v>#REF!</v>
      </c>
      <c r="J397" s="5" t="e">
        <f t="shared" si="65"/>
        <v>#REF!</v>
      </c>
      <c r="K397" t="e">
        <f t="shared" si="66"/>
        <v>#REF!</v>
      </c>
    </row>
    <row r="398" spans="1:11" x14ac:dyDescent="0.25">
      <c r="A398" t="e">
        <f>#REF!</f>
        <v>#REF!</v>
      </c>
      <c r="B398" t="e">
        <f>#REF!</f>
        <v>#REF!</v>
      </c>
      <c r="C398" t="e">
        <f>#REF!</f>
        <v>#REF!</v>
      </c>
      <c r="D398" t="e">
        <f>IF(#REF!="","",#REF!)</f>
        <v>#REF!</v>
      </c>
      <c r="E398" t="e">
        <f>IF(#REF!="","",#REF!)</f>
        <v>#REF!</v>
      </c>
      <c r="F398" s="6" t="e">
        <f t="shared" si="62"/>
        <v>#REF!</v>
      </c>
      <c r="G398" s="5" t="e">
        <f>#REF!+#REF!</f>
        <v>#REF!</v>
      </c>
      <c r="H398" s="5" t="e">
        <f t="shared" si="63"/>
        <v>#REF!</v>
      </c>
      <c r="I398" s="5" t="e">
        <f t="shared" si="64"/>
        <v>#REF!</v>
      </c>
      <c r="J398" s="5" t="e">
        <f t="shared" si="65"/>
        <v>#REF!</v>
      </c>
      <c r="K398" t="e">
        <f t="shared" si="66"/>
        <v>#REF!</v>
      </c>
    </row>
    <row r="399" spans="1:11" x14ac:dyDescent="0.25">
      <c r="A399" t="e">
        <f>#REF!</f>
        <v>#REF!</v>
      </c>
      <c r="B399" t="e">
        <f>#REF!</f>
        <v>#REF!</v>
      </c>
      <c r="C399" t="e">
        <f>#REF!</f>
        <v>#REF!</v>
      </c>
      <c r="D399" t="e">
        <f>IF(#REF!="","",#REF!)</f>
        <v>#REF!</v>
      </c>
      <c r="E399" t="e">
        <f>IF(#REF!="","",#REF!)</f>
        <v>#REF!</v>
      </c>
      <c r="F399" s="6" t="e">
        <f t="shared" si="62"/>
        <v>#REF!</v>
      </c>
      <c r="G399" s="5" t="e">
        <f>#REF!+#REF!</f>
        <v>#REF!</v>
      </c>
      <c r="H399" s="5" t="e">
        <f t="shared" si="63"/>
        <v>#REF!</v>
      </c>
      <c r="I399" s="5" t="e">
        <f t="shared" si="64"/>
        <v>#REF!</v>
      </c>
      <c r="J399" s="5" t="e">
        <f t="shared" si="65"/>
        <v>#REF!</v>
      </c>
      <c r="K399" t="e">
        <f t="shared" si="66"/>
        <v>#REF!</v>
      </c>
    </row>
    <row r="400" spans="1:11" x14ac:dyDescent="0.25">
      <c r="A400" t="e">
        <f>#REF!</f>
        <v>#REF!</v>
      </c>
      <c r="B400" t="e">
        <f>#REF!</f>
        <v>#REF!</v>
      </c>
      <c r="C400" t="e">
        <f>#REF!</f>
        <v>#REF!</v>
      </c>
      <c r="D400" t="e">
        <f>IF(#REF!="","",#REF!)</f>
        <v>#REF!</v>
      </c>
      <c r="E400" t="e">
        <f>IF(#REF!="","",#REF!)</f>
        <v>#REF!</v>
      </c>
      <c r="F400" s="6" t="e">
        <f t="shared" si="62"/>
        <v>#REF!</v>
      </c>
      <c r="G400" s="5" t="e">
        <f>#REF!+#REF!</f>
        <v>#REF!</v>
      </c>
      <c r="H400" s="5" t="e">
        <f t="shared" si="63"/>
        <v>#REF!</v>
      </c>
      <c r="I400" s="5" t="e">
        <f t="shared" si="64"/>
        <v>#REF!</v>
      </c>
      <c r="J400" s="5" t="e">
        <f t="shared" si="65"/>
        <v>#REF!</v>
      </c>
      <c r="K400" t="e">
        <f t="shared" si="66"/>
        <v>#REF!</v>
      </c>
    </row>
    <row r="401" spans="1:11" x14ac:dyDescent="0.25">
      <c r="A401" t="e">
        <f>#REF!</f>
        <v>#REF!</v>
      </c>
      <c r="B401" t="e">
        <f>#REF!</f>
        <v>#REF!</v>
      </c>
      <c r="C401" t="e">
        <f>#REF!</f>
        <v>#REF!</v>
      </c>
      <c r="D401" t="e">
        <f>IF(#REF!="","",#REF!)</f>
        <v>#REF!</v>
      </c>
      <c r="E401" t="e">
        <f>IF(#REF!="","",#REF!)</f>
        <v>#REF!</v>
      </c>
      <c r="F401" s="6" t="e">
        <f t="shared" si="62"/>
        <v>#REF!</v>
      </c>
      <c r="G401" s="5" t="e">
        <f>#REF!+#REF!</f>
        <v>#REF!</v>
      </c>
      <c r="H401" s="5" t="e">
        <f t="shared" si="63"/>
        <v>#REF!</v>
      </c>
      <c r="I401" s="5" t="e">
        <f t="shared" si="64"/>
        <v>#REF!</v>
      </c>
      <c r="J401" s="5" t="e">
        <f t="shared" si="65"/>
        <v>#REF!</v>
      </c>
      <c r="K401" t="e">
        <f t="shared" si="66"/>
        <v>#REF!</v>
      </c>
    </row>
    <row r="402" spans="1:11" x14ac:dyDescent="0.25">
      <c r="A402" t="e">
        <f>#REF!</f>
        <v>#REF!</v>
      </c>
      <c r="B402" t="e">
        <f>#REF!</f>
        <v>#REF!</v>
      </c>
      <c r="C402" t="e">
        <f>#REF!</f>
        <v>#REF!</v>
      </c>
      <c r="D402" t="e">
        <f>IF(#REF!="","",#REF!)</f>
        <v>#REF!</v>
      </c>
      <c r="E402" t="e">
        <f>IF(#REF!="","",#REF!)</f>
        <v>#REF!</v>
      </c>
      <c r="F402" s="6" t="e">
        <f t="shared" si="62"/>
        <v>#REF!</v>
      </c>
      <c r="G402" s="5" t="e">
        <f>#REF!+#REF!</f>
        <v>#REF!</v>
      </c>
      <c r="H402" s="5" t="e">
        <f t="shared" si="63"/>
        <v>#REF!</v>
      </c>
      <c r="I402" s="5" t="e">
        <f t="shared" si="64"/>
        <v>#REF!</v>
      </c>
      <c r="J402" s="5" t="e">
        <f t="shared" si="65"/>
        <v>#REF!</v>
      </c>
      <c r="K402" t="e">
        <f t="shared" si="66"/>
        <v>#REF!</v>
      </c>
    </row>
    <row r="403" spans="1:11" x14ac:dyDescent="0.25">
      <c r="A403" t="e">
        <f>#REF!</f>
        <v>#REF!</v>
      </c>
      <c r="B403" t="e">
        <f>#REF!</f>
        <v>#REF!</v>
      </c>
      <c r="C403" t="e">
        <f>#REF!</f>
        <v>#REF!</v>
      </c>
      <c r="D403" t="e">
        <f>IF(#REF!="","",#REF!)</f>
        <v>#REF!</v>
      </c>
      <c r="E403" t="e">
        <f>IF(#REF!="","",#REF!)</f>
        <v>#REF!</v>
      </c>
      <c r="F403" s="6" t="e">
        <f t="shared" si="62"/>
        <v>#REF!</v>
      </c>
      <c r="G403" s="5" t="e">
        <f>#REF!+#REF!</f>
        <v>#REF!</v>
      </c>
      <c r="H403" s="5" t="e">
        <f t="shared" si="63"/>
        <v>#REF!</v>
      </c>
      <c r="I403" s="5" t="e">
        <f t="shared" si="64"/>
        <v>#REF!</v>
      </c>
      <c r="J403" s="5" t="e">
        <f t="shared" si="65"/>
        <v>#REF!</v>
      </c>
      <c r="K403" t="e">
        <f t="shared" si="66"/>
        <v>#REF!</v>
      </c>
    </row>
    <row r="404" spans="1:11" x14ac:dyDescent="0.25">
      <c r="A404" t="e">
        <f>#REF!</f>
        <v>#REF!</v>
      </c>
      <c r="B404" t="e">
        <f>#REF!</f>
        <v>#REF!</v>
      </c>
      <c r="C404" t="e">
        <f>#REF!</f>
        <v>#REF!</v>
      </c>
      <c r="D404" t="e">
        <f>IF(#REF!="","",#REF!)</f>
        <v>#REF!</v>
      </c>
      <c r="E404" t="e">
        <f>IF(#REF!="","",#REF!)</f>
        <v>#REF!</v>
      </c>
      <c r="F404" s="6" t="e">
        <f t="shared" si="62"/>
        <v>#REF!</v>
      </c>
      <c r="G404" s="5" t="e">
        <f>#REF!+#REF!</f>
        <v>#REF!</v>
      </c>
      <c r="H404" s="5" t="e">
        <f t="shared" si="63"/>
        <v>#REF!</v>
      </c>
      <c r="I404" s="5" t="e">
        <f t="shared" si="64"/>
        <v>#REF!</v>
      </c>
      <c r="J404" s="5" t="e">
        <f t="shared" si="65"/>
        <v>#REF!</v>
      </c>
      <c r="K404" t="e">
        <f t="shared" si="66"/>
        <v>#REF!</v>
      </c>
    </row>
    <row r="405" spans="1:11" x14ac:dyDescent="0.25">
      <c r="A405" t="e">
        <f>#REF!</f>
        <v>#REF!</v>
      </c>
      <c r="B405" t="e">
        <f>#REF!</f>
        <v>#REF!</v>
      </c>
      <c r="C405" t="e">
        <f>#REF!</f>
        <v>#REF!</v>
      </c>
      <c r="D405" t="e">
        <f>IF(#REF!="","",#REF!)</f>
        <v>#REF!</v>
      </c>
      <c r="E405" t="e">
        <f>IF(#REF!="","",#REF!)</f>
        <v>#REF!</v>
      </c>
      <c r="F405" s="6" t="e">
        <f t="shared" si="62"/>
        <v>#REF!</v>
      </c>
      <c r="G405" s="5" t="e">
        <f>#REF!+#REF!</f>
        <v>#REF!</v>
      </c>
      <c r="H405" s="5" t="e">
        <f t="shared" si="63"/>
        <v>#REF!</v>
      </c>
      <c r="I405" s="5" t="e">
        <f t="shared" si="64"/>
        <v>#REF!</v>
      </c>
      <c r="J405" s="5" t="e">
        <f t="shared" si="65"/>
        <v>#REF!</v>
      </c>
      <c r="K405" t="e">
        <f t="shared" si="66"/>
        <v>#REF!</v>
      </c>
    </row>
    <row r="406" spans="1:11" x14ac:dyDescent="0.25">
      <c r="A406" t="e">
        <f>#REF!</f>
        <v>#REF!</v>
      </c>
      <c r="B406" t="e">
        <f>#REF!</f>
        <v>#REF!</v>
      </c>
      <c r="C406" t="e">
        <f>#REF!</f>
        <v>#REF!</v>
      </c>
      <c r="D406" t="e">
        <f>IF(#REF!="","",#REF!)</f>
        <v>#REF!</v>
      </c>
      <c r="E406" t="e">
        <f>IF(#REF!="","",#REF!)</f>
        <v>#REF!</v>
      </c>
      <c r="F406" s="6" t="e">
        <f t="shared" si="62"/>
        <v>#REF!</v>
      </c>
      <c r="G406" s="5" t="e">
        <f>#REF!+#REF!</f>
        <v>#REF!</v>
      </c>
      <c r="H406" s="5" t="e">
        <f t="shared" si="63"/>
        <v>#REF!</v>
      </c>
      <c r="I406" s="5" t="e">
        <f t="shared" si="64"/>
        <v>#REF!</v>
      </c>
      <c r="J406" s="5" t="e">
        <f t="shared" si="65"/>
        <v>#REF!</v>
      </c>
      <c r="K406" t="e">
        <f t="shared" si="66"/>
        <v>#REF!</v>
      </c>
    </row>
    <row r="407" spans="1:11" x14ac:dyDescent="0.25">
      <c r="A407" t="e">
        <f>#REF!</f>
        <v>#REF!</v>
      </c>
      <c r="B407" t="e">
        <f>#REF!</f>
        <v>#REF!</v>
      </c>
      <c r="C407" t="e">
        <f>#REF!</f>
        <v>#REF!</v>
      </c>
      <c r="D407" t="e">
        <f>IF(#REF!="","",#REF!)</f>
        <v>#REF!</v>
      </c>
      <c r="E407" t="e">
        <f>IF(#REF!="","",#REF!)</f>
        <v>#REF!</v>
      </c>
      <c r="F407" s="6" t="e">
        <f t="shared" si="62"/>
        <v>#REF!</v>
      </c>
      <c r="G407" s="5" t="e">
        <f>#REF!+#REF!</f>
        <v>#REF!</v>
      </c>
      <c r="H407" s="5" t="e">
        <f t="shared" si="63"/>
        <v>#REF!</v>
      </c>
      <c r="I407" s="5" t="e">
        <f t="shared" si="64"/>
        <v>#REF!</v>
      </c>
      <c r="J407" s="5" t="e">
        <f t="shared" si="65"/>
        <v>#REF!</v>
      </c>
      <c r="K407" t="e">
        <f t="shared" si="66"/>
        <v>#REF!</v>
      </c>
    </row>
    <row r="408" spans="1:11" x14ac:dyDescent="0.25">
      <c r="A408" t="e">
        <f>#REF!</f>
        <v>#REF!</v>
      </c>
      <c r="B408" t="e">
        <f>#REF!</f>
        <v>#REF!</v>
      </c>
      <c r="C408" t="e">
        <f>#REF!</f>
        <v>#REF!</v>
      </c>
      <c r="D408" t="e">
        <f>IF(#REF!="","",#REF!)</f>
        <v>#REF!</v>
      </c>
      <c r="E408" t="e">
        <f>IF(#REF!="","",#REF!)</f>
        <v>#REF!</v>
      </c>
      <c r="F408" s="6" t="e">
        <f t="shared" si="62"/>
        <v>#REF!</v>
      </c>
      <c r="G408" s="5" t="e">
        <f>#REF!+#REF!</f>
        <v>#REF!</v>
      </c>
      <c r="H408" s="5" t="e">
        <f t="shared" si="63"/>
        <v>#REF!</v>
      </c>
      <c r="I408" s="5" t="e">
        <f t="shared" si="64"/>
        <v>#REF!</v>
      </c>
      <c r="J408" s="5" t="e">
        <f t="shared" si="65"/>
        <v>#REF!</v>
      </c>
      <c r="K408" t="e">
        <f t="shared" si="66"/>
        <v>#REF!</v>
      </c>
    </row>
    <row r="409" spans="1:11" x14ac:dyDescent="0.25">
      <c r="A409" t="e">
        <f>#REF!</f>
        <v>#REF!</v>
      </c>
      <c r="B409" t="e">
        <f>#REF!</f>
        <v>#REF!</v>
      </c>
      <c r="C409" t="e">
        <f>#REF!</f>
        <v>#REF!</v>
      </c>
      <c r="D409" t="e">
        <f>IF(#REF!="","",#REF!)</f>
        <v>#REF!</v>
      </c>
      <c r="E409" t="e">
        <f>IF(#REF!="","",#REF!)</f>
        <v>#REF!</v>
      </c>
      <c r="F409" s="6" t="e">
        <f t="shared" si="62"/>
        <v>#REF!</v>
      </c>
      <c r="G409" s="5" t="e">
        <f>#REF!+#REF!</f>
        <v>#REF!</v>
      </c>
      <c r="H409" s="5" t="e">
        <f t="shared" si="63"/>
        <v>#REF!</v>
      </c>
      <c r="I409" s="5" t="e">
        <f t="shared" si="64"/>
        <v>#REF!</v>
      </c>
      <c r="J409" s="5" t="e">
        <f t="shared" si="65"/>
        <v>#REF!</v>
      </c>
      <c r="K409" t="e">
        <f t="shared" si="66"/>
        <v>#REF!</v>
      </c>
    </row>
    <row r="410" spans="1:11" x14ac:dyDescent="0.25">
      <c r="A410" t="e">
        <f>#REF!</f>
        <v>#REF!</v>
      </c>
      <c r="B410" t="e">
        <f>#REF!</f>
        <v>#REF!</v>
      </c>
      <c r="C410" t="e">
        <f>#REF!</f>
        <v>#REF!</v>
      </c>
      <c r="D410" t="e">
        <f>IF(#REF!="","",#REF!)</f>
        <v>#REF!</v>
      </c>
      <c r="E410" t="e">
        <f>IF(#REF!="","",#REF!)</f>
        <v>#REF!</v>
      </c>
      <c r="F410" s="6" t="e">
        <f t="shared" si="62"/>
        <v>#REF!</v>
      </c>
      <c r="G410" s="5" t="e">
        <f>#REF!+#REF!</f>
        <v>#REF!</v>
      </c>
      <c r="H410" s="5" t="e">
        <f t="shared" si="63"/>
        <v>#REF!</v>
      </c>
      <c r="I410" s="5" t="e">
        <f t="shared" si="64"/>
        <v>#REF!</v>
      </c>
      <c r="J410" s="5" t="e">
        <f t="shared" si="65"/>
        <v>#REF!</v>
      </c>
      <c r="K410" t="e">
        <f t="shared" si="66"/>
        <v>#REF!</v>
      </c>
    </row>
    <row r="411" spans="1:11" x14ac:dyDescent="0.25">
      <c r="A411" t="e">
        <f>#REF!</f>
        <v>#REF!</v>
      </c>
      <c r="B411" t="e">
        <f>#REF!</f>
        <v>#REF!</v>
      </c>
      <c r="C411" t="e">
        <f>#REF!</f>
        <v>#REF!</v>
      </c>
      <c r="D411" t="e">
        <f>IF(#REF!="","",#REF!)</f>
        <v>#REF!</v>
      </c>
      <c r="E411" t="e">
        <f>IF(#REF!="","",#REF!)</f>
        <v>#REF!</v>
      </c>
      <c r="F411" s="6" t="e">
        <f t="shared" si="62"/>
        <v>#REF!</v>
      </c>
      <c r="G411" s="5" t="e">
        <f>#REF!+#REF!</f>
        <v>#REF!</v>
      </c>
      <c r="H411" s="5" t="e">
        <f t="shared" si="63"/>
        <v>#REF!</v>
      </c>
      <c r="I411" s="5" t="e">
        <f t="shared" si="64"/>
        <v>#REF!</v>
      </c>
      <c r="J411" s="5" t="e">
        <f t="shared" si="65"/>
        <v>#REF!</v>
      </c>
      <c r="K411" t="e">
        <f t="shared" si="66"/>
        <v>#REF!</v>
      </c>
    </row>
    <row r="412" spans="1:11" x14ac:dyDescent="0.25">
      <c r="A412" t="e">
        <f>#REF!</f>
        <v>#REF!</v>
      </c>
      <c r="B412" t="e">
        <f>#REF!</f>
        <v>#REF!</v>
      </c>
      <c r="C412" t="e">
        <f>#REF!</f>
        <v>#REF!</v>
      </c>
      <c r="D412" t="e">
        <f>IF(#REF!="","",#REF!)</f>
        <v>#REF!</v>
      </c>
      <c r="E412" t="e">
        <f>IF(#REF!="","",#REF!)</f>
        <v>#REF!</v>
      </c>
      <c r="F412" s="6" t="e">
        <f t="shared" si="62"/>
        <v>#REF!</v>
      </c>
      <c r="G412" s="5" t="e">
        <f>#REF!+#REF!</f>
        <v>#REF!</v>
      </c>
      <c r="H412" s="5" t="e">
        <f t="shared" si="63"/>
        <v>#REF!</v>
      </c>
      <c r="I412" s="5" t="e">
        <f t="shared" si="64"/>
        <v>#REF!</v>
      </c>
      <c r="J412" s="5" t="e">
        <f t="shared" si="65"/>
        <v>#REF!</v>
      </c>
      <c r="K412" t="e">
        <f t="shared" si="66"/>
        <v>#REF!</v>
      </c>
    </row>
    <row r="413" spans="1:11" x14ac:dyDescent="0.25">
      <c r="A413" t="e">
        <f>#REF!</f>
        <v>#REF!</v>
      </c>
      <c r="B413" t="e">
        <f>#REF!</f>
        <v>#REF!</v>
      </c>
      <c r="C413" t="e">
        <f>#REF!</f>
        <v>#REF!</v>
      </c>
      <c r="D413" t="e">
        <f>IF(#REF!="","",#REF!)</f>
        <v>#REF!</v>
      </c>
      <c r="E413" t="e">
        <f>IF(#REF!="","",#REF!)</f>
        <v>#REF!</v>
      </c>
      <c r="F413" s="6" t="e">
        <f t="shared" si="62"/>
        <v>#REF!</v>
      </c>
      <c r="G413" s="5" t="e">
        <f>#REF!+#REF!</f>
        <v>#REF!</v>
      </c>
      <c r="H413" s="5" t="e">
        <f t="shared" si="63"/>
        <v>#REF!</v>
      </c>
      <c r="I413" s="5" t="e">
        <f t="shared" si="64"/>
        <v>#REF!</v>
      </c>
      <c r="J413" s="5" t="e">
        <f t="shared" si="65"/>
        <v>#REF!</v>
      </c>
      <c r="K413" t="e">
        <f t="shared" si="66"/>
        <v>#REF!</v>
      </c>
    </row>
    <row r="414" spans="1:11" x14ac:dyDescent="0.25">
      <c r="A414" t="e">
        <f>#REF!</f>
        <v>#REF!</v>
      </c>
      <c r="B414" t="e">
        <f>#REF!</f>
        <v>#REF!</v>
      </c>
      <c r="C414" t="e">
        <f>#REF!</f>
        <v>#REF!</v>
      </c>
      <c r="D414" t="e">
        <f>IF(#REF!="","",#REF!)</f>
        <v>#REF!</v>
      </c>
      <c r="E414" t="e">
        <f>IF(#REF!="","",#REF!)</f>
        <v>#REF!</v>
      </c>
      <c r="F414" s="6" t="e">
        <f t="shared" si="62"/>
        <v>#REF!</v>
      </c>
      <c r="G414" s="5" t="e">
        <f>#REF!+#REF!</f>
        <v>#REF!</v>
      </c>
      <c r="H414" s="5" t="e">
        <f t="shared" si="63"/>
        <v>#REF!</v>
      </c>
      <c r="I414" s="5" t="e">
        <f t="shared" si="64"/>
        <v>#REF!</v>
      </c>
      <c r="J414" s="5" t="e">
        <f t="shared" si="65"/>
        <v>#REF!</v>
      </c>
      <c r="K414" t="e">
        <f t="shared" si="66"/>
        <v>#REF!</v>
      </c>
    </row>
    <row r="415" spans="1:11" x14ac:dyDescent="0.25">
      <c r="A415" t="e">
        <f>#REF!</f>
        <v>#REF!</v>
      </c>
      <c r="B415" t="e">
        <f>#REF!</f>
        <v>#REF!</v>
      </c>
      <c r="C415" t="e">
        <f>#REF!</f>
        <v>#REF!</v>
      </c>
      <c r="D415" t="e">
        <f>IF(#REF!="","",#REF!)</f>
        <v>#REF!</v>
      </c>
      <c r="E415" t="e">
        <f>IF(#REF!="","",#REF!)</f>
        <v>#REF!</v>
      </c>
      <c r="F415" s="6" t="e">
        <f t="shared" si="62"/>
        <v>#REF!</v>
      </c>
      <c r="G415" s="5" t="e">
        <f>#REF!+#REF!</f>
        <v>#REF!</v>
      </c>
      <c r="H415" s="5" t="e">
        <f t="shared" si="63"/>
        <v>#REF!</v>
      </c>
      <c r="I415" s="5" t="e">
        <f t="shared" si="64"/>
        <v>#REF!</v>
      </c>
      <c r="J415" s="5" t="e">
        <f t="shared" si="65"/>
        <v>#REF!</v>
      </c>
      <c r="K415" t="e">
        <f t="shared" si="66"/>
        <v>#REF!</v>
      </c>
    </row>
    <row r="416" spans="1:11" x14ac:dyDescent="0.25">
      <c r="A416" t="e">
        <f>#REF!</f>
        <v>#REF!</v>
      </c>
      <c r="B416" t="e">
        <f>#REF!</f>
        <v>#REF!</v>
      </c>
      <c r="C416" t="e">
        <f>#REF!</f>
        <v>#REF!</v>
      </c>
      <c r="D416" t="e">
        <f>IF(#REF!="","",#REF!)</f>
        <v>#REF!</v>
      </c>
      <c r="E416" t="e">
        <f>IF(#REF!="","",#REF!)</f>
        <v>#REF!</v>
      </c>
      <c r="F416" s="6" t="e">
        <f t="shared" si="62"/>
        <v>#REF!</v>
      </c>
      <c r="G416" s="5" t="e">
        <f>#REF!+#REF!</f>
        <v>#REF!</v>
      </c>
      <c r="H416" s="5" t="e">
        <f t="shared" si="63"/>
        <v>#REF!</v>
      </c>
      <c r="I416" s="5" t="e">
        <f t="shared" si="64"/>
        <v>#REF!</v>
      </c>
      <c r="J416" s="5" t="e">
        <f t="shared" si="65"/>
        <v>#REF!</v>
      </c>
      <c r="K416" t="e">
        <f t="shared" si="66"/>
        <v>#REF!</v>
      </c>
    </row>
    <row r="417" spans="1:11" x14ac:dyDescent="0.25">
      <c r="A417" t="e">
        <f>#REF!</f>
        <v>#REF!</v>
      </c>
      <c r="B417" t="e">
        <f>#REF!</f>
        <v>#REF!</v>
      </c>
      <c r="C417" t="e">
        <f>#REF!</f>
        <v>#REF!</v>
      </c>
      <c r="D417" t="e">
        <f>IF(#REF!="","",#REF!)</f>
        <v>#REF!</v>
      </c>
      <c r="E417" t="e">
        <f>IF(#REF!="","",#REF!)</f>
        <v>#REF!</v>
      </c>
      <c r="F417" s="6" t="e">
        <f t="shared" si="62"/>
        <v>#REF!</v>
      </c>
      <c r="G417" s="5" t="e">
        <f>#REF!+#REF!</f>
        <v>#REF!</v>
      </c>
      <c r="H417" s="5" t="e">
        <f t="shared" si="63"/>
        <v>#REF!</v>
      </c>
      <c r="I417" s="5" t="e">
        <f t="shared" si="64"/>
        <v>#REF!</v>
      </c>
      <c r="J417" s="5" t="e">
        <f t="shared" si="65"/>
        <v>#REF!</v>
      </c>
      <c r="K417" t="e">
        <f t="shared" si="66"/>
        <v>#REF!</v>
      </c>
    </row>
    <row r="418" spans="1:11" x14ac:dyDescent="0.25">
      <c r="A418" t="e">
        <f>#REF!</f>
        <v>#REF!</v>
      </c>
      <c r="B418" t="e">
        <f>#REF!</f>
        <v>#REF!</v>
      </c>
      <c r="C418" t="e">
        <f>#REF!</f>
        <v>#REF!</v>
      </c>
      <c r="D418" t="e">
        <f>IF(#REF!="","",#REF!)</f>
        <v>#REF!</v>
      </c>
      <c r="E418" t="e">
        <f>IF(#REF!="","",#REF!)</f>
        <v>#REF!</v>
      </c>
      <c r="F418" s="6" t="e">
        <f t="shared" si="62"/>
        <v>#REF!</v>
      </c>
      <c r="G418" s="5" t="e">
        <f>#REF!+#REF!</f>
        <v>#REF!</v>
      </c>
      <c r="H418" s="5" t="e">
        <f t="shared" si="63"/>
        <v>#REF!</v>
      </c>
      <c r="I418" s="5" t="e">
        <f t="shared" si="64"/>
        <v>#REF!</v>
      </c>
      <c r="J418" s="5" t="e">
        <f t="shared" si="65"/>
        <v>#REF!</v>
      </c>
      <c r="K418" t="e">
        <f t="shared" si="66"/>
        <v>#REF!</v>
      </c>
    </row>
    <row r="419" spans="1:11" x14ac:dyDescent="0.25">
      <c r="A419" t="e">
        <f>#REF!</f>
        <v>#REF!</v>
      </c>
      <c r="B419" t="e">
        <f>#REF!</f>
        <v>#REF!</v>
      </c>
      <c r="C419" t="e">
        <f>#REF!</f>
        <v>#REF!</v>
      </c>
      <c r="D419" t="e">
        <f>IF(#REF!="","",#REF!)</f>
        <v>#REF!</v>
      </c>
      <c r="E419" t="e">
        <f>IF(#REF!="","",#REF!)</f>
        <v>#REF!</v>
      </c>
      <c r="F419" s="6" t="e">
        <f t="shared" si="62"/>
        <v>#REF!</v>
      </c>
      <c r="G419" s="5" t="e">
        <f>#REF!+#REF!</f>
        <v>#REF!</v>
      </c>
      <c r="H419" s="5" t="e">
        <f t="shared" si="63"/>
        <v>#REF!</v>
      </c>
      <c r="I419" s="5" t="e">
        <f t="shared" si="64"/>
        <v>#REF!</v>
      </c>
      <c r="J419" s="5" t="e">
        <f t="shared" si="65"/>
        <v>#REF!</v>
      </c>
      <c r="K419" t="e">
        <f t="shared" si="66"/>
        <v>#REF!</v>
      </c>
    </row>
    <row r="420" spans="1:11" x14ac:dyDescent="0.25">
      <c r="A420" t="e">
        <f>#REF!</f>
        <v>#REF!</v>
      </c>
      <c r="B420" t="e">
        <f>#REF!</f>
        <v>#REF!</v>
      </c>
      <c r="C420" t="e">
        <f>#REF!</f>
        <v>#REF!</v>
      </c>
      <c r="D420" t="e">
        <f>IF(#REF!="","",#REF!)</f>
        <v>#REF!</v>
      </c>
      <c r="E420" t="e">
        <f>IF(#REF!="","",#REF!)</f>
        <v>#REF!</v>
      </c>
      <c r="F420" s="6" t="e">
        <f t="shared" si="62"/>
        <v>#REF!</v>
      </c>
      <c r="G420" s="5" t="e">
        <f>#REF!+#REF!</f>
        <v>#REF!</v>
      </c>
      <c r="H420" s="5" t="e">
        <f t="shared" si="63"/>
        <v>#REF!</v>
      </c>
      <c r="I420" s="5" t="e">
        <f t="shared" si="64"/>
        <v>#REF!</v>
      </c>
      <c r="J420" s="5" t="e">
        <f t="shared" si="65"/>
        <v>#REF!</v>
      </c>
      <c r="K420" t="e">
        <f t="shared" si="66"/>
        <v>#REF!</v>
      </c>
    </row>
    <row r="421" spans="1:11" x14ac:dyDescent="0.25">
      <c r="A421" t="e">
        <f>#REF!</f>
        <v>#REF!</v>
      </c>
      <c r="B421" t="e">
        <f>#REF!</f>
        <v>#REF!</v>
      </c>
      <c r="C421" t="e">
        <f>#REF!</f>
        <v>#REF!</v>
      </c>
      <c r="D421" t="e">
        <f>IF(#REF!="","",#REF!)</f>
        <v>#REF!</v>
      </c>
      <c r="E421" t="e">
        <f>IF(#REF!="","",#REF!)</f>
        <v>#REF!</v>
      </c>
      <c r="F421" s="6" t="e">
        <f t="shared" si="62"/>
        <v>#REF!</v>
      </c>
      <c r="G421" s="5" t="e">
        <f>#REF!+#REF!</f>
        <v>#REF!</v>
      </c>
      <c r="H421" s="5" t="e">
        <f t="shared" si="63"/>
        <v>#REF!</v>
      </c>
      <c r="I421" s="5" t="e">
        <f t="shared" si="64"/>
        <v>#REF!</v>
      </c>
      <c r="J421" s="5" t="e">
        <f t="shared" si="65"/>
        <v>#REF!</v>
      </c>
      <c r="K421" t="e">
        <f t="shared" si="66"/>
        <v>#REF!</v>
      </c>
    </row>
    <row r="422" spans="1:11" x14ac:dyDescent="0.25">
      <c r="A422" t="e">
        <f>#REF!</f>
        <v>#REF!</v>
      </c>
      <c r="B422" t="e">
        <f>#REF!</f>
        <v>#REF!</v>
      </c>
      <c r="C422" t="e">
        <f>#REF!</f>
        <v>#REF!</v>
      </c>
      <c r="D422" t="e">
        <f>IF(#REF!="","",#REF!)</f>
        <v>#REF!</v>
      </c>
      <c r="E422" t="e">
        <f>IF(#REF!="","",#REF!)</f>
        <v>#REF!</v>
      </c>
      <c r="F422" s="6" t="e">
        <f t="shared" si="62"/>
        <v>#REF!</v>
      </c>
      <c r="G422" s="5" t="e">
        <f>#REF!+#REF!</f>
        <v>#REF!</v>
      </c>
      <c r="H422" s="5" t="e">
        <f t="shared" si="63"/>
        <v>#REF!</v>
      </c>
      <c r="I422" s="5" t="e">
        <f t="shared" si="64"/>
        <v>#REF!</v>
      </c>
      <c r="J422" s="5" t="e">
        <f t="shared" si="65"/>
        <v>#REF!</v>
      </c>
      <c r="K422" t="e">
        <f t="shared" si="66"/>
        <v>#REF!</v>
      </c>
    </row>
    <row r="423" spans="1:11" x14ac:dyDescent="0.25">
      <c r="A423" t="e">
        <f>#REF!</f>
        <v>#REF!</v>
      </c>
      <c r="B423" t="e">
        <f>#REF!</f>
        <v>#REF!</v>
      </c>
      <c r="C423" t="e">
        <f>#REF!</f>
        <v>#REF!</v>
      </c>
      <c r="D423" t="e">
        <f>IF(#REF!="","",#REF!)</f>
        <v>#REF!</v>
      </c>
      <c r="E423" t="e">
        <f>IF(#REF!="","",#REF!)</f>
        <v>#REF!</v>
      </c>
      <c r="F423" s="6" t="e">
        <f t="shared" si="62"/>
        <v>#REF!</v>
      </c>
      <c r="G423" s="5" t="e">
        <f>#REF!+#REF!</f>
        <v>#REF!</v>
      </c>
      <c r="H423" s="5" t="e">
        <f t="shared" si="63"/>
        <v>#REF!</v>
      </c>
      <c r="I423" s="5" t="e">
        <f t="shared" si="64"/>
        <v>#REF!</v>
      </c>
      <c r="J423" s="5" t="e">
        <f t="shared" si="65"/>
        <v>#REF!</v>
      </c>
      <c r="K423" t="e">
        <f t="shared" si="66"/>
        <v>#REF!</v>
      </c>
    </row>
    <row r="424" spans="1:11" x14ac:dyDescent="0.25">
      <c r="A424" t="e">
        <f>#REF!</f>
        <v>#REF!</v>
      </c>
      <c r="B424" t="e">
        <f>#REF!</f>
        <v>#REF!</v>
      </c>
      <c r="C424" t="e">
        <f>#REF!</f>
        <v>#REF!</v>
      </c>
      <c r="D424" t="e">
        <f>IF(#REF!="","",#REF!)</f>
        <v>#REF!</v>
      </c>
      <c r="E424" t="e">
        <f>IF(#REF!="","",#REF!)</f>
        <v>#REF!</v>
      </c>
      <c r="F424" s="6" t="e">
        <f t="shared" si="62"/>
        <v>#REF!</v>
      </c>
      <c r="G424" s="5" t="e">
        <f>#REF!+#REF!</f>
        <v>#REF!</v>
      </c>
      <c r="H424" s="5" t="e">
        <f t="shared" si="63"/>
        <v>#REF!</v>
      </c>
      <c r="I424" s="5" t="e">
        <f t="shared" si="64"/>
        <v>#REF!</v>
      </c>
      <c r="J424" s="5" t="e">
        <f t="shared" si="65"/>
        <v>#REF!</v>
      </c>
      <c r="K424" t="e">
        <f t="shared" si="66"/>
        <v>#REF!</v>
      </c>
    </row>
    <row r="425" spans="1:11" x14ac:dyDescent="0.25">
      <c r="A425" t="e">
        <f>#REF!</f>
        <v>#REF!</v>
      </c>
      <c r="B425" t="e">
        <f>#REF!</f>
        <v>#REF!</v>
      </c>
      <c r="C425" t="e">
        <f>#REF!</f>
        <v>#REF!</v>
      </c>
      <c r="D425" t="e">
        <f>IF(#REF!="","",#REF!)</f>
        <v>#REF!</v>
      </c>
      <c r="E425" t="e">
        <f>IF(#REF!="","",#REF!)</f>
        <v>#REF!</v>
      </c>
      <c r="F425" s="6" t="e">
        <f t="shared" si="62"/>
        <v>#REF!</v>
      </c>
      <c r="G425" s="5" t="e">
        <f>#REF!+#REF!</f>
        <v>#REF!</v>
      </c>
      <c r="H425" s="5" t="e">
        <f t="shared" si="63"/>
        <v>#REF!</v>
      </c>
      <c r="I425" s="5" t="e">
        <f t="shared" si="64"/>
        <v>#REF!</v>
      </c>
      <c r="J425" s="5" t="e">
        <f t="shared" si="65"/>
        <v>#REF!</v>
      </c>
      <c r="K425" t="e">
        <f t="shared" si="66"/>
        <v>#REF!</v>
      </c>
    </row>
    <row r="426" spans="1:11" x14ac:dyDescent="0.25">
      <c r="A426" t="e">
        <f>#REF!</f>
        <v>#REF!</v>
      </c>
      <c r="B426" t="e">
        <f>#REF!</f>
        <v>#REF!</v>
      </c>
      <c r="C426" t="e">
        <f>#REF!</f>
        <v>#REF!</v>
      </c>
      <c r="D426" t="e">
        <f>IF(#REF!="","",#REF!)</f>
        <v>#REF!</v>
      </c>
      <c r="E426" t="e">
        <f>IF(#REF!="","",#REF!)</f>
        <v>#REF!</v>
      </c>
      <c r="F426" s="6" t="e">
        <f t="shared" si="62"/>
        <v>#REF!</v>
      </c>
      <c r="G426" s="5" t="e">
        <f>#REF!+#REF!</f>
        <v>#REF!</v>
      </c>
      <c r="H426" s="5" t="e">
        <f t="shared" si="63"/>
        <v>#REF!</v>
      </c>
      <c r="I426" s="5" t="e">
        <f t="shared" si="64"/>
        <v>#REF!</v>
      </c>
      <c r="J426" s="5" t="e">
        <f t="shared" si="65"/>
        <v>#REF!</v>
      </c>
      <c r="K426" t="e">
        <f t="shared" si="66"/>
        <v>#REF!</v>
      </c>
    </row>
    <row r="427" spans="1:11" x14ac:dyDescent="0.25">
      <c r="A427" t="e">
        <f>#REF!</f>
        <v>#REF!</v>
      </c>
      <c r="B427" t="e">
        <f>#REF!</f>
        <v>#REF!</v>
      </c>
      <c r="C427" t="e">
        <f>#REF!</f>
        <v>#REF!</v>
      </c>
      <c r="D427" t="e">
        <f>IF(#REF!="","",#REF!)</f>
        <v>#REF!</v>
      </c>
      <c r="E427" t="e">
        <f>IF(#REF!="","",#REF!)</f>
        <v>#REF!</v>
      </c>
      <c r="F427" s="6" t="e">
        <f t="shared" si="62"/>
        <v>#REF!</v>
      </c>
      <c r="G427" s="5" t="e">
        <f>#REF!+#REF!</f>
        <v>#REF!</v>
      </c>
      <c r="H427" s="5" t="e">
        <f t="shared" si="63"/>
        <v>#REF!</v>
      </c>
      <c r="I427" s="5" t="e">
        <f t="shared" si="64"/>
        <v>#REF!</v>
      </c>
      <c r="J427" s="5" t="e">
        <f t="shared" si="65"/>
        <v>#REF!</v>
      </c>
      <c r="K427" t="e">
        <f t="shared" si="66"/>
        <v>#REF!</v>
      </c>
    </row>
    <row r="428" spans="1:11" x14ac:dyDescent="0.25">
      <c r="A428" t="e">
        <f>#REF!</f>
        <v>#REF!</v>
      </c>
      <c r="B428" t="e">
        <f>#REF!</f>
        <v>#REF!</v>
      </c>
      <c r="C428" t="e">
        <f>#REF!</f>
        <v>#REF!</v>
      </c>
      <c r="D428" t="e">
        <f>IF(#REF!="","",#REF!)</f>
        <v>#REF!</v>
      </c>
      <c r="E428" t="e">
        <f>IF(#REF!="","",#REF!)</f>
        <v>#REF!</v>
      </c>
      <c r="F428" s="6" t="e">
        <f t="shared" si="62"/>
        <v>#REF!</v>
      </c>
      <c r="G428" s="5" t="e">
        <f>#REF!+#REF!</f>
        <v>#REF!</v>
      </c>
      <c r="H428" s="5" t="e">
        <f t="shared" si="63"/>
        <v>#REF!</v>
      </c>
      <c r="I428" s="5" t="e">
        <f t="shared" si="64"/>
        <v>#REF!</v>
      </c>
      <c r="J428" s="5" t="e">
        <f t="shared" si="65"/>
        <v>#REF!</v>
      </c>
      <c r="K428" t="e">
        <f t="shared" si="66"/>
        <v>#REF!</v>
      </c>
    </row>
    <row r="429" spans="1:11" x14ac:dyDescent="0.25">
      <c r="A429" t="e">
        <f>#REF!</f>
        <v>#REF!</v>
      </c>
      <c r="B429" t="e">
        <f>#REF!</f>
        <v>#REF!</v>
      </c>
      <c r="C429" t="e">
        <f>#REF!</f>
        <v>#REF!</v>
      </c>
      <c r="D429" t="e">
        <f>IF(#REF!="","",#REF!)</f>
        <v>#REF!</v>
      </c>
      <c r="E429" t="e">
        <f>IF(#REF!="","",#REF!)</f>
        <v>#REF!</v>
      </c>
      <c r="F429" s="6" t="e">
        <f t="shared" si="62"/>
        <v>#REF!</v>
      </c>
      <c r="G429" s="5" t="e">
        <f>#REF!+#REF!</f>
        <v>#REF!</v>
      </c>
      <c r="H429" s="5" t="e">
        <f t="shared" si="63"/>
        <v>#REF!</v>
      </c>
      <c r="I429" s="5" t="e">
        <f t="shared" si="64"/>
        <v>#REF!</v>
      </c>
      <c r="J429" s="5" t="e">
        <f t="shared" si="65"/>
        <v>#REF!</v>
      </c>
      <c r="K429" t="e">
        <f t="shared" si="66"/>
        <v>#REF!</v>
      </c>
    </row>
    <row r="430" spans="1:11" x14ac:dyDescent="0.25">
      <c r="A430" t="e">
        <f>#REF!</f>
        <v>#REF!</v>
      </c>
      <c r="B430" t="e">
        <f>#REF!</f>
        <v>#REF!</v>
      </c>
      <c r="C430" t="e">
        <f>#REF!</f>
        <v>#REF!</v>
      </c>
      <c r="D430" t="e">
        <f>IF(#REF!="","",#REF!)</f>
        <v>#REF!</v>
      </c>
      <c r="E430" t="e">
        <f>IF(#REF!="","",#REF!)</f>
        <v>#REF!</v>
      </c>
      <c r="F430" s="6" t="e">
        <f t="shared" si="62"/>
        <v>#REF!</v>
      </c>
      <c r="G430" s="5" t="e">
        <f>#REF!+#REF!</f>
        <v>#REF!</v>
      </c>
      <c r="H430" s="5" t="e">
        <f t="shared" si="63"/>
        <v>#REF!</v>
      </c>
      <c r="I430" s="5" t="e">
        <f t="shared" si="64"/>
        <v>#REF!</v>
      </c>
      <c r="J430" s="5" t="e">
        <f t="shared" si="65"/>
        <v>#REF!</v>
      </c>
      <c r="K430" t="e">
        <f t="shared" si="66"/>
        <v>#REF!</v>
      </c>
    </row>
    <row r="431" spans="1:11" x14ac:dyDescent="0.25">
      <c r="A431" t="e">
        <f>#REF!</f>
        <v>#REF!</v>
      </c>
      <c r="B431" t="e">
        <f>#REF!</f>
        <v>#REF!</v>
      </c>
      <c r="C431" t="e">
        <f>#REF!</f>
        <v>#REF!</v>
      </c>
      <c r="D431" t="e">
        <f>IF(#REF!="","",#REF!)</f>
        <v>#REF!</v>
      </c>
      <c r="E431" t="e">
        <f>IF(#REF!="","",#REF!)</f>
        <v>#REF!</v>
      </c>
      <c r="F431" s="6" t="e">
        <f t="shared" si="62"/>
        <v>#REF!</v>
      </c>
      <c r="G431" s="5" t="e">
        <f>#REF!+#REF!</f>
        <v>#REF!</v>
      </c>
      <c r="H431" s="5" t="e">
        <f t="shared" si="63"/>
        <v>#REF!</v>
      </c>
      <c r="I431" s="5" t="e">
        <f t="shared" si="64"/>
        <v>#REF!</v>
      </c>
      <c r="J431" s="5" t="e">
        <f t="shared" si="65"/>
        <v>#REF!</v>
      </c>
      <c r="K431" t="e">
        <f t="shared" si="66"/>
        <v>#REF!</v>
      </c>
    </row>
    <row r="432" spans="1:11" x14ac:dyDescent="0.25">
      <c r="A432" t="e">
        <f>#REF!</f>
        <v>#REF!</v>
      </c>
      <c r="B432" t="e">
        <f>#REF!</f>
        <v>#REF!</v>
      </c>
      <c r="C432" t="e">
        <f>#REF!</f>
        <v>#REF!</v>
      </c>
      <c r="D432" t="e">
        <f>IF(#REF!="","",#REF!)</f>
        <v>#REF!</v>
      </c>
      <c r="E432" t="e">
        <f>IF(#REF!="","",#REF!)</f>
        <v>#REF!</v>
      </c>
      <c r="F432" s="6" t="e">
        <f t="shared" si="62"/>
        <v>#REF!</v>
      </c>
      <c r="G432" s="5" t="e">
        <f>#REF!+#REF!</f>
        <v>#REF!</v>
      </c>
      <c r="H432" s="5" t="e">
        <f t="shared" si="63"/>
        <v>#REF!</v>
      </c>
      <c r="I432" s="5" t="e">
        <f t="shared" si="64"/>
        <v>#REF!</v>
      </c>
      <c r="J432" s="5" t="e">
        <f t="shared" si="65"/>
        <v>#REF!</v>
      </c>
      <c r="K432" t="e">
        <f t="shared" si="66"/>
        <v>#REF!</v>
      </c>
    </row>
    <row r="433" spans="1:11" x14ac:dyDescent="0.25">
      <c r="A433" t="e">
        <f>#REF!</f>
        <v>#REF!</v>
      </c>
      <c r="B433" t="e">
        <f>#REF!</f>
        <v>#REF!</v>
      </c>
      <c r="C433" t="e">
        <f>#REF!</f>
        <v>#REF!</v>
      </c>
      <c r="D433" t="e">
        <f>IF(#REF!="","",#REF!)</f>
        <v>#REF!</v>
      </c>
      <c r="E433" t="e">
        <f>IF(#REF!="","",#REF!)</f>
        <v>#REF!</v>
      </c>
      <c r="F433" s="6" t="e">
        <f t="shared" si="62"/>
        <v>#REF!</v>
      </c>
      <c r="G433" s="5" t="e">
        <f>#REF!+#REF!</f>
        <v>#REF!</v>
      </c>
      <c r="H433" s="5" t="e">
        <f t="shared" si="63"/>
        <v>#REF!</v>
      </c>
      <c r="I433" s="5" t="e">
        <f t="shared" si="64"/>
        <v>#REF!</v>
      </c>
      <c r="J433" s="5" t="e">
        <f t="shared" si="65"/>
        <v>#REF!</v>
      </c>
      <c r="K433" t="e">
        <f t="shared" si="66"/>
        <v>#REF!</v>
      </c>
    </row>
    <row r="434" spans="1:11" x14ac:dyDescent="0.25">
      <c r="A434" t="e">
        <f>#REF!</f>
        <v>#REF!</v>
      </c>
      <c r="B434" t="e">
        <f>#REF!</f>
        <v>#REF!</v>
      </c>
      <c r="C434" t="e">
        <f>#REF!</f>
        <v>#REF!</v>
      </c>
      <c r="D434" t="e">
        <f>IF(#REF!="","",#REF!)</f>
        <v>#REF!</v>
      </c>
      <c r="E434" t="e">
        <f>IF(#REF!="","",#REF!)</f>
        <v>#REF!</v>
      </c>
      <c r="F434" s="6" t="e">
        <f t="shared" si="62"/>
        <v>#REF!</v>
      </c>
      <c r="G434" s="5" t="e">
        <f>#REF!+#REF!</f>
        <v>#REF!</v>
      </c>
      <c r="H434" s="5" t="e">
        <f t="shared" si="63"/>
        <v>#REF!</v>
      </c>
      <c r="I434" s="5" t="e">
        <f t="shared" si="64"/>
        <v>#REF!</v>
      </c>
      <c r="J434" s="5" t="e">
        <f t="shared" si="65"/>
        <v>#REF!</v>
      </c>
      <c r="K434" t="e">
        <f t="shared" si="66"/>
        <v>#REF!</v>
      </c>
    </row>
    <row r="435" spans="1:11" x14ac:dyDescent="0.25">
      <c r="A435" t="e">
        <f>#REF!</f>
        <v>#REF!</v>
      </c>
      <c r="B435" t="e">
        <f>#REF!</f>
        <v>#REF!</v>
      </c>
      <c r="C435" t="e">
        <f>#REF!</f>
        <v>#REF!</v>
      </c>
      <c r="D435" t="e">
        <f>IF(#REF!="","",#REF!)</f>
        <v>#REF!</v>
      </c>
      <c r="E435" t="e">
        <f>IF(#REF!="","",#REF!)</f>
        <v>#REF!</v>
      </c>
      <c r="F435" s="6" t="e">
        <f t="shared" si="62"/>
        <v>#REF!</v>
      </c>
      <c r="G435" s="5" t="e">
        <f>#REF!+#REF!</f>
        <v>#REF!</v>
      </c>
      <c r="H435" s="5" t="e">
        <f t="shared" si="63"/>
        <v>#REF!</v>
      </c>
      <c r="I435" s="5" t="e">
        <f t="shared" si="64"/>
        <v>#REF!</v>
      </c>
      <c r="J435" s="5" t="e">
        <f t="shared" si="65"/>
        <v>#REF!</v>
      </c>
      <c r="K435" t="e">
        <f t="shared" si="66"/>
        <v>#REF!</v>
      </c>
    </row>
    <row r="436" spans="1:11" x14ac:dyDescent="0.25">
      <c r="A436" t="e">
        <f>#REF!</f>
        <v>#REF!</v>
      </c>
      <c r="B436" t="e">
        <f>#REF!</f>
        <v>#REF!</v>
      </c>
      <c r="C436" t="e">
        <f>#REF!</f>
        <v>#REF!</v>
      </c>
      <c r="D436" t="e">
        <f>IF(#REF!="","",#REF!)</f>
        <v>#REF!</v>
      </c>
      <c r="E436" t="e">
        <f>IF(#REF!="","",#REF!)</f>
        <v>#REF!</v>
      </c>
      <c r="F436" s="6" t="e">
        <f t="shared" si="62"/>
        <v>#REF!</v>
      </c>
      <c r="G436" s="5" t="e">
        <f>#REF!+#REF!</f>
        <v>#REF!</v>
      </c>
      <c r="H436" s="5" t="e">
        <f t="shared" si="63"/>
        <v>#REF!</v>
      </c>
      <c r="I436" s="5" t="e">
        <f t="shared" si="64"/>
        <v>#REF!</v>
      </c>
      <c r="J436" s="5" t="e">
        <f t="shared" si="65"/>
        <v>#REF!</v>
      </c>
      <c r="K436" t="e">
        <f t="shared" si="66"/>
        <v>#REF!</v>
      </c>
    </row>
    <row r="437" spans="1:11" x14ac:dyDescent="0.25">
      <c r="A437" t="e">
        <f>#REF!</f>
        <v>#REF!</v>
      </c>
      <c r="B437" t="e">
        <f>#REF!</f>
        <v>#REF!</v>
      </c>
      <c r="C437" t="e">
        <f>#REF!</f>
        <v>#REF!</v>
      </c>
      <c r="D437" t="e">
        <f>IF(#REF!="","",#REF!)</f>
        <v>#REF!</v>
      </c>
      <c r="E437" t="e">
        <f>IF(#REF!="","",#REF!)</f>
        <v>#REF!</v>
      </c>
      <c r="F437" s="6" t="e">
        <f t="shared" si="62"/>
        <v>#REF!</v>
      </c>
      <c r="G437" s="5" t="e">
        <f>#REF!+#REF!</f>
        <v>#REF!</v>
      </c>
      <c r="H437" s="5" t="e">
        <f t="shared" si="63"/>
        <v>#REF!</v>
      </c>
      <c r="I437" s="5" t="e">
        <f t="shared" si="64"/>
        <v>#REF!</v>
      </c>
      <c r="J437" s="5" t="e">
        <f t="shared" si="65"/>
        <v>#REF!</v>
      </c>
      <c r="K437" t="e">
        <f t="shared" si="66"/>
        <v>#REF!</v>
      </c>
    </row>
    <row r="438" spans="1:11" x14ac:dyDescent="0.25">
      <c r="A438" t="e">
        <f>#REF!</f>
        <v>#REF!</v>
      </c>
      <c r="B438" t="e">
        <f>#REF!</f>
        <v>#REF!</v>
      </c>
      <c r="C438" t="e">
        <f>#REF!</f>
        <v>#REF!</v>
      </c>
      <c r="D438" t="e">
        <f>IF(#REF!="","",#REF!)</f>
        <v>#REF!</v>
      </c>
      <c r="E438" t="e">
        <f>IF(#REF!="","",#REF!)</f>
        <v>#REF!</v>
      </c>
      <c r="F438" s="6" t="e">
        <f t="shared" si="62"/>
        <v>#REF!</v>
      </c>
      <c r="G438" s="5" t="e">
        <f>#REF!+#REF!</f>
        <v>#REF!</v>
      </c>
      <c r="H438" s="5" t="e">
        <f t="shared" si="63"/>
        <v>#REF!</v>
      </c>
      <c r="I438" s="5" t="e">
        <f t="shared" si="64"/>
        <v>#REF!</v>
      </c>
      <c r="J438" s="5" t="e">
        <f t="shared" si="65"/>
        <v>#REF!</v>
      </c>
      <c r="K438" t="e">
        <f t="shared" si="66"/>
        <v>#REF!</v>
      </c>
    </row>
    <row r="439" spans="1:11" x14ac:dyDescent="0.25">
      <c r="A439" t="e">
        <f>#REF!</f>
        <v>#REF!</v>
      </c>
      <c r="B439" t="e">
        <f>#REF!</f>
        <v>#REF!</v>
      </c>
      <c r="C439" t="e">
        <f>#REF!</f>
        <v>#REF!</v>
      </c>
      <c r="D439" t="e">
        <f>IF(#REF!="","",#REF!)</f>
        <v>#REF!</v>
      </c>
      <c r="E439" t="e">
        <f>IF(#REF!="","",#REF!)</f>
        <v>#REF!</v>
      </c>
      <c r="F439" s="6" t="e">
        <f t="shared" si="62"/>
        <v>#REF!</v>
      </c>
      <c r="G439" s="5" t="e">
        <f>#REF!+#REF!</f>
        <v>#REF!</v>
      </c>
      <c r="H439" s="5" t="e">
        <f t="shared" si="63"/>
        <v>#REF!</v>
      </c>
      <c r="I439" s="5" t="e">
        <f t="shared" si="64"/>
        <v>#REF!</v>
      </c>
      <c r="J439" s="5" t="e">
        <f t="shared" si="65"/>
        <v>#REF!</v>
      </c>
      <c r="K439" t="e">
        <f t="shared" si="66"/>
        <v>#REF!</v>
      </c>
    </row>
    <row r="440" spans="1:11" x14ac:dyDescent="0.25">
      <c r="A440" t="e">
        <f>#REF!</f>
        <v>#REF!</v>
      </c>
      <c r="B440" t="e">
        <f>#REF!</f>
        <v>#REF!</v>
      </c>
      <c r="C440" t="e">
        <f>#REF!</f>
        <v>#REF!</v>
      </c>
      <c r="D440" t="e">
        <f>IF(#REF!="","",#REF!)</f>
        <v>#REF!</v>
      </c>
      <c r="E440" t="e">
        <f>IF(#REF!="","",#REF!)</f>
        <v>#REF!</v>
      </c>
      <c r="F440" s="6" t="e">
        <f t="shared" si="62"/>
        <v>#REF!</v>
      </c>
      <c r="G440" s="5" t="e">
        <f>#REF!+#REF!</f>
        <v>#REF!</v>
      </c>
      <c r="H440" s="5" t="e">
        <f t="shared" si="63"/>
        <v>#REF!</v>
      </c>
      <c r="I440" s="5" t="e">
        <f t="shared" si="64"/>
        <v>#REF!</v>
      </c>
      <c r="J440" s="5" t="e">
        <f t="shared" si="65"/>
        <v>#REF!</v>
      </c>
      <c r="K440" t="e">
        <f t="shared" si="66"/>
        <v>#REF!</v>
      </c>
    </row>
    <row r="441" spans="1:11" x14ac:dyDescent="0.25">
      <c r="A441" t="e">
        <f>#REF!</f>
        <v>#REF!</v>
      </c>
      <c r="B441" t="e">
        <f>#REF!</f>
        <v>#REF!</v>
      </c>
      <c r="C441" t="e">
        <f>#REF!</f>
        <v>#REF!</v>
      </c>
      <c r="D441" t="e">
        <f>IF(#REF!="","",#REF!)</f>
        <v>#REF!</v>
      </c>
      <c r="E441" t="e">
        <f>IF(#REF!="","",#REF!)</f>
        <v>#REF!</v>
      </c>
      <c r="F441" s="6" t="e">
        <f t="shared" si="62"/>
        <v>#REF!</v>
      </c>
      <c r="G441" s="5" t="e">
        <f>#REF!+#REF!</f>
        <v>#REF!</v>
      </c>
      <c r="H441" s="5" t="e">
        <f t="shared" si="63"/>
        <v>#REF!</v>
      </c>
      <c r="I441" s="5" t="e">
        <f t="shared" si="64"/>
        <v>#REF!</v>
      </c>
      <c r="J441" s="5" t="e">
        <f t="shared" si="65"/>
        <v>#REF!</v>
      </c>
      <c r="K441" t="e">
        <f t="shared" si="66"/>
        <v>#REF!</v>
      </c>
    </row>
    <row r="442" spans="1:11" x14ac:dyDescent="0.25">
      <c r="A442" t="e">
        <f>#REF!</f>
        <v>#REF!</v>
      </c>
      <c r="B442" t="e">
        <f>#REF!</f>
        <v>#REF!</v>
      </c>
      <c r="C442" t="e">
        <f>#REF!</f>
        <v>#REF!</v>
      </c>
      <c r="D442" t="e">
        <f>IF(#REF!="","",#REF!)</f>
        <v>#REF!</v>
      </c>
      <c r="E442" t="e">
        <f>IF(#REF!="","",#REF!)</f>
        <v>#REF!</v>
      </c>
      <c r="F442" s="6" t="e">
        <f t="shared" si="62"/>
        <v>#REF!</v>
      </c>
      <c r="G442" s="5" t="e">
        <f>#REF!+#REF!</f>
        <v>#REF!</v>
      </c>
      <c r="H442" s="5" t="e">
        <f t="shared" si="63"/>
        <v>#REF!</v>
      </c>
      <c r="I442" s="5" t="e">
        <f t="shared" si="64"/>
        <v>#REF!</v>
      </c>
      <c r="J442" s="5" t="e">
        <f t="shared" si="65"/>
        <v>#REF!</v>
      </c>
      <c r="K442" t="e">
        <f t="shared" si="66"/>
        <v>#REF!</v>
      </c>
    </row>
    <row r="443" spans="1:11" x14ac:dyDescent="0.25">
      <c r="A443" t="e">
        <f>#REF!</f>
        <v>#REF!</v>
      </c>
      <c r="B443" t="e">
        <f>#REF!</f>
        <v>#REF!</v>
      </c>
      <c r="C443" t="e">
        <f>#REF!</f>
        <v>#REF!</v>
      </c>
      <c r="D443" t="e">
        <f>IF(#REF!="","",#REF!)</f>
        <v>#REF!</v>
      </c>
      <c r="E443" t="e">
        <f>IF(#REF!="","",#REF!)</f>
        <v>#REF!</v>
      </c>
      <c r="F443" s="6" t="e">
        <f t="shared" si="62"/>
        <v>#REF!</v>
      </c>
      <c r="G443" s="5" t="e">
        <f>#REF!+#REF!</f>
        <v>#REF!</v>
      </c>
      <c r="H443" s="5" t="e">
        <f t="shared" si="63"/>
        <v>#REF!</v>
      </c>
      <c r="I443" s="5" t="e">
        <f t="shared" si="64"/>
        <v>#REF!</v>
      </c>
      <c r="J443" s="5" t="e">
        <f t="shared" si="65"/>
        <v>#REF!</v>
      </c>
      <c r="K443" t="e">
        <f t="shared" si="66"/>
        <v>#REF!</v>
      </c>
    </row>
    <row r="444" spans="1:11" x14ac:dyDescent="0.25">
      <c r="A444" t="e">
        <f>#REF!</f>
        <v>#REF!</v>
      </c>
      <c r="B444" t="e">
        <f>#REF!</f>
        <v>#REF!</v>
      </c>
      <c r="C444" t="e">
        <f>#REF!</f>
        <v>#REF!</v>
      </c>
      <c r="D444" t="e">
        <f>IF(#REF!="","",#REF!)</f>
        <v>#REF!</v>
      </c>
      <c r="E444" t="e">
        <f>IF(#REF!="","",#REF!)</f>
        <v>#REF!</v>
      </c>
      <c r="F444" s="6" t="e">
        <f t="shared" si="62"/>
        <v>#REF!</v>
      </c>
      <c r="G444" s="5" t="e">
        <f>#REF!+#REF!</f>
        <v>#REF!</v>
      </c>
      <c r="H444" s="5" t="e">
        <f t="shared" si="63"/>
        <v>#REF!</v>
      </c>
      <c r="I444" s="5" t="e">
        <f t="shared" si="64"/>
        <v>#REF!</v>
      </c>
      <c r="J444" s="5" t="e">
        <f t="shared" si="65"/>
        <v>#REF!</v>
      </c>
      <c r="K444" t="e">
        <f t="shared" si="66"/>
        <v>#REF!</v>
      </c>
    </row>
    <row r="445" spans="1:11" x14ac:dyDescent="0.25">
      <c r="A445" t="e">
        <f>#REF!</f>
        <v>#REF!</v>
      </c>
      <c r="B445" t="e">
        <f>#REF!</f>
        <v>#REF!</v>
      </c>
      <c r="C445" t="e">
        <f>#REF!</f>
        <v>#REF!</v>
      </c>
      <c r="D445" t="e">
        <f>IF(#REF!="","",#REF!)</f>
        <v>#REF!</v>
      </c>
      <c r="E445" t="e">
        <f>IF(#REF!="","",#REF!)</f>
        <v>#REF!</v>
      </c>
      <c r="F445" s="6" t="e">
        <f t="shared" si="62"/>
        <v>#REF!</v>
      </c>
      <c r="G445" s="5" t="e">
        <f>#REF!+#REF!</f>
        <v>#REF!</v>
      </c>
      <c r="H445" s="5" t="e">
        <f t="shared" si="63"/>
        <v>#REF!</v>
      </c>
      <c r="I445" s="5" t="e">
        <f t="shared" si="64"/>
        <v>#REF!</v>
      </c>
      <c r="J445" s="5" t="e">
        <f t="shared" si="65"/>
        <v>#REF!</v>
      </c>
      <c r="K445" t="e">
        <f t="shared" si="66"/>
        <v>#REF!</v>
      </c>
    </row>
    <row r="446" spans="1:11" x14ac:dyDescent="0.25">
      <c r="A446" t="e">
        <f>#REF!</f>
        <v>#REF!</v>
      </c>
      <c r="B446" t="e">
        <f>#REF!</f>
        <v>#REF!</v>
      </c>
      <c r="C446" t="e">
        <f>#REF!</f>
        <v>#REF!</v>
      </c>
      <c r="D446" t="e">
        <f>IF(#REF!="","",#REF!)</f>
        <v>#REF!</v>
      </c>
      <c r="E446" t="e">
        <f>IF(#REF!="","",#REF!)</f>
        <v>#REF!</v>
      </c>
      <c r="F446" s="6" t="e">
        <f t="shared" si="62"/>
        <v>#REF!</v>
      </c>
      <c r="G446" s="5" t="e">
        <f>#REF!+#REF!</f>
        <v>#REF!</v>
      </c>
      <c r="H446" s="5" t="e">
        <f t="shared" si="63"/>
        <v>#REF!</v>
      </c>
      <c r="I446" s="5" t="e">
        <f t="shared" si="64"/>
        <v>#REF!</v>
      </c>
      <c r="J446" s="5" t="e">
        <f t="shared" si="65"/>
        <v>#REF!</v>
      </c>
      <c r="K446" t="e">
        <f t="shared" si="66"/>
        <v>#REF!</v>
      </c>
    </row>
    <row r="447" spans="1:11" x14ac:dyDescent="0.25">
      <c r="A447" t="e">
        <f>#REF!</f>
        <v>#REF!</v>
      </c>
      <c r="B447" t="e">
        <f>#REF!</f>
        <v>#REF!</v>
      </c>
      <c r="C447" t="e">
        <f>#REF!</f>
        <v>#REF!</v>
      </c>
      <c r="D447" t="e">
        <f>IF(#REF!="","",#REF!)</f>
        <v>#REF!</v>
      </c>
      <c r="E447" t="e">
        <f>IF(#REF!="","",#REF!)</f>
        <v>#REF!</v>
      </c>
      <c r="F447" s="6" t="e">
        <f t="shared" si="62"/>
        <v>#REF!</v>
      </c>
      <c r="G447" s="5" t="e">
        <f>#REF!+#REF!</f>
        <v>#REF!</v>
      </c>
      <c r="H447" s="5" t="e">
        <f t="shared" si="63"/>
        <v>#REF!</v>
      </c>
      <c r="I447" s="5" t="e">
        <f t="shared" si="64"/>
        <v>#REF!</v>
      </c>
      <c r="J447" s="5" t="e">
        <f t="shared" si="65"/>
        <v>#REF!</v>
      </c>
      <c r="K447" t="e">
        <f t="shared" si="66"/>
        <v>#REF!</v>
      </c>
    </row>
    <row r="448" spans="1:11" x14ac:dyDescent="0.25">
      <c r="A448" t="e">
        <f>#REF!</f>
        <v>#REF!</v>
      </c>
      <c r="B448" t="e">
        <f>#REF!</f>
        <v>#REF!</v>
      </c>
      <c r="C448" t="e">
        <f>#REF!</f>
        <v>#REF!</v>
      </c>
      <c r="D448" t="e">
        <f>IF(#REF!="","",#REF!)</f>
        <v>#REF!</v>
      </c>
      <c r="E448" t="e">
        <f>IF(#REF!="","",#REF!)</f>
        <v>#REF!</v>
      </c>
      <c r="F448" s="6" t="e">
        <f t="shared" si="62"/>
        <v>#REF!</v>
      </c>
      <c r="G448" s="5" t="e">
        <f>#REF!+#REF!</f>
        <v>#REF!</v>
      </c>
      <c r="H448" s="5" t="e">
        <f t="shared" si="63"/>
        <v>#REF!</v>
      </c>
      <c r="I448" s="5" t="e">
        <f t="shared" si="64"/>
        <v>#REF!</v>
      </c>
      <c r="J448" s="5" t="e">
        <f t="shared" si="65"/>
        <v>#REF!</v>
      </c>
      <c r="K448" t="e">
        <f t="shared" si="66"/>
        <v>#REF!</v>
      </c>
    </row>
    <row r="449" spans="1:11" x14ac:dyDescent="0.25">
      <c r="A449" t="e">
        <f>#REF!</f>
        <v>#REF!</v>
      </c>
      <c r="B449" t="e">
        <f>#REF!</f>
        <v>#REF!</v>
      </c>
      <c r="C449" t="e">
        <f>#REF!</f>
        <v>#REF!</v>
      </c>
      <c r="D449" t="e">
        <f>IF(#REF!="","",#REF!)</f>
        <v>#REF!</v>
      </c>
      <c r="E449" t="e">
        <f>IF(#REF!="","",#REF!)</f>
        <v>#REF!</v>
      </c>
      <c r="F449" s="6" t="e">
        <f t="shared" si="62"/>
        <v>#REF!</v>
      </c>
      <c r="G449" s="5" t="e">
        <f>#REF!+#REF!</f>
        <v>#REF!</v>
      </c>
      <c r="H449" s="5" t="e">
        <f t="shared" si="63"/>
        <v>#REF!</v>
      </c>
      <c r="I449" s="5" t="e">
        <f t="shared" si="64"/>
        <v>#REF!</v>
      </c>
      <c r="J449" s="5" t="e">
        <f t="shared" si="65"/>
        <v>#REF!</v>
      </c>
      <c r="K449" t="e">
        <f t="shared" si="66"/>
        <v>#REF!</v>
      </c>
    </row>
    <row r="450" spans="1:11" x14ac:dyDescent="0.25">
      <c r="A450" t="e">
        <f>#REF!</f>
        <v>#REF!</v>
      </c>
      <c r="B450" t="e">
        <f>#REF!</f>
        <v>#REF!</v>
      </c>
      <c r="C450" t="e">
        <f>#REF!</f>
        <v>#REF!</v>
      </c>
      <c r="D450" t="e">
        <f>IF(#REF!="","",#REF!)</f>
        <v>#REF!</v>
      </c>
      <c r="E450" t="e">
        <f>IF(#REF!="","",#REF!)</f>
        <v>#REF!</v>
      </c>
      <c r="F450" s="6" t="e">
        <f t="shared" si="62"/>
        <v>#REF!</v>
      </c>
      <c r="G450" s="5" t="e">
        <f>#REF!+#REF!</f>
        <v>#REF!</v>
      </c>
      <c r="H450" s="5" t="e">
        <f t="shared" si="63"/>
        <v>#REF!</v>
      </c>
      <c r="I450" s="5" t="e">
        <f t="shared" si="64"/>
        <v>#REF!</v>
      </c>
      <c r="J450" s="5" t="e">
        <f t="shared" si="65"/>
        <v>#REF!</v>
      </c>
      <c r="K450" t="e">
        <f t="shared" si="66"/>
        <v>#REF!</v>
      </c>
    </row>
    <row r="451" spans="1:11" x14ac:dyDescent="0.25">
      <c r="A451" t="e">
        <f>#REF!</f>
        <v>#REF!</v>
      </c>
      <c r="B451" t="e">
        <f>#REF!</f>
        <v>#REF!</v>
      </c>
      <c r="C451" t="e">
        <f>#REF!</f>
        <v>#REF!</v>
      </c>
      <c r="D451" t="e">
        <f>IF(#REF!="","",#REF!)</f>
        <v>#REF!</v>
      </c>
      <c r="E451" t="e">
        <f>IF(#REF!="","",#REF!)</f>
        <v>#REF!</v>
      </c>
      <c r="F451" s="6" t="e">
        <f t="shared" si="62"/>
        <v>#REF!</v>
      </c>
      <c r="G451" s="5" t="e">
        <f>#REF!+#REF!</f>
        <v>#REF!</v>
      </c>
      <c r="H451" s="5" t="e">
        <f t="shared" si="63"/>
        <v>#REF!</v>
      </c>
      <c r="I451" s="5" t="e">
        <f t="shared" si="64"/>
        <v>#REF!</v>
      </c>
      <c r="J451" s="5" t="e">
        <f t="shared" si="65"/>
        <v>#REF!</v>
      </c>
      <c r="K451" t="e">
        <f t="shared" si="66"/>
        <v>#REF!</v>
      </c>
    </row>
    <row r="452" spans="1:11" x14ac:dyDescent="0.25">
      <c r="A452" t="e">
        <f>#REF!</f>
        <v>#REF!</v>
      </c>
      <c r="B452" t="e">
        <f>#REF!</f>
        <v>#REF!</v>
      </c>
      <c r="C452" t="e">
        <f>#REF!</f>
        <v>#REF!</v>
      </c>
      <c r="D452" t="e">
        <f>IF(#REF!="","",#REF!)</f>
        <v>#REF!</v>
      </c>
      <c r="E452" t="e">
        <f>IF(#REF!="","",#REF!)</f>
        <v>#REF!</v>
      </c>
      <c r="F452" s="6" t="e">
        <f t="shared" ref="F452:F515" si="67">IF(OR(E452="",D452="",E452=0),"",D452/E452)</f>
        <v>#REF!</v>
      </c>
      <c r="G452" s="5" t="e">
        <f>#REF!+#REF!</f>
        <v>#REF!</v>
      </c>
      <c r="H452" s="5" t="e">
        <f t="shared" ref="H452:H515" si="68">IF(AND(G452&gt;0,IF(D452="",0,D452)&gt;0,B452=$P$3),1,0)</f>
        <v>#REF!</v>
      </c>
      <c r="I452" s="5" t="e">
        <f t="shared" ref="I452:I515" si="69">IF(AND(G452&gt;0,B452=$P$3),1,0)</f>
        <v>#REF!</v>
      </c>
      <c r="J452" s="5" t="e">
        <f t="shared" ref="J452:J515" si="70">IF(AND(IF(D452="",0,D452)&gt;0,G452=0,B452=$P$3),1,0)</f>
        <v>#REF!</v>
      </c>
      <c r="K452" t="e">
        <f t="shared" ref="K452:K515" si="71">IF(OR(E452=0,E452=""),0,IF(B452=$P$3,1,0))</f>
        <v>#REF!</v>
      </c>
    </row>
    <row r="453" spans="1:11" x14ac:dyDescent="0.25">
      <c r="A453" t="e">
        <f>#REF!</f>
        <v>#REF!</v>
      </c>
      <c r="B453" t="e">
        <f>#REF!</f>
        <v>#REF!</v>
      </c>
      <c r="C453" t="e">
        <f>#REF!</f>
        <v>#REF!</v>
      </c>
      <c r="D453" t="e">
        <f>IF(#REF!="","",#REF!)</f>
        <v>#REF!</v>
      </c>
      <c r="E453" t="e">
        <f>IF(#REF!="","",#REF!)</f>
        <v>#REF!</v>
      </c>
      <c r="F453" s="6" t="e">
        <f t="shared" si="67"/>
        <v>#REF!</v>
      </c>
      <c r="G453" s="5" t="e">
        <f>#REF!+#REF!</f>
        <v>#REF!</v>
      </c>
      <c r="H453" s="5" t="e">
        <f t="shared" si="68"/>
        <v>#REF!</v>
      </c>
      <c r="I453" s="5" t="e">
        <f t="shared" si="69"/>
        <v>#REF!</v>
      </c>
      <c r="J453" s="5" t="e">
        <f t="shared" si="70"/>
        <v>#REF!</v>
      </c>
      <c r="K453" t="e">
        <f t="shared" si="71"/>
        <v>#REF!</v>
      </c>
    </row>
    <row r="454" spans="1:11" x14ac:dyDescent="0.25">
      <c r="A454" t="e">
        <f>#REF!</f>
        <v>#REF!</v>
      </c>
      <c r="B454" t="e">
        <f>#REF!</f>
        <v>#REF!</v>
      </c>
      <c r="C454" t="e">
        <f>#REF!</f>
        <v>#REF!</v>
      </c>
      <c r="D454" t="e">
        <f>IF(#REF!="","",#REF!)</f>
        <v>#REF!</v>
      </c>
      <c r="E454" t="e">
        <f>IF(#REF!="","",#REF!)</f>
        <v>#REF!</v>
      </c>
      <c r="F454" s="6" t="e">
        <f t="shared" si="67"/>
        <v>#REF!</v>
      </c>
      <c r="G454" s="5" t="e">
        <f>#REF!+#REF!</f>
        <v>#REF!</v>
      </c>
      <c r="H454" s="5" t="e">
        <f t="shared" si="68"/>
        <v>#REF!</v>
      </c>
      <c r="I454" s="5" t="e">
        <f t="shared" si="69"/>
        <v>#REF!</v>
      </c>
      <c r="J454" s="5" t="e">
        <f t="shared" si="70"/>
        <v>#REF!</v>
      </c>
      <c r="K454" t="e">
        <f t="shared" si="71"/>
        <v>#REF!</v>
      </c>
    </row>
    <row r="455" spans="1:11" x14ac:dyDescent="0.25">
      <c r="A455" t="e">
        <f>#REF!</f>
        <v>#REF!</v>
      </c>
      <c r="B455" t="e">
        <f>#REF!</f>
        <v>#REF!</v>
      </c>
      <c r="C455" t="e">
        <f>#REF!</f>
        <v>#REF!</v>
      </c>
      <c r="D455" t="e">
        <f>IF(#REF!="","",#REF!)</f>
        <v>#REF!</v>
      </c>
      <c r="E455" t="e">
        <f>IF(#REF!="","",#REF!)</f>
        <v>#REF!</v>
      </c>
      <c r="F455" s="6" t="e">
        <f t="shared" si="67"/>
        <v>#REF!</v>
      </c>
      <c r="G455" s="5" t="e">
        <f>#REF!+#REF!</f>
        <v>#REF!</v>
      </c>
      <c r="H455" s="5" t="e">
        <f t="shared" si="68"/>
        <v>#REF!</v>
      </c>
      <c r="I455" s="5" t="e">
        <f t="shared" si="69"/>
        <v>#REF!</v>
      </c>
      <c r="J455" s="5" t="e">
        <f t="shared" si="70"/>
        <v>#REF!</v>
      </c>
      <c r="K455" t="e">
        <f t="shared" si="71"/>
        <v>#REF!</v>
      </c>
    </row>
    <row r="456" spans="1:11" x14ac:dyDescent="0.25">
      <c r="A456" t="e">
        <f>#REF!</f>
        <v>#REF!</v>
      </c>
      <c r="B456" t="e">
        <f>#REF!</f>
        <v>#REF!</v>
      </c>
      <c r="C456" t="e">
        <f>#REF!</f>
        <v>#REF!</v>
      </c>
      <c r="D456" t="e">
        <f>IF(#REF!="","",#REF!)</f>
        <v>#REF!</v>
      </c>
      <c r="E456" t="e">
        <f>IF(#REF!="","",#REF!)</f>
        <v>#REF!</v>
      </c>
      <c r="F456" s="6" t="e">
        <f t="shared" si="67"/>
        <v>#REF!</v>
      </c>
      <c r="G456" s="5" t="e">
        <f>#REF!+#REF!</f>
        <v>#REF!</v>
      </c>
      <c r="H456" s="5" t="e">
        <f t="shared" si="68"/>
        <v>#REF!</v>
      </c>
      <c r="I456" s="5" t="e">
        <f t="shared" si="69"/>
        <v>#REF!</v>
      </c>
      <c r="J456" s="5" t="e">
        <f t="shared" si="70"/>
        <v>#REF!</v>
      </c>
      <c r="K456" t="e">
        <f t="shared" si="71"/>
        <v>#REF!</v>
      </c>
    </row>
    <row r="457" spans="1:11" x14ac:dyDescent="0.25">
      <c r="A457" t="e">
        <f>#REF!</f>
        <v>#REF!</v>
      </c>
      <c r="B457" t="e">
        <f>#REF!</f>
        <v>#REF!</v>
      </c>
      <c r="C457" t="e">
        <f>#REF!</f>
        <v>#REF!</v>
      </c>
      <c r="D457" t="e">
        <f>IF(#REF!="","",#REF!)</f>
        <v>#REF!</v>
      </c>
      <c r="E457" t="e">
        <f>IF(#REF!="","",#REF!)</f>
        <v>#REF!</v>
      </c>
      <c r="F457" s="6" t="e">
        <f t="shared" si="67"/>
        <v>#REF!</v>
      </c>
      <c r="G457" s="5" t="e">
        <f>#REF!+#REF!</f>
        <v>#REF!</v>
      </c>
      <c r="H457" s="5" t="e">
        <f t="shared" si="68"/>
        <v>#REF!</v>
      </c>
      <c r="I457" s="5" t="e">
        <f t="shared" si="69"/>
        <v>#REF!</v>
      </c>
      <c r="J457" s="5" t="e">
        <f t="shared" si="70"/>
        <v>#REF!</v>
      </c>
      <c r="K457" t="e">
        <f t="shared" si="71"/>
        <v>#REF!</v>
      </c>
    </row>
    <row r="458" spans="1:11" x14ac:dyDescent="0.25">
      <c r="A458" t="e">
        <f>#REF!</f>
        <v>#REF!</v>
      </c>
      <c r="B458" t="e">
        <f>#REF!</f>
        <v>#REF!</v>
      </c>
      <c r="C458" t="e">
        <f>#REF!</f>
        <v>#REF!</v>
      </c>
      <c r="D458" t="e">
        <f>IF(#REF!="","",#REF!)</f>
        <v>#REF!</v>
      </c>
      <c r="E458" t="e">
        <f>IF(#REF!="","",#REF!)</f>
        <v>#REF!</v>
      </c>
      <c r="F458" s="6" t="e">
        <f t="shared" si="67"/>
        <v>#REF!</v>
      </c>
      <c r="G458" s="5" t="e">
        <f>#REF!+#REF!</f>
        <v>#REF!</v>
      </c>
      <c r="H458" s="5" t="e">
        <f t="shared" si="68"/>
        <v>#REF!</v>
      </c>
      <c r="I458" s="5" t="e">
        <f t="shared" si="69"/>
        <v>#REF!</v>
      </c>
      <c r="J458" s="5" t="e">
        <f t="shared" si="70"/>
        <v>#REF!</v>
      </c>
      <c r="K458" t="e">
        <f t="shared" si="71"/>
        <v>#REF!</v>
      </c>
    </row>
    <row r="459" spans="1:11" x14ac:dyDescent="0.25">
      <c r="A459" t="e">
        <f>#REF!</f>
        <v>#REF!</v>
      </c>
      <c r="B459" t="e">
        <f>#REF!</f>
        <v>#REF!</v>
      </c>
      <c r="C459" t="e">
        <f>#REF!</f>
        <v>#REF!</v>
      </c>
      <c r="D459" t="e">
        <f>IF(#REF!="","",#REF!)</f>
        <v>#REF!</v>
      </c>
      <c r="E459" t="e">
        <f>IF(#REF!="","",#REF!)</f>
        <v>#REF!</v>
      </c>
      <c r="F459" s="6" t="e">
        <f t="shared" si="67"/>
        <v>#REF!</v>
      </c>
      <c r="G459" s="5" t="e">
        <f>#REF!+#REF!</f>
        <v>#REF!</v>
      </c>
      <c r="H459" s="5" t="e">
        <f t="shared" si="68"/>
        <v>#REF!</v>
      </c>
      <c r="I459" s="5" t="e">
        <f t="shared" si="69"/>
        <v>#REF!</v>
      </c>
      <c r="J459" s="5" t="e">
        <f t="shared" si="70"/>
        <v>#REF!</v>
      </c>
      <c r="K459" t="e">
        <f t="shared" si="71"/>
        <v>#REF!</v>
      </c>
    </row>
    <row r="460" spans="1:11" x14ac:dyDescent="0.25">
      <c r="A460" t="e">
        <f>#REF!</f>
        <v>#REF!</v>
      </c>
      <c r="B460" t="e">
        <f>#REF!</f>
        <v>#REF!</v>
      </c>
      <c r="C460" t="e">
        <f>#REF!</f>
        <v>#REF!</v>
      </c>
      <c r="D460" t="e">
        <f>IF(#REF!="","",#REF!)</f>
        <v>#REF!</v>
      </c>
      <c r="E460" t="e">
        <f>IF(#REF!="","",#REF!)</f>
        <v>#REF!</v>
      </c>
      <c r="F460" s="6" t="e">
        <f t="shared" si="67"/>
        <v>#REF!</v>
      </c>
      <c r="G460" s="5" t="e">
        <f>#REF!+#REF!</f>
        <v>#REF!</v>
      </c>
      <c r="H460" s="5" t="e">
        <f t="shared" si="68"/>
        <v>#REF!</v>
      </c>
      <c r="I460" s="5" t="e">
        <f t="shared" si="69"/>
        <v>#REF!</v>
      </c>
      <c r="J460" s="5" t="e">
        <f t="shared" si="70"/>
        <v>#REF!</v>
      </c>
      <c r="K460" t="e">
        <f t="shared" si="71"/>
        <v>#REF!</v>
      </c>
    </row>
    <row r="461" spans="1:11" x14ac:dyDescent="0.25">
      <c r="A461" t="e">
        <f>#REF!</f>
        <v>#REF!</v>
      </c>
      <c r="B461" t="e">
        <f>#REF!</f>
        <v>#REF!</v>
      </c>
      <c r="C461" t="e">
        <f>#REF!</f>
        <v>#REF!</v>
      </c>
      <c r="D461" t="e">
        <f>IF(#REF!="","",#REF!)</f>
        <v>#REF!</v>
      </c>
      <c r="E461" t="e">
        <f>IF(#REF!="","",#REF!)</f>
        <v>#REF!</v>
      </c>
      <c r="F461" s="6" t="e">
        <f t="shared" si="67"/>
        <v>#REF!</v>
      </c>
      <c r="G461" s="5" t="e">
        <f>#REF!+#REF!</f>
        <v>#REF!</v>
      </c>
      <c r="H461" s="5" t="e">
        <f t="shared" si="68"/>
        <v>#REF!</v>
      </c>
      <c r="I461" s="5" t="e">
        <f t="shared" si="69"/>
        <v>#REF!</v>
      </c>
      <c r="J461" s="5" t="e">
        <f t="shared" si="70"/>
        <v>#REF!</v>
      </c>
      <c r="K461" t="e">
        <f t="shared" si="71"/>
        <v>#REF!</v>
      </c>
    </row>
    <row r="462" spans="1:11" x14ac:dyDescent="0.25">
      <c r="A462" t="e">
        <f>#REF!</f>
        <v>#REF!</v>
      </c>
      <c r="B462" t="e">
        <f>#REF!</f>
        <v>#REF!</v>
      </c>
      <c r="C462" t="e">
        <f>#REF!</f>
        <v>#REF!</v>
      </c>
      <c r="D462" t="e">
        <f>IF(#REF!="","",#REF!)</f>
        <v>#REF!</v>
      </c>
      <c r="E462" t="e">
        <f>IF(#REF!="","",#REF!)</f>
        <v>#REF!</v>
      </c>
      <c r="F462" s="6" t="e">
        <f t="shared" si="67"/>
        <v>#REF!</v>
      </c>
      <c r="G462" s="5" t="e">
        <f>#REF!+#REF!</f>
        <v>#REF!</v>
      </c>
      <c r="H462" s="5" t="e">
        <f t="shared" si="68"/>
        <v>#REF!</v>
      </c>
      <c r="I462" s="5" t="e">
        <f t="shared" si="69"/>
        <v>#REF!</v>
      </c>
      <c r="J462" s="5" t="e">
        <f t="shared" si="70"/>
        <v>#REF!</v>
      </c>
      <c r="K462" t="e">
        <f t="shared" si="71"/>
        <v>#REF!</v>
      </c>
    </row>
    <row r="463" spans="1:11" x14ac:dyDescent="0.25">
      <c r="A463" t="e">
        <f>#REF!</f>
        <v>#REF!</v>
      </c>
      <c r="B463" t="e">
        <f>#REF!</f>
        <v>#REF!</v>
      </c>
      <c r="C463" t="e">
        <f>#REF!</f>
        <v>#REF!</v>
      </c>
      <c r="D463" t="e">
        <f>IF(#REF!="","",#REF!)</f>
        <v>#REF!</v>
      </c>
      <c r="E463" t="e">
        <f>IF(#REF!="","",#REF!)</f>
        <v>#REF!</v>
      </c>
      <c r="F463" s="6" t="e">
        <f t="shared" si="67"/>
        <v>#REF!</v>
      </c>
      <c r="G463" s="5" t="e">
        <f>#REF!+#REF!</f>
        <v>#REF!</v>
      </c>
      <c r="H463" s="5" t="e">
        <f t="shared" si="68"/>
        <v>#REF!</v>
      </c>
      <c r="I463" s="5" t="e">
        <f t="shared" si="69"/>
        <v>#REF!</v>
      </c>
      <c r="J463" s="5" t="e">
        <f t="shared" si="70"/>
        <v>#REF!</v>
      </c>
      <c r="K463" t="e">
        <f t="shared" si="71"/>
        <v>#REF!</v>
      </c>
    </row>
    <row r="464" spans="1:11" x14ac:dyDescent="0.25">
      <c r="A464" t="e">
        <f>#REF!</f>
        <v>#REF!</v>
      </c>
      <c r="B464" t="e">
        <f>#REF!</f>
        <v>#REF!</v>
      </c>
      <c r="C464" t="e">
        <f>#REF!</f>
        <v>#REF!</v>
      </c>
      <c r="D464" t="e">
        <f>IF(#REF!="","",#REF!)</f>
        <v>#REF!</v>
      </c>
      <c r="E464" t="e">
        <f>IF(#REF!="","",#REF!)</f>
        <v>#REF!</v>
      </c>
      <c r="F464" s="6" t="e">
        <f t="shared" si="67"/>
        <v>#REF!</v>
      </c>
      <c r="G464" s="5" t="e">
        <f>#REF!+#REF!</f>
        <v>#REF!</v>
      </c>
      <c r="H464" s="5" t="e">
        <f t="shared" si="68"/>
        <v>#REF!</v>
      </c>
      <c r="I464" s="5" t="e">
        <f t="shared" si="69"/>
        <v>#REF!</v>
      </c>
      <c r="J464" s="5" t="e">
        <f t="shared" si="70"/>
        <v>#REF!</v>
      </c>
      <c r="K464" t="e">
        <f t="shared" si="71"/>
        <v>#REF!</v>
      </c>
    </row>
    <row r="465" spans="1:11" x14ac:dyDescent="0.25">
      <c r="A465" t="e">
        <f>#REF!</f>
        <v>#REF!</v>
      </c>
      <c r="B465" t="e">
        <f>#REF!</f>
        <v>#REF!</v>
      </c>
      <c r="C465" t="e">
        <f>#REF!</f>
        <v>#REF!</v>
      </c>
      <c r="D465" t="e">
        <f>IF(#REF!="","",#REF!)</f>
        <v>#REF!</v>
      </c>
      <c r="E465" t="e">
        <f>IF(#REF!="","",#REF!)</f>
        <v>#REF!</v>
      </c>
      <c r="F465" s="6" t="e">
        <f t="shared" si="67"/>
        <v>#REF!</v>
      </c>
      <c r="G465" s="5" t="e">
        <f>#REF!+#REF!</f>
        <v>#REF!</v>
      </c>
      <c r="H465" s="5" t="e">
        <f t="shared" si="68"/>
        <v>#REF!</v>
      </c>
      <c r="I465" s="5" t="e">
        <f t="shared" si="69"/>
        <v>#REF!</v>
      </c>
      <c r="J465" s="5" t="e">
        <f t="shared" si="70"/>
        <v>#REF!</v>
      </c>
      <c r="K465" t="e">
        <f t="shared" si="71"/>
        <v>#REF!</v>
      </c>
    </row>
    <row r="466" spans="1:11" x14ac:dyDescent="0.25">
      <c r="A466" t="e">
        <f>#REF!</f>
        <v>#REF!</v>
      </c>
      <c r="B466" t="e">
        <f>#REF!</f>
        <v>#REF!</v>
      </c>
      <c r="C466" t="e">
        <f>#REF!</f>
        <v>#REF!</v>
      </c>
      <c r="D466" t="e">
        <f>IF(#REF!="","",#REF!)</f>
        <v>#REF!</v>
      </c>
      <c r="E466" t="e">
        <f>IF(#REF!="","",#REF!)</f>
        <v>#REF!</v>
      </c>
      <c r="F466" s="6" t="e">
        <f t="shared" si="67"/>
        <v>#REF!</v>
      </c>
      <c r="G466" s="5" t="e">
        <f>#REF!+#REF!</f>
        <v>#REF!</v>
      </c>
      <c r="H466" s="5" t="e">
        <f t="shared" si="68"/>
        <v>#REF!</v>
      </c>
      <c r="I466" s="5" t="e">
        <f t="shared" si="69"/>
        <v>#REF!</v>
      </c>
      <c r="J466" s="5" t="e">
        <f t="shared" si="70"/>
        <v>#REF!</v>
      </c>
      <c r="K466" t="e">
        <f t="shared" si="71"/>
        <v>#REF!</v>
      </c>
    </row>
    <row r="467" spans="1:11" x14ac:dyDescent="0.25">
      <c r="A467" t="e">
        <f>#REF!</f>
        <v>#REF!</v>
      </c>
      <c r="B467" t="e">
        <f>#REF!</f>
        <v>#REF!</v>
      </c>
      <c r="C467" t="e">
        <f>#REF!</f>
        <v>#REF!</v>
      </c>
      <c r="D467" t="e">
        <f>IF(#REF!="","",#REF!)</f>
        <v>#REF!</v>
      </c>
      <c r="E467" t="e">
        <f>IF(#REF!="","",#REF!)</f>
        <v>#REF!</v>
      </c>
      <c r="F467" s="6" t="e">
        <f t="shared" si="67"/>
        <v>#REF!</v>
      </c>
      <c r="G467" s="5" t="e">
        <f>#REF!+#REF!</f>
        <v>#REF!</v>
      </c>
      <c r="H467" s="5" t="e">
        <f t="shared" si="68"/>
        <v>#REF!</v>
      </c>
      <c r="I467" s="5" t="e">
        <f t="shared" si="69"/>
        <v>#REF!</v>
      </c>
      <c r="J467" s="5" t="e">
        <f t="shared" si="70"/>
        <v>#REF!</v>
      </c>
      <c r="K467" t="e">
        <f t="shared" si="71"/>
        <v>#REF!</v>
      </c>
    </row>
    <row r="468" spans="1:11" x14ac:dyDescent="0.25">
      <c r="A468" t="e">
        <f>#REF!</f>
        <v>#REF!</v>
      </c>
      <c r="B468" t="e">
        <f>#REF!</f>
        <v>#REF!</v>
      </c>
      <c r="C468" t="e">
        <f>#REF!</f>
        <v>#REF!</v>
      </c>
      <c r="D468" t="e">
        <f>IF(#REF!="","",#REF!)</f>
        <v>#REF!</v>
      </c>
      <c r="E468" t="e">
        <f>IF(#REF!="","",#REF!)</f>
        <v>#REF!</v>
      </c>
      <c r="F468" s="6" t="e">
        <f t="shared" si="67"/>
        <v>#REF!</v>
      </c>
      <c r="G468" s="5" t="e">
        <f>#REF!+#REF!</f>
        <v>#REF!</v>
      </c>
      <c r="H468" s="5" t="e">
        <f t="shared" si="68"/>
        <v>#REF!</v>
      </c>
      <c r="I468" s="5" t="e">
        <f t="shared" si="69"/>
        <v>#REF!</v>
      </c>
      <c r="J468" s="5" t="e">
        <f t="shared" si="70"/>
        <v>#REF!</v>
      </c>
      <c r="K468" t="e">
        <f t="shared" si="71"/>
        <v>#REF!</v>
      </c>
    </row>
    <row r="469" spans="1:11" x14ac:dyDescent="0.25">
      <c r="A469" t="e">
        <f>#REF!</f>
        <v>#REF!</v>
      </c>
      <c r="B469" t="e">
        <f>#REF!</f>
        <v>#REF!</v>
      </c>
      <c r="C469" t="e">
        <f>#REF!</f>
        <v>#REF!</v>
      </c>
      <c r="D469" t="e">
        <f>IF(#REF!="","",#REF!)</f>
        <v>#REF!</v>
      </c>
      <c r="E469" t="e">
        <f>IF(#REF!="","",#REF!)</f>
        <v>#REF!</v>
      </c>
      <c r="F469" s="6" t="e">
        <f t="shared" si="67"/>
        <v>#REF!</v>
      </c>
      <c r="G469" s="5" t="e">
        <f>#REF!+#REF!</f>
        <v>#REF!</v>
      </c>
      <c r="H469" s="5" t="e">
        <f t="shared" si="68"/>
        <v>#REF!</v>
      </c>
      <c r="I469" s="5" t="e">
        <f t="shared" si="69"/>
        <v>#REF!</v>
      </c>
      <c r="J469" s="5" t="e">
        <f t="shared" si="70"/>
        <v>#REF!</v>
      </c>
      <c r="K469" t="e">
        <f t="shared" si="71"/>
        <v>#REF!</v>
      </c>
    </row>
    <row r="470" spans="1:11" x14ac:dyDescent="0.25">
      <c r="A470" t="e">
        <f>#REF!</f>
        <v>#REF!</v>
      </c>
      <c r="B470" t="e">
        <f>#REF!</f>
        <v>#REF!</v>
      </c>
      <c r="C470" t="e">
        <f>#REF!</f>
        <v>#REF!</v>
      </c>
      <c r="D470" t="e">
        <f>IF(#REF!="","",#REF!)</f>
        <v>#REF!</v>
      </c>
      <c r="E470" t="e">
        <f>IF(#REF!="","",#REF!)</f>
        <v>#REF!</v>
      </c>
      <c r="F470" s="6" t="e">
        <f t="shared" si="67"/>
        <v>#REF!</v>
      </c>
      <c r="G470" s="5" t="e">
        <f>#REF!+#REF!</f>
        <v>#REF!</v>
      </c>
      <c r="H470" s="5" t="e">
        <f t="shared" si="68"/>
        <v>#REF!</v>
      </c>
      <c r="I470" s="5" t="e">
        <f t="shared" si="69"/>
        <v>#REF!</v>
      </c>
      <c r="J470" s="5" t="e">
        <f t="shared" si="70"/>
        <v>#REF!</v>
      </c>
      <c r="K470" t="e">
        <f t="shared" si="71"/>
        <v>#REF!</v>
      </c>
    </row>
    <row r="471" spans="1:11" x14ac:dyDescent="0.25">
      <c r="A471" t="e">
        <f>#REF!</f>
        <v>#REF!</v>
      </c>
      <c r="B471" t="e">
        <f>#REF!</f>
        <v>#REF!</v>
      </c>
      <c r="C471" t="e">
        <f>#REF!</f>
        <v>#REF!</v>
      </c>
      <c r="D471" t="e">
        <f>IF(#REF!="","",#REF!)</f>
        <v>#REF!</v>
      </c>
      <c r="E471" t="e">
        <f>IF(#REF!="","",#REF!)</f>
        <v>#REF!</v>
      </c>
      <c r="F471" s="6" t="e">
        <f t="shared" si="67"/>
        <v>#REF!</v>
      </c>
      <c r="G471" s="5" t="e">
        <f>#REF!+#REF!</f>
        <v>#REF!</v>
      </c>
      <c r="H471" s="5" t="e">
        <f t="shared" si="68"/>
        <v>#REF!</v>
      </c>
      <c r="I471" s="5" t="e">
        <f t="shared" si="69"/>
        <v>#REF!</v>
      </c>
      <c r="J471" s="5" t="e">
        <f t="shared" si="70"/>
        <v>#REF!</v>
      </c>
      <c r="K471" t="e">
        <f t="shared" si="71"/>
        <v>#REF!</v>
      </c>
    </row>
    <row r="472" spans="1:11" x14ac:dyDescent="0.25">
      <c r="A472" t="e">
        <f>#REF!</f>
        <v>#REF!</v>
      </c>
      <c r="B472" t="e">
        <f>#REF!</f>
        <v>#REF!</v>
      </c>
      <c r="C472" t="e">
        <f>#REF!</f>
        <v>#REF!</v>
      </c>
      <c r="D472" t="e">
        <f>IF(#REF!="","",#REF!)</f>
        <v>#REF!</v>
      </c>
      <c r="E472" t="e">
        <f>IF(#REF!="","",#REF!)</f>
        <v>#REF!</v>
      </c>
      <c r="F472" s="6" t="e">
        <f t="shared" si="67"/>
        <v>#REF!</v>
      </c>
      <c r="G472" s="5" t="e">
        <f>#REF!+#REF!</f>
        <v>#REF!</v>
      </c>
      <c r="H472" s="5" t="e">
        <f t="shared" si="68"/>
        <v>#REF!</v>
      </c>
      <c r="I472" s="5" t="e">
        <f t="shared" si="69"/>
        <v>#REF!</v>
      </c>
      <c r="J472" s="5" t="e">
        <f t="shared" si="70"/>
        <v>#REF!</v>
      </c>
      <c r="K472" t="e">
        <f t="shared" si="71"/>
        <v>#REF!</v>
      </c>
    </row>
    <row r="473" spans="1:11" x14ac:dyDescent="0.25">
      <c r="A473" t="e">
        <f>#REF!</f>
        <v>#REF!</v>
      </c>
      <c r="B473" t="e">
        <f>#REF!</f>
        <v>#REF!</v>
      </c>
      <c r="C473" t="e">
        <f>#REF!</f>
        <v>#REF!</v>
      </c>
      <c r="D473" t="e">
        <f>IF(#REF!="","",#REF!)</f>
        <v>#REF!</v>
      </c>
      <c r="E473" t="e">
        <f>IF(#REF!="","",#REF!)</f>
        <v>#REF!</v>
      </c>
      <c r="F473" s="6" t="e">
        <f t="shared" si="67"/>
        <v>#REF!</v>
      </c>
      <c r="G473" s="5" t="e">
        <f>#REF!+#REF!</f>
        <v>#REF!</v>
      </c>
      <c r="H473" s="5" t="e">
        <f t="shared" si="68"/>
        <v>#REF!</v>
      </c>
      <c r="I473" s="5" t="e">
        <f t="shared" si="69"/>
        <v>#REF!</v>
      </c>
      <c r="J473" s="5" t="e">
        <f t="shared" si="70"/>
        <v>#REF!</v>
      </c>
      <c r="K473" t="e">
        <f t="shared" si="71"/>
        <v>#REF!</v>
      </c>
    </row>
    <row r="474" spans="1:11" x14ac:dyDescent="0.25">
      <c r="A474" t="e">
        <f>#REF!</f>
        <v>#REF!</v>
      </c>
      <c r="B474" t="e">
        <f>#REF!</f>
        <v>#REF!</v>
      </c>
      <c r="C474" t="e">
        <f>#REF!</f>
        <v>#REF!</v>
      </c>
      <c r="D474" t="e">
        <f>IF(#REF!="","",#REF!)</f>
        <v>#REF!</v>
      </c>
      <c r="E474" t="e">
        <f>IF(#REF!="","",#REF!)</f>
        <v>#REF!</v>
      </c>
      <c r="F474" s="6" t="e">
        <f t="shared" si="67"/>
        <v>#REF!</v>
      </c>
      <c r="G474" s="5" t="e">
        <f>#REF!+#REF!</f>
        <v>#REF!</v>
      </c>
      <c r="H474" s="5" t="e">
        <f t="shared" si="68"/>
        <v>#REF!</v>
      </c>
      <c r="I474" s="5" t="e">
        <f t="shared" si="69"/>
        <v>#REF!</v>
      </c>
      <c r="J474" s="5" t="e">
        <f t="shared" si="70"/>
        <v>#REF!</v>
      </c>
      <c r="K474" t="e">
        <f t="shared" si="71"/>
        <v>#REF!</v>
      </c>
    </row>
    <row r="475" spans="1:11" x14ac:dyDescent="0.25">
      <c r="A475" t="e">
        <f>#REF!</f>
        <v>#REF!</v>
      </c>
      <c r="B475" t="e">
        <f>#REF!</f>
        <v>#REF!</v>
      </c>
      <c r="C475" t="e">
        <f>#REF!</f>
        <v>#REF!</v>
      </c>
      <c r="D475" t="e">
        <f>IF(#REF!="","",#REF!)</f>
        <v>#REF!</v>
      </c>
      <c r="E475" t="e">
        <f>IF(#REF!="","",#REF!)</f>
        <v>#REF!</v>
      </c>
      <c r="F475" s="6" t="e">
        <f t="shared" si="67"/>
        <v>#REF!</v>
      </c>
      <c r="G475" s="5" t="e">
        <f>#REF!+#REF!</f>
        <v>#REF!</v>
      </c>
      <c r="H475" s="5" t="e">
        <f t="shared" si="68"/>
        <v>#REF!</v>
      </c>
      <c r="I475" s="5" t="e">
        <f t="shared" si="69"/>
        <v>#REF!</v>
      </c>
      <c r="J475" s="5" t="e">
        <f t="shared" si="70"/>
        <v>#REF!</v>
      </c>
      <c r="K475" t="e">
        <f t="shared" si="71"/>
        <v>#REF!</v>
      </c>
    </row>
    <row r="476" spans="1:11" x14ac:dyDescent="0.25">
      <c r="A476" t="e">
        <f>#REF!</f>
        <v>#REF!</v>
      </c>
      <c r="B476" t="e">
        <f>#REF!</f>
        <v>#REF!</v>
      </c>
      <c r="C476" t="e">
        <f>#REF!</f>
        <v>#REF!</v>
      </c>
      <c r="D476" t="e">
        <f>IF(#REF!="","",#REF!)</f>
        <v>#REF!</v>
      </c>
      <c r="E476" t="e">
        <f>IF(#REF!="","",#REF!)</f>
        <v>#REF!</v>
      </c>
      <c r="F476" s="6" t="e">
        <f t="shared" si="67"/>
        <v>#REF!</v>
      </c>
      <c r="G476" s="5" t="e">
        <f>#REF!+#REF!</f>
        <v>#REF!</v>
      </c>
      <c r="H476" s="5" t="e">
        <f t="shared" si="68"/>
        <v>#REF!</v>
      </c>
      <c r="I476" s="5" t="e">
        <f t="shared" si="69"/>
        <v>#REF!</v>
      </c>
      <c r="J476" s="5" t="e">
        <f t="shared" si="70"/>
        <v>#REF!</v>
      </c>
      <c r="K476" t="e">
        <f t="shared" si="71"/>
        <v>#REF!</v>
      </c>
    </row>
    <row r="477" spans="1:11" x14ac:dyDescent="0.25">
      <c r="A477" t="e">
        <f>#REF!</f>
        <v>#REF!</v>
      </c>
      <c r="B477" t="e">
        <f>#REF!</f>
        <v>#REF!</v>
      </c>
      <c r="C477" t="e">
        <f>#REF!</f>
        <v>#REF!</v>
      </c>
      <c r="D477" t="e">
        <f>IF(#REF!="","",#REF!)</f>
        <v>#REF!</v>
      </c>
      <c r="E477" t="e">
        <f>IF(#REF!="","",#REF!)</f>
        <v>#REF!</v>
      </c>
      <c r="F477" s="6" t="e">
        <f t="shared" si="67"/>
        <v>#REF!</v>
      </c>
      <c r="G477" s="5" t="e">
        <f>#REF!+#REF!</f>
        <v>#REF!</v>
      </c>
      <c r="H477" s="5" t="e">
        <f t="shared" si="68"/>
        <v>#REF!</v>
      </c>
      <c r="I477" s="5" t="e">
        <f t="shared" si="69"/>
        <v>#REF!</v>
      </c>
      <c r="J477" s="5" t="e">
        <f t="shared" si="70"/>
        <v>#REF!</v>
      </c>
      <c r="K477" t="e">
        <f t="shared" si="71"/>
        <v>#REF!</v>
      </c>
    </row>
    <row r="478" spans="1:11" x14ac:dyDescent="0.25">
      <c r="A478" t="e">
        <f>#REF!</f>
        <v>#REF!</v>
      </c>
      <c r="B478" t="e">
        <f>#REF!</f>
        <v>#REF!</v>
      </c>
      <c r="C478" t="e">
        <f>#REF!</f>
        <v>#REF!</v>
      </c>
      <c r="D478" t="e">
        <f>IF(#REF!="","",#REF!)</f>
        <v>#REF!</v>
      </c>
      <c r="E478" t="e">
        <f>IF(#REF!="","",#REF!)</f>
        <v>#REF!</v>
      </c>
      <c r="F478" s="6" t="e">
        <f t="shared" si="67"/>
        <v>#REF!</v>
      </c>
      <c r="G478" s="5" t="e">
        <f>#REF!+#REF!</f>
        <v>#REF!</v>
      </c>
      <c r="H478" s="5" t="e">
        <f t="shared" si="68"/>
        <v>#REF!</v>
      </c>
      <c r="I478" s="5" t="e">
        <f t="shared" si="69"/>
        <v>#REF!</v>
      </c>
      <c r="J478" s="5" t="e">
        <f t="shared" si="70"/>
        <v>#REF!</v>
      </c>
      <c r="K478" t="e">
        <f t="shared" si="71"/>
        <v>#REF!</v>
      </c>
    </row>
    <row r="479" spans="1:11" x14ac:dyDescent="0.25">
      <c r="A479" t="e">
        <f>#REF!</f>
        <v>#REF!</v>
      </c>
      <c r="B479" t="e">
        <f>#REF!</f>
        <v>#REF!</v>
      </c>
      <c r="C479" t="e">
        <f>#REF!</f>
        <v>#REF!</v>
      </c>
      <c r="D479" t="e">
        <f>IF(#REF!="","",#REF!)</f>
        <v>#REF!</v>
      </c>
      <c r="E479" t="e">
        <f>IF(#REF!="","",#REF!)</f>
        <v>#REF!</v>
      </c>
      <c r="F479" s="6" t="e">
        <f t="shared" si="67"/>
        <v>#REF!</v>
      </c>
      <c r="G479" s="5" t="e">
        <f>#REF!+#REF!</f>
        <v>#REF!</v>
      </c>
      <c r="H479" s="5" t="e">
        <f t="shared" si="68"/>
        <v>#REF!</v>
      </c>
      <c r="I479" s="5" t="e">
        <f t="shared" si="69"/>
        <v>#REF!</v>
      </c>
      <c r="J479" s="5" t="e">
        <f t="shared" si="70"/>
        <v>#REF!</v>
      </c>
      <c r="K479" t="e">
        <f t="shared" si="71"/>
        <v>#REF!</v>
      </c>
    </row>
    <row r="480" spans="1:11" x14ac:dyDescent="0.25">
      <c r="A480" t="e">
        <f>#REF!</f>
        <v>#REF!</v>
      </c>
      <c r="B480" t="e">
        <f>#REF!</f>
        <v>#REF!</v>
      </c>
      <c r="C480" t="e">
        <f>#REF!</f>
        <v>#REF!</v>
      </c>
      <c r="D480" t="e">
        <f>IF(#REF!="","",#REF!)</f>
        <v>#REF!</v>
      </c>
      <c r="E480" t="e">
        <f>IF(#REF!="","",#REF!)</f>
        <v>#REF!</v>
      </c>
      <c r="F480" s="6" t="e">
        <f t="shared" si="67"/>
        <v>#REF!</v>
      </c>
      <c r="G480" s="5" t="e">
        <f>#REF!+#REF!</f>
        <v>#REF!</v>
      </c>
      <c r="H480" s="5" t="e">
        <f t="shared" si="68"/>
        <v>#REF!</v>
      </c>
      <c r="I480" s="5" t="e">
        <f t="shared" si="69"/>
        <v>#REF!</v>
      </c>
      <c r="J480" s="5" t="e">
        <f t="shared" si="70"/>
        <v>#REF!</v>
      </c>
      <c r="K480" t="e">
        <f t="shared" si="71"/>
        <v>#REF!</v>
      </c>
    </row>
    <row r="481" spans="1:11" x14ac:dyDescent="0.25">
      <c r="A481" t="e">
        <f>#REF!</f>
        <v>#REF!</v>
      </c>
      <c r="B481" t="e">
        <f>#REF!</f>
        <v>#REF!</v>
      </c>
      <c r="C481" t="e">
        <f>#REF!</f>
        <v>#REF!</v>
      </c>
      <c r="D481" t="e">
        <f>IF(#REF!="","",#REF!)</f>
        <v>#REF!</v>
      </c>
      <c r="E481" t="e">
        <f>IF(#REF!="","",#REF!)</f>
        <v>#REF!</v>
      </c>
      <c r="F481" s="6" t="e">
        <f t="shared" si="67"/>
        <v>#REF!</v>
      </c>
      <c r="G481" s="5" t="e">
        <f>#REF!+#REF!</f>
        <v>#REF!</v>
      </c>
      <c r="H481" s="5" t="e">
        <f t="shared" si="68"/>
        <v>#REF!</v>
      </c>
      <c r="I481" s="5" t="e">
        <f t="shared" si="69"/>
        <v>#REF!</v>
      </c>
      <c r="J481" s="5" t="e">
        <f t="shared" si="70"/>
        <v>#REF!</v>
      </c>
      <c r="K481" t="e">
        <f t="shared" si="71"/>
        <v>#REF!</v>
      </c>
    </row>
    <row r="482" spans="1:11" x14ac:dyDescent="0.25">
      <c r="A482" t="e">
        <f>#REF!</f>
        <v>#REF!</v>
      </c>
      <c r="B482" t="e">
        <f>#REF!</f>
        <v>#REF!</v>
      </c>
      <c r="C482" t="e">
        <f>#REF!</f>
        <v>#REF!</v>
      </c>
      <c r="D482" t="e">
        <f>IF(#REF!="","",#REF!)</f>
        <v>#REF!</v>
      </c>
      <c r="E482" t="e">
        <f>IF(#REF!="","",#REF!)</f>
        <v>#REF!</v>
      </c>
      <c r="F482" s="6" t="e">
        <f t="shared" si="67"/>
        <v>#REF!</v>
      </c>
      <c r="G482" s="5" t="e">
        <f>#REF!+#REF!</f>
        <v>#REF!</v>
      </c>
      <c r="H482" s="5" t="e">
        <f t="shared" si="68"/>
        <v>#REF!</v>
      </c>
      <c r="I482" s="5" t="e">
        <f t="shared" si="69"/>
        <v>#REF!</v>
      </c>
      <c r="J482" s="5" t="e">
        <f t="shared" si="70"/>
        <v>#REF!</v>
      </c>
      <c r="K482" t="e">
        <f t="shared" si="71"/>
        <v>#REF!</v>
      </c>
    </row>
    <row r="483" spans="1:11" x14ac:dyDescent="0.25">
      <c r="A483" t="e">
        <f>#REF!</f>
        <v>#REF!</v>
      </c>
      <c r="B483" t="e">
        <f>#REF!</f>
        <v>#REF!</v>
      </c>
      <c r="C483" t="e">
        <f>#REF!</f>
        <v>#REF!</v>
      </c>
      <c r="D483" t="e">
        <f>IF(#REF!="","",#REF!)</f>
        <v>#REF!</v>
      </c>
      <c r="E483" t="e">
        <f>IF(#REF!="","",#REF!)</f>
        <v>#REF!</v>
      </c>
      <c r="F483" s="6" t="e">
        <f t="shared" si="67"/>
        <v>#REF!</v>
      </c>
      <c r="G483" s="5" t="e">
        <f>#REF!+#REF!</f>
        <v>#REF!</v>
      </c>
      <c r="H483" s="5" t="e">
        <f t="shared" si="68"/>
        <v>#REF!</v>
      </c>
      <c r="I483" s="5" t="e">
        <f t="shared" si="69"/>
        <v>#REF!</v>
      </c>
      <c r="J483" s="5" t="e">
        <f t="shared" si="70"/>
        <v>#REF!</v>
      </c>
      <c r="K483" t="e">
        <f t="shared" si="71"/>
        <v>#REF!</v>
      </c>
    </row>
    <row r="484" spans="1:11" x14ac:dyDescent="0.25">
      <c r="A484" t="e">
        <f>#REF!</f>
        <v>#REF!</v>
      </c>
      <c r="B484" t="e">
        <f>#REF!</f>
        <v>#REF!</v>
      </c>
      <c r="C484" t="e">
        <f>#REF!</f>
        <v>#REF!</v>
      </c>
      <c r="D484" t="e">
        <f>IF(#REF!="","",#REF!)</f>
        <v>#REF!</v>
      </c>
      <c r="E484" t="e">
        <f>IF(#REF!="","",#REF!)</f>
        <v>#REF!</v>
      </c>
      <c r="F484" s="6" t="e">
        <f t="shared" si="67"/>
        <v>#REF!</v>
      </c>
      <c r="G484" s="5" t="e">
        <f>#REF!+#REF!</f>
        <v>#REF!</v>
      </c>
      <c r="H484" s="5" t="e">
        <f t="shared" si="68"/>
        <v>#REF!</v>
      </c>
      <c r="I484" s="5" t="e">
        <f t="shared" si="69"/>
        <v>#REF!</v>
      </c>
      <c r="J484" s="5" t="e">
        <f t="shared" si="70"/>
        <v>#REF!</v>
      </c>
      <c r="K484" t="e">
        <f t="shared" si="71"/>
        <v>#REF!</v>
      </c>
    </row>
    <row r="485" spans="1:11" x14ac:dyDescent="0.25">
      <c r="A485" t="e">
        <f>#REF!</f>
        <v>#REF!</v>
      </c>
      <c r="B485" t="e">
        <f>#REF!</f>
        <v>#REF!</v>
      </c>
      <c r="C485" t="e">
        <f>#REF!</f>
        <v>#REF!</v>
      </c>
      <c r="D485" t="e">
        <f>IF(#REF!="","",#REF!)</f>
        <v>#REF!</v>
      </c>
      <c r="E485" t="e">
        <f>IF(#REF!="","",#REF!)</f>
        <v>#REF!</v>
      </c>
      <c r="F485" s="6" t="e">
        <f t="shared" si="67"/>
        <v>#REF!</v>
      </c>
      <c r="G485" s="5" t="e">
        <f>#REF!+#REF!</f>
        <v>#REF!</v>
      </c>
      <c r="H485" s="5" t="e">
        <f t="shared" si="68"/>
        <v>#REF!</v>
      </c>
      <c r="I485" s="5" t="e">
        <f t="shared" si="69"/>
        <v>#REF!</v>
      </c>
      <c r="J485" s="5" t="e">
        <f t="shared" si="70"/>
        <v>#REF!</v>
      </c>
      <c r="K485" t="e">
        <f t="shared" si="71"/>
        <v>#REF!</v>
      </c>
    </row>
    <row r="486" spans="1:11" x14ac:dyDescent="0.25">
      <c r="A486" t="e">
        <f>#REF!</f>
        <v>#REF!</v>
      </c>
      <c r="B486" t="e">
        <f>#REF!</f>
        <v>#REF!</v>
      </c>
      <c r="C486" t="e">
        <f>#REF!</f>
        <v>#REF!</v>
      </c>
      <c r="D486" t="e">
        <f>IF(#REF!="","",#REF!)</f>
        <v>#REF!</v>
      </c>
      <c r="E486" t="e">
        <f>IF(#REF!="","",#REF!)</f>
        <v>#REF!</v>
      </c>
      <c r="F486" s="6" t="e">
        <f t="shared" si="67"/>
        <v>#REF!</v>
      </c>
      <c r="G486" s="5" t="e">
        <f>#REF!+#REF!</f>
        <v>#REF!</v>
      </c>
      <c r="H486" s="5" t="e">
        <f t="shared" si="68"/>
        <v>#REF!</v>
      </c>
      <c r="I486" s="5" t="e">
        <f t="shared" si="69"/>
        <v>#REF!</v>
      </c>
      <c r="J486" s="5" t="e">
        <f t="shared" si="70"/>
        <v>#REF!</v>
      </c>
      <c r="K486" t="e">
        <f t="shared" si="71"/>
        <v>#REF!</v>
      </c>
    </row>
    <row r="487" spans="1:11" x14ac:dyDescent="0.25">
      <c r="A487" t="e">
        <f>#REF!</f>
        <v>#REF!</v>
      </c>
      <c r="B487" t="e">
        <f>#REF!</f>
        <v>#REF!</v>
      </c>
      <c r="C487" t="e">
        <f>#REF!</f>
        <v>#REF!</v>
      </c>
      <c r="D487" t="e">
        <f>IF(#REF!="","",#REF!)</f>
        <v>#REF!</v>
      </c>
      <c r="E487" t="e">
        <f>IF(#REF!="","",#REF!)</f>
        <v>#REF!</v>
      </c>
      <c r="F487" s="6" t="e">
        <f t="shared" si="67"/>
        <v>#REF!</v>
      </c>
      <c r="G487" s="5" t="e">
        <f>#REF!+#REF!</f>
        <v>#REF!</v>
      </c>
      <c r="H487" s="5" t="e">
        <f t="shared" si="68"/>
        <v>#REF!</v>
      </c>
      <c r="I487" s="5" t="e">
        <f t="shared" si="69"/>
        <v>#REF!</v>
      </c>
      <c r="J487" s="5" t="e">
        <f t="shared" si="70"/>
        <v>#REF!</v>
      </c>
      <c r="K487" t="e">
        <f t="shared" si="71"/>
        <v>#REF!</v>
      </c>
    </row>
    <row r="488" spans="1:11" x14ac:dyDescent="0.25">
      <c r="A488" t="e">
        <f>#REF!</f>
        <v>#REF!</v>
      </c>
      <c r="B488" t="e">
        <f>#REF!</f>
        <v>#REF!</v>
      </c>
      <c r="C488" t="e">
        <f>#REF!</f>
        <v>#REF!</v>
      </c>
      <c r="D488" t="e">
        <f>IF(#REF!="","",#REF!)</f>
        <v>#REF!</v>
      </c>
      <c r="E488" t="e">
        <f>IF(#REF!="","",#REF!)</f>
        <v>#REF!</v>
      </c>
      <c r="F488" s="6" t="e">
        <f t="shared" si="67"/>
        <v>#REF!</v>
      </c>
      <c r="G488" s="5" t="e">
        <f>#REF!+#REF!</f>
        <v>#REF!</v>
      </c>
      <c r="H488" s="5" t="e">
        <f t="shared" si="68"/>
        <v>#REF!</v>
      </c>
      <c r="I488" s="5" t="e">
        <f t="shared" si="69"/>
        <v>#REF!</v>
      </c>
      <c r="J488" s="5" t="e">
        <f t="shared" si="70"/>
        <v>#REF!</v>
      </c>
      <c r="K488" t="e">
        <f t="shared" si="71"/>
        <v>#REF!</v>
      </c>
    </row>
    <row r="489" spans="1:11" x14ac:dyDescent="0.25">
      <c r="A489" t="e">
        <f>#REF!</f>
        <v>#REF!</v>
      </c>
      <c r="B489" t="e">
        <f>#REF!</f>
        <v>#REF!</v>
      </c>
      <c r="C489" t="e">
        <f>#REF!</f>
        <v>#REF!</v>
      </c>
      <c r="D489" t="e">
        <f>IF(#REF!="","",#REF!)</f>
        <v>#REF!</v>
      </c>
      <c r="E489" t="e">
        <f>IF(#REF!="","",#REF!)</f>
        <v>#REF!</v>
      </c>
      <c r="F489" s="6" t="e">
        <f t="shared" si="67"/>
        <v>#REF!</v>
      </c>
      <c r="G489" s="5" t="e">
        <f>#REF!+#REF!</f>
        <v>#REF!</v>
      </c>
      <c r="H489" s="5" t="e">
        <f t="shared" si="68"/>
        <v>#REF!</v>
      </c>
      <c r="I489" s="5" t="e">
        <f t="shared" si="69"/>
        <v>#REF!</v>
      </c>
      <c r="J489" s="5" t="e">
        <f t="shared" si="70"/>
        <v>#REF!</v>
      </c>
      <c r="K489" t="e">
        <f t="shared" si="71"/>
        <v>#REF!</v>
      </c>
    </row>
    <row r="490" spans="1:11" x14ac:dyDescent="0.25">
      <c r="A490" t="e">
        <f>#REF!</f>
        <v>#REF!</v>
      </c>
      <c r="B490" t="e">
        <f>#REF!</f>
        <v>#REF!</v>
      </c>
      <c r="C490" t="e">
        <f>#REF!</f>
        <v>#REF!</v>
      </c>
      <c r="D490" t="e">
        <f>IF(#REF!="","",#REF!)</f>
        <v>#REF!</v>
      </c>
      <c r="E490" t="e">
        <f>IF(#REF!="","",#REF!)</f>
        <v>#REF!</v>
      </c>
      <c r="F490" s="6" t="e">
        <f t="shared" si="67"/>
        <v>#REF!</v>
      </c>
      <c r="G490" s="5" t="e">
        <f>#REF!+#REF!</f>
        <v>#REF!</v>
      </c>
      <c r="H490" s="5" t="e">
        <f t="shared" si="68"/>
        <v>#REF!</v>
      </c>
      <c r="I490" s="5" t="e">
        <f t="shared" si="69"/>
        <v>#REF!</v>
      </c>
      <c r="J490" s="5" t="e">
        <f t="shared" si="70"/>
        <v>#REF!</v>
      </c>
      <c r="K490" t="e">
        <f t="shared" si="71"/>
        <v>#REF!</v>
      </c>
    </row>
    <row r="491" spans="1:11" x14ac:dyDescent="0.25">
      <c r="A491" t="e">
        <f>#REF!</f>
        <v>#REF!</v>
      </c>
      <c r="B491" t="e">
        <f>#REF!</f>
        <v>#REF!</v>
      </c>
      <c r="C491" t="e">
        <f>#REF!</f>
        <v>#REF!</v>
      </c>
      <c r="D491" t="e">
        <f>IF(#REF!="","",#REF!)</f>
        <v>#REF!</v>
      </c>
      <c r="E491" t="e">
        <f>IF(#REF!="","",#REF!)</f>
        <v>#REF!</v>
      </c>
      <c r="F491" s="6" t="e">
        <f t="shared" si="67"/>
        <v>#REF!</v>
      </c>
      <c r="G491" s="5" t="e">
        <f>#REF!+#REF!</f>
        <v>#REF!</v>
      </c>
      <c r="H491" s="5" t="e">
        <f t="shared" si="68"/>
        <v>#REF!</v>
      </c>
      <c r="I491" s="5" t="e">
        <f t="shared" si="69"/>
        <v>#REF!</v>
      </c>
      <c r="J491" s="5" t="e">
        <f t="shared" si="70"/>
        <v>#REF!</v>
      </c>
      <c r="K491" t="e">
        <f t="shared" si="71"/>
        <v>#REF!</v>
      </c>
    </row>
    <row r="492" spans="1:11" x14ac:dyDescent="0.25">
      <c r="A492" t="e">
        <f>#REF!</f>
        <v>#REF!</v>
      </c>
      <c r="B492" t="e">
        <f>#REF!</f>
        <v>#REF!</v>
      </c>
      <c r="C492" t="e">
        <f>#REF!</f>
        <v>#REF!</v>
      </c>
      <c r="D492" t="e">
        <f>IF(#REF!="","",#REF!)</f>
        <v>#REF!</v>
      </c>
      <c r="E492" t="e">
        <f>IF(#REF!="","",#REF!)</f>
        <v>#REF!</v>
      </c>
      <c r="F492" s="6" t="e">
        <f t="shared" si="67"/>
        <v>#REF!</v>
      </c>
      <c r="G492" s="5" t="e">
        <f>#REF!+#REF!</f>
        <v>#REF!</v>
      </c>
      <c r="H492" s="5" t="e">
        <f t="shared" si="68"/>
        <v>#REF!</v>
      </c>
      <c r="I492" s="5" t="e">
        <f t="shared" si="69"/>
        <v>#REF!</v>
      </c>
      <c r="J492" s="5" t="e">
        <f t="shared" si="70"/>
        <v>#REF!</v>
      </c>
      <c r="K492" t="e">
        <f t="shared" si="71"/>
        <v>#REF!</v>
      </c>
    </row>
    <row r="493" spans="1:11" x14ac:dyDescent="0.25">
      <c r="A493" t="e">
        <f>#REF!</f>
        <v>#REF!</v>
      </c>
      <c r="B493" t="e">
        <f>#REF!</f>
        <v>#REF!</v>
      </c>
      <c r="C493" t="e">
        <f>#REF!</f>
        <v>#REF!</v>
      </c>
      <c r="D493" t="e">
        <f>IF(#REF!="","",#REF!)</f>
        <v>#REF!</v>
      </c>
      <c r="E493" t="e">
        <f>IF(#REF!="","",#REF!)</f>
        <v>#REF!</v>
      </c>
      <c r="F493" s="6" t="e">
        <f t="shared" si="67"/>
        <v>#REF!</v>
      </c>
      <c r="G493" s="5" t="e">
        <f>#REF!+#REF!</f>
        <v>#REF!</v>
      </c>
      <c r="H493" s="5" t="e">
        <f t="shared" si="68"/>
        <v>#REF!</v>
      </c>
      <c r="I493" s="5" t="e">
        <f t="shared" si="69"/>
        <v>#REF!</v>
      </c>
      <c r="J493" s="5" t="e">
        <f t="shared" si="70"/>
        <v>#REF!</v>
      </c>
      <c r="K493" t="e">
        <f t="shared" si="71"/>
        <v>#REF!</v>
      </c>
    </row>
    <row r="494" spans="1:11" x14ac:dyDescent="0.25">
      <c r="A494" t="e">
        <f>#REF!</f>
        <v>#REF!</v>
      </c>
      <c r="B494" t="e">
        <f>#REF!</f>
        <v>#REF!</v>
      </c>
      <c r="C494" t="e">
        <f>#REF!</f>
        <v>#REF!</v>
      </c>
      <c r="D494" t="e">
        <f>IF(#REF!="","",#REF!)</f>
        <v>#REF!</v>
      </c>
      <c r="E494" t="e">
        <f>IF(#REF!="","",#REF!)</f>
        <v>#REF!</v>
      </c>
      <c r="F494" s="6" t="e">
        <f t="shared" si="67"/>
        <v>#REF!</v>
      </c>
      <c r="G494" s="5" t="e">
        <f>#REF!+#REF!</f>
        <v>#REF!</v>
      </c>
      <c r="H494" s="5" t="e">
        <f t="shared" si="68"/>
        <v>#REF!</v>
      </c>
      <c r="I494" s="5" t="e">
        <f t="shared" si="69"/>
        <v>#REF!</v>
      </c>
      <c r="J494" s="5" t="e">
        <f t="shared" si="70"/>
        <v>#REF!</v>
      </c>
      <c r="K494" t="e">
        <f t="shared" si="71"/>
        <v>#REF!</v>
      </c>
    </row>
    <row r="495" spans="1:11" x14ac:dyDescent="0.25">
      <c r="A495" t="e">
        <f>#REF!</f>
        <v>#REF!</v>
      </c>
      <c r="B495" t="e">
        <f>#REF!</f>
        <v>#REF!</v>
      </c>
      <c r="C495" t="e">
        <f>#REF!</f>
        <v>#REF!</v>
      </c>
      <c r="D495" t="e">
        <f>IF(#REF!="","",#REF!)</f>
        <v>#REF!</v>
      </c>
      <c r="E495" t="e">
        <f>IF(#REF!="","",#REF!)</f>
        <v>#REF!</v>
      </c>
      <c r="F495" s="6" t="e">
        <f t="shared" si="67"/>
        <v>#REF!</v>
      </c>
      <c r="G495" s="5" t="e">
        <f>#REF!+#REF!</f>
        <v>#REF!</v>
      </c>
      <c r="H495" s="5" t="e">
        <f t="shared" si="68"/>
        <v>#REF!</v>
      </c>
      <c r="I495" s="5" t="e">
        <f t="shared" si="69"/>
        <v>#REF!</v>
      </c>
      <c r="J495" s="5" t="e">
        <f t="shared" si="70"/>
        <v>#REF!</v>
      </c>
      <c r="K495" t="e">
        <f t="shared" si="71"/>
        <v>#REF!</v>
      </c>
    </row>
    <row r="496" spans="1:11" x14ac:dyDescent="0.25">
      <c r="A496" t="e">
        <f>#REF!</f>
        <v>#REF!</v>
      </c>
      <c r="B496" t="e">
        <f>#REF!</f>
        <v>#REF!</v>
      </c>
      <c r="C496" t="e">
        <f>#REF!</f>
        <v>#REF!</v>
      </c>
      <c r="D496" t="e">
        <f>IF(#REF!="","",#REF!)</f>
        <v>#REF!</v>
      </c>
      <c r="E496" t="e">
        <f>IF(#REF!="","",#REF!)</f>
        <v>#REF!</v>
      </c>
      <c r="F496" s="6" t="e">
        <f t="shared" si="67"/>
        <v>#REF!</v>
      </c>
      <c r="G496" s="5" t="e">
        <f>#REF!+#REF!</f>
        <v>#REF!</v>
      </c>
      <c r="H496" s="5" t="e">
        <f t="shared" si="68"/>
        <v>#REF!</v>
      </c>
      <c r="I496" s="5" t="e">
        <f t="shared" si="69"/>
        <v>#REF!</v>
      </c>
      <c r="J496" s="5" t="e">
        <f t="shared" si="70"/>
        <v>#REF!</v>
      </c>
      <c r="K496" t="e">
        <f t="shared" si="71"/>
        <v>#REF!</v>
      </c>
    </row>
    <row r="497" spans="1:11" x14ac:dyDescent="0.25">
      <c r="A497" t="e">
        <f>#REF!</f>
        <v>#REF!</v>
      </c>
      <c r="B497" t="e">
        <f>#REF!</f>
        <v>#REF!</v>
      </c>
      <c r="C497" t="e">
        <f>#REF!</f>
        <v>#REF!</v>
      </c>
      <c r="D497" t="e">
        <f>IF(#REF!="","",#REF!)</f>
        <v>#REF!</v>
      </c>
      <c r="E497" t="e">
        <f>IF(#REF!="","",#REF!)</f>
        <v>#REF!</v>
      </c>
      <c r="F497" s="6" t="e">
        <f t="shared" si="67"/>
        <v>#REF!</v>
      </c>
      <c r="G497" s="5" t="e">
        <f>#REF!+#REF!</f>
        <v>#REF!</v>
      </c>
      <c r="H497" s="5" t="e">
        <f t="shared" si="68"/>
        <v>#REF!</v>
      </c>
      <c r="I497" s="5" t="e">
        <f t="shared" si="69"/>
        <v>#REF!</v>
      </c>
      <c r="J497" s="5" t="e">
        <f t="shared" si="70"/>
        <v>#REF!</v>
      </c>
      <c r="K497" t="e">
        <f t="shared" si="71"/>
        <v>#REF!</v>
      </c>
    </row>
    <row r="498" spans="1:11" x14ac:dyDescent="0.25">
      <c r="A498" t="e">
        <f>#REF!</f>
        <v>#REF!</v>
      </c>
      <c r="B498" t="e">
        <f>#REF!</f>
        <v>#REF!</v>
      </c>
      <c r="C498" t="e">
        <f>#REF!</f>
        <v>#REF!</v>
      </c>
      <c r="D498" t="e">
        <f>IF(#REF!="","",#REF!)</f>
        <v>#REF!</v>
      </c>
      <c r="E498" t="e">
        <f>IF(#REF!="","",#REF!)</f>
        <v>#REF!</v>
      </c>
      <c r="F498" s="6" t="e">
        <f t="shared" si="67"/>
        <v>#REF!</v>
      </c>
      <c r="G498" s="5" t="e">
        <f>#REF!+#REF!</f>
        <v>#REF!</v>
      </c>
      <c r="H498" s="5" t="e">
        <f t="shared" si="68"/>
        <v>#REF!</v>
      </c>
      <c r="I498" s="5" t="e">
        <f t="shared" si="69"/>
        <v>#REF!</v>
      </c>
      <c r="J498" s="5" t="e">
        <f t="shared" si="70"/>
        <v>#REF!</v>
      </c>
      <c r="K498" t="e">
        <f t="shared" si="71"/>
        <v>#REF!</v>
      </c>
    </row>
    <row r="499" spans="1:11" x14ac:dyDescent="0.25">
      <c r="A499" t="e">
        <f>#REF!</f>
        <v>#REF!</v>
      </c>
      <c r="B499" t="e">
        <f>#REF!</f>
        <v>#REF!</v>
      </c>
      <c r="C499" t="e">
        <f>#REF!</f>
        <v>#REF!</v>
      </c>
      <c r="D499" t="e">
        <f>IF(#REF!="","",#REF!)</f>
        <v>#REF!</v>
      </c>
      <c r="E499" t="e">
        <f>IF(#REF!="","",#REF!)</f>
        <v>#REF!</v>
      </c>
      <c r="F499" s="6" t="e">
        <f t="shared" si="67"/>
        <v>#REF!</v>
      </c>
      <c r="G499" s="5" t="e">
        <f>#REF!+#REF!</f>
        <v>#REF!</v>
      </c>
      <c r="H499" s="5" t="e">
        <f t="shared" si="68"/>
        <v>#REF!</v>
      </c>
      <c r="I499" s="5" t="e">
        <f t="shared" si="69"/>
        <v>#REF!</v>
      </c>
      <c r="J499" s="5" t="e">
        <f t="shared" si="70"/>
        <v>#REF!</v>
      </c>
      <c r="K499" t="e">
        <f t="shared" si="71"/>
        <v>#REF!</v>
      </c>
    </row>
    <row r="500" spans="1:11" x14ac:dyDescent="0.25">
      <c r="A500" t="e">
        <f>#REF!</f>
        <v>#REF!</v>
      </c>
      <c r="B500" t="e">
        <f>#REF!</f>
        <v>#REF!</v>
      </c>
      <c r="C500" t="e">
        <f>#REF!</f>
        <v>#REF!</v>
      </c>
      <c r="D500" t="e">
        <f>IF(#REF!="","",#REF!)</f>
        <v>#REF!</v>
      </c>
      <c r="E500" t="e">
        <f>IF(#REF!="","",#REF!)</f>
        <v>#REF!</v>
      </c>
      <c r="F500" s="6" t="e">
        <f t="shared" si="67"/>
        <v>#REF!</v>
      </c>
      <c r="G500" s="5" t="e">
        <f>#REF!+#REF!</f>
        <v>#REF!</v>
      </c>
      <c r="H500" s="5" t="e">
        <f t="shared" si="68"/>
        <v>#REF!</v>
      </c>
      <c r="I500" s="5" t="e">
        <f t="shared" si="69"/>
        <v>#REF!</v>
      </c>
      <c r="J500" s="5" t="e">
        <f t="shared" si="70"/>
        <v>#REF!</v>
      </c>
      <c r="K500" t="e">
        <f t="shared" si="71"/>
        <v>#REF!</v>
      </c>
    </row>
    <row r="501" spans="1:11" x14ac:dyDescent="0.25">
      <c r="A501" t="e">
        <f>#REF!</f>
        <v>#REF!</v>
      </c>
      <c r="B501" t="e">
        <f>#REF!</f>
        <v>#REF!</v>
      </c>
      <c r="C501" t="e">
        <f>#REF!</f>
        <v>#REF!</v>
      </c>
      <c r="D501" t="e">
        <f>IF(#REF!="","",#REF!)</f>
        <v>#REF!</v>
      </c>
      <c r="E501" t="e">
        <f>IF(#REF!="","",#REF!)</f>
        <v>#REF!</v>
      </c>
      <c r="F501" s="6" t="e">
        <f t="shared" si="67"/>
        <v>#REF!</v>
      </c>
      <c r="G501" s="5" t="e">
        <f>#REF!+#REF!</f>
        <v>#REF!</v>
      </c>
      <c r="H501" s="5" t="e">
        <f t="shared" si="68"/>
        <v>#REF!</v>
      </c>
      <c r="I501" s="5" t="e">
        <f t="shared" si="69"/>
        <v>#REF!</v>
      </c>
      <c r="J501" s="5" t="e">
        <f t="shared" si="70"/>
        <v>#REF!</v>
      </c>
      <c r="K501" t="e">
        <f t="shared" si="71"/>
        <v>#REF!</v>
      </c>
    </row>
    <row r="502" spans="1:11" x14ac:dyDescent="0.25">
      <c r="A502" t="e">
        <f>#REF!</f>
        <v>#REF!</v>
      </c>
      <c r="B502" t="e">
        <f>#REF!</f>
        <v>#REF!</v>
      </c>
      <c r="C502" t="e">
        <f>#REF!</f>
        <v>#REF!</v>
      </c>
      <c r="D502" t="e">
        <f>IF(#REF!="","",#REF!)</f>
        <v>#REF!</v>
      </c>
      <c r="E502" t="e">
        <f>IF(#REF!="","",#REF!)</f>
        <v>#REF!</v>
      </c>
      <c r="F502" s="6" t="e">
        <f t="shared" si="67"/>
        <v>#REF!</v>
      </c>
      <c r="G502" s="5" t="e">
        <f>#REF!+#REF!</f>
        <v>#REF!</v>
      </c>
      <c r="H502" s="5" t="e">
        <f t="shared" si="68"/>
        <v>#REF!</v>
      </c>
      <c r="I502" s="5" t="e">
        <f t="shared" si="69"/>
        <v>#REF!</v>
      </c>
      <c r="J502" s="5" t="e">
        <f t="shared" si="70"/>
        <v>#REF!</v>
      </c>
      <c r="K502" t="e">
        <f t="shared" si="71"/>
        <v>#REF!</v>
      </c>
    </row>
    <row r="503" spans="1:11" x14ac:dyDescent="0.25">
      <c r="A503" t="e">
        <f>#REF!</f>
        <v>#REF!</v>
      </c>
      <c r="B503" t="e">
        <f>#REF!</f>
        <v>#REF!</v>
      </c>
      <c r="C503" t="e">
        <f>#REF!</f>
        <v>#REF!</v>
      </c>
      <c r="D503" t="e">
        <f>IF(#REF!="","",#REF!)</f>
        <v>#REF!</v>
      </c>
      <c r="E503" t="e">
        <f>IF(#REF!="","",#REF!)</f>
        <v>#REF!</v>
      </c>
      <c r="F503" s="6" t="e">
        <f t="shared" si="67"/>
        <v>#REF!</v>
      </c>
      <c r="G503" s="5" t="e">
        <f>#REF!+#REF!</f>
        <v>#REF!</v>
      </c>
      <c r="H503" s="5" t="e">
        <f t="shared" si="68"/>
        <v>#REF!</v>
      </c>
      <c r="I503" s="5" t="e">
        <f t="shared" si="69"/>
        <v>#REF!</v>
      </c>
      <c r="J503" s="5" t="e">
        <f t="shared" si="70"/>
        <v>#REF!</v>
      </c>
      <c r="K503" t="e">
        <f t="shared" si="71"/>
        <v>#REF!</v>
      </c>
    </row>
    <row r="504" spans="1:11" x14ac:dyDescent="0.25">
      <c r="A504" t="e">
        <f>#REF!</f>
        <v>#REF!</v>
      </c>
      <c r="B504" t="e">
        <f>#REF!</f>
        <v>#REF!</v>
      </c>
      <c r="C504" t="e">
        <f>#REF!</f>
        <v>#REF!</v>
      </c>
      <c r="D504" t="e">
        <f>IF(#REF!="","",#REF!)</f>
        <v>#REF!</v>
      </c>
      <c r="E504" t="e">
        <f>IF(#REF!="","",#REF!)</f>
        <v>#REF!</v>
      </c>
      <c r="F504" s="6" t="e">
        <f t="shared" si="67"/>
        <v>#REF!</v>
      </c>
      <c r="G504" s="5" t="e">
        <f>#REF!+#REF!</f>
        <v>#REF!</v>
      </c>
      <c r="H504" s="5" t="e">
        <f t="shared" si="68"/>
        <v>#REF!</v>
      </c>
      <c r="I504" s="5" t="e">
        <f t="shared" si="69"/>
        <v>#REF!</v>
      </c>
      <c r="J504" s="5" t="e">
        <f t="shared" si="70"/>
        <v>#REF!</v>
      </c>
      <c r="K504" t="e">
        <f t="shared" si="71"/>
        <v>#REF!</v>
      </c>
    </row>
    <row r="505" spans="1:11" x14ac:dyDescent="0.25">
      <c r="A505" t="e">
        <f>#REF!</f>
        <v>#REF!</v>
      </c>
      <c r="B505" t="e">
        <f>#REF!</f>
        <v>#REF!</v>
      </c>
      <c r="C505" t="e">
        <f>#REF!</f>
        <v>#REF!</v>
      </c>
      <c r="D505" t="e">
        <f>IF(#REF!="","",#REF!)</f>
        <v>#REF!</v>
      </c>
      <c r="E505" t="e">
        <f>IF(#REF!="","",#REF!)</f>
        <v>#REF!</v>
      </c>
      <c r="F505" s="6" t="e">
        <f t="shared" si="67"/>
        <v>#REF!</v>
      </c>
      <c r="G505" s="5" t="e">
        <f>#REF!+#REF!</f>
        <v>#REF!</v>
      </c>
      <c r="H505" s="5" t="e">
        <f t="shared" si="68"/>
        <v>#REF!</v>
      </c>
      <c r="I505" s="5" t="e">
        <f t="shared" si="69"/>
        <v>#REF!</v>
      </c>
      <c r="J505" s="5" t="e">
        <f t="shared" si="70"/>
        <v>#REF!</v>
      </c>
      <c r="K505" t="e">
        <f t="shared" si="71"/>
        <v>#REF!</v>
      </c>
    </row>
    <row r="506" spans="1:11" x14ac:dyDescent="0.25">
      <c r="A506" t="e">
        <f>#REF!</f>
        <v>#REF!</v>
      </c>
      <c r="B506" t="e">
        <f>#REF!</f>
        <v>#REF!</v>
      </c>
      <c r="C506" t="e">
        <f>#REF!</f>
        <v>#REF!</v>
      </c>
      <c r="D506" t="e">
        <f>IF(#REF!="","",#REF!)</f>
        <v>#REF!</v>
      </c>
      <c r="E506" t="e">
        <f>IF(#REF!="","",#REF!)</f>
        <v>#REF!</v>
      </c>
      <c r="F506" s="6" t="e">
        <f t="shared" si="67"/>
        <v>#REF!</v>
      </c>
      <c r="G506" s="5" t="e">
        <f>#REF!+#REF!</f>
        <v>#REF!</v>
      </c>
      <c r="H506" s="5" t="e">
        <f t="shared" si="68"/>
        <v>#REF!</v>
      </c>
      <c r="I506" s="5" t="e">
        <f t="shared" si="69"/>
        <v>#REF!</v>
      </c>
      <c r="J506" s="5" t="e">
        <f t="shared" si="70"/>
        <v>#REF!</v>
      </c>
      <c r="K506" t="e">
        <f t="shared" si="71"/>
        <v>#REF!</v>
      </c>
    </row>
    <row r="507" spans="1:11" x14ac:dyDescent="0.25">
      <c r="A507" t="e">
        <f>#REF!</f>
        <v>#REF!</v>
      </c>
      <c r="B507" t="e">
        <f>#REF!</f>
        <v>#REF!</v>
      </c>
      <c r="C507" t="e">
        <f>#REF!</f>
        <v>#REF!</v>
      </c>
      <c r="D507" t="e">
        <f>IF(#REF!="","",#REF!)</f>
        <v>#REF!</v>
      </c>
      <c r="E507" t="e">
        <f>IF(#REF!="","",#REF!)</f>
        <v>#REF!</v>
      </c>
      <c r="F507" s="6" t="e">
        <f t="shared" si="67"/>
        <v>#REF!</v>
      </c>
      <c r="G507" s="5" t="e">
        <f>#REF!+#REF!</f>
        <v>#REF!</v>
      </c>
      <c r="H507" s="5" t="e">
        <f t="shared" si="68"/>
        <v>#REF!</v>
      </c>
      <c r="I507" s="5" t="e">
        <f t="shared" si="69"/>
        <v>#REF!</v>
      </c>
      <c r="J507" s="5" t="e">
        <f t="shared" si="70"/>
        <v>#REF!</v>
      </c>
      <c r="K507" t="e">
        <f t="shared" si="71"/>
        <v>#REF!</v>
      </c>
    </row>
    <row r="508" spans="1:11" x14ac:dyDescent="0.25">
      <c r="A508" t="e">
        <f>#REF!</f>
        <v>#REF!</v>
      </c>
      <c r="B508" t="e">
        <f>#REF!</f>
        <v>#REF!</v>
      </c>
      <c r="C508" t="e">
        <f>#REF!</f>
        <v>#REF!</v>
      </c>
      <c r="D508" t="e">
        <f>IF(#REF!="","",#REF!)</f>
        <v>#REF!</v>
      </c>
      <c r="E508" t="e">
        <f>IF(#REF!="","",#REF!)</f>
        <v>#REF!</v>
      </c>
      <c r="F508" s="6" t="e">
        <f t="shared" si="67"/>
        <v>#REF!</v>
      </c>
      <c r="G508" s="5" t="e">
        <f>#REF!+#REF!</f>
        <v>#REF!</v>
      </c>
      <c r="H508" s="5" t="e">
        <f t="shared" si="68"/>
        <v>#REF!</v>
      </c>
      <c r="I508" s="5" t="e">
        <f t="shared" si="69"/>
        <v>#REF!</v>
      </c>
      <c r="J508" s="5" t="e">
        <f t="shared" si="70"/>
        <v>#REF!</v>
      </c>
      <c r="K508" t="e">
        <f t="shared" si="71"/>
        <v>#REF!</v>
      </c>
    </row>
    <row r="509" spans="1:11" x14ac:dyDescent="0.25">
      <c r="A509" t="e">
        <f>#REF!</f>
        <v>#REF!</v>
      </c>
      <c r="B509" t="e">
        <f>#REF!</f>
        <v>#REF!</v>
      </c>
      <c r="C509" t="e">
        <f>#REF!</f>
        <v>#REF!</v>
      </c>
      <c r="D509" t="e">
        <f>IF(#REF!="","",#REF!)</f>
        <v>#REF!</v>
      </c>
      <c r="E509" t="e">
        <f>IF(#REF!="","",#REF!)</f>
        <v>#REF!</v>
      </c>
      <c r="F509" s="6" t="e">
        <f t="shared" si="67"/>
        <v>#REF!</v>
      </c>
      <c r="G509" s="5" t="e">
        <f>#REF!+#REF!</f>
        <v>#REF!</v>
      </c>
      <c r="H509" s="5" t="e">
        <f t="shared" si="68"/>
        <v>#REF!</v>
      </c>
      <c r="I509" s="5" t="e">
        <f t="shared" si="69"/>
        <v>#REF!</v>
      </c>
      <c r="J509" s="5" t="e">
        <f t="shared" si="70"/>
        <v>#REF!</v>
      </c>
      <c r="K509" t="e">
        <f t="shared" si="71"/>
        <v>#REF!</v>
      </c>
    </row>
    <row r="510" spans="1:11" x14ac:dyDescent="0.25">
      <c r="A510" t="e">
        <f>#REF!</f>
        <v>#REF!</v>
      </c>
      <c r="B510" t="e">
        <f>#REF!</f>
        <v>#REF!</v>
      </c>
      <c r="C510" t="e">
        <f>#REF!</f>
        <v>#REF!</v>
      </c>
      <c r="D510" t="e">
        <f>IF(#REF!="","",#REF!)</f>
        <v>#REF!</v>
      </c>
      <c r="E510" t="e">
        <f>IF(#REF!="","",#REF!)</f>
        <v>#REF!</v>
      </c>
      <c r="F510" s="6" t="e">
        <f t="shared" si="67"/>
        <v>#REF!</v>
      </c>
      <c r="G510" s="5" t="e">
        <f>#REF!+#REF!</f>
        <v>#REF!</v>
      </c>
      <c r="H510" s="5" t="e">
        <f t="shared" si="68"/>
        <v>#REF!</v>
      </c>
      <c r="I510" s="5" t="e">
        <f t="shared" si="69"/>
        <v>#REF!</v>
      </c>
      <c r="J510" s="5" t="e">
        <f t="shared" si="70"/>
        <v>#REF!</v>
      </c>
      <c r="K510" t="e">
        <f t="shared" si="71"/>
        <v>#REF!</v>
      </c>
    </row>
    <row r="511" spans="1:11" x14ac:dyDescent="0.25">
      <c r="A511" t="e">
        <f>#REF!</f>
        <v>#REF!</v>
      </c>
      <c r="B511" t="e">
        <f>#REF!</f>
        <v>#REF!</v>
      </c>
      <c r="C511" t="e">
        <f>#REF!</f>
        <v>#REF!</v>
      </c>
      <c r="D511" t="e">
        <f>IF(#REF!="","",#REF!)</f>
        <v>#REF!</v>
      </c>
      <c r="E511" t="e">
        <f>IF(#REF!="","",#REF!)</f>
        <v>#REF!</v>
      </c>
      <c r="F511" s="6" t="e">
        <f t="shared" si="67"/>
        <v>#REF!</v>
      </c>
      <c r="G511" s="5" t="e">
        <f>#REF!+#REF!</f>
        <v>#REF!</v>
      </c>
      <c r="H511" s="5" t="e">
        <f t="shared" si="68"/>
        <v>#REF!</v>
      </c>
      <c r="I511" s="5" t="e">
        <f t="shared" si="69"/>
        <v>#REF!</v>
      </c>
      <c r="J511" s="5" t="e">
        <f t="shared" si="70"/>
        <v>#REF!</v>
      </c>
      <c r="K511" t="e">
        <f t="shared" si="71"/>
        <v>#REF!</v>
      </c>
    </row>
    <row r="512" spans="1:11" x14ac:dyDescent="0.25">
      <c r="A512" t="e">
        <f>#REF!</f>
        <v>#REF!</v>
      </c>
      <c r="B512" t="e">
        <f>#REF!</f>
        <v>#REF!</v>
      </c>
      <c r="C512" t="e">
        <f>#REF!</f>
        <v>#REF!</v>
      </c>
      <c r="D512" t="e">
        <f>IF(#REF!="","",#REF!)</f>
        <v>#REF!</v>
      </c>
      <c r="E512" t="e">
        <f>IF(#REF!="","",#REF!)</f>
        <v>#REF!</v>
      </c>
      <c r="F512" s="6" t="e">
        <f t="shared" si="67"/>
        <v>#REF!</v>
      </c>
      <c r="G512" s="5" t="e">
        <f>#REF!+#REF!</f>
        <v>#REF!</v>
      </c>
      <c r="H512" s="5" t="e">
        <f t="shared" si="68"/>
        <v>#REF!</v>
      </c>
      <c r="I512" s="5" t="e">
        <f t="shared" si="69"/>
        <v>#REF!</v>
      </c>
      <c r="J512" s="5" t="e">
        <f t="shared" si="70"/>
        <v>#REF!</v>
      </c>
      <c r="K512" t="e">
        <f t="shared" si="71"/>
        <v>#REF!</v>
      </c>
    </row>
    <row r="513" spans="1:11" x14ac:dyDescent="0.25">
      <c r="A513" t="e">
        <f>#REF!</f>
        <v>#REF!</v>
      </c>
      <c r="B513" t="e">
        <f>#REF!</f>
        <v>#REF!</v>
      </c>
      <c r="C513" t="e">
        <f>#REF!</f>
        <v>#REF!</v>
      </c>
      <c r="D513" t="e">
        <f>IF(#REF!="","",#REF!)</f>
        <v>#REF!</v>
      </c>
      <c r="E513" t="e">
        <f>IF(#REF!="","",#REF!)</f>
        <v>#REF!</v>
      </c>
      <c r="F513" s="6" t="e">
        <f t="shared" si="67"/>
        <v>#REF!</v>
      </c>
      <c r="G513" s="5" t="e">
        <f>#REF!+#REF!</f>
        <v>#REF!</v>
      </c>
      <c r="H513" s="5" t="e">
        <f t="shared" si="68"/>
        <v>#REF!</v>
      </c>
      <c r="I513" s="5" t="e">
        <f t="shared" si="69"/>
        <v>#REF!</v>
      </c>
      <c r="J513" s="5" t="e">
        <f t="shared" si="70"/>
        <v>#REF!</v>
      </c>
      <c r="K513" t="e">
        <f t="shared" si="71"/>
        <v>#REF!</v>
      </c>
    </row>
    <row r="514" spans="1:11" x14ac:dyDescent="0.25">
      <c r="A514" t="e">
        <f>#REF!</f>
        <v>#REF!</v>
      </c>
      <c r="B514" t="e">
        <f>#REF!</f>
        <v>#REF!</v>
      </c>
      <c r="C514" t="e">
        <f>#REF!</f>
        <v>#REF!</v>
      </c>
      <c r="D514" t="e">
        <f>IF(#REF!="","",#REF!)</f>
        <v>#REF!</v>
      </c>
      <c r="E514" t="e">
        <f>IF(#REF!="","",#REF!)</f>
        <v>#REF!</v>
      </c>
      <c r="F514" s="6" t="e">
        <f t="shared" si="67"/>
        <v>#REF!</v>
      </c>
      <c r="G514" s="5" t="e">
        <f>#REF!+#REF!</f>
        <v>#REF!</v>
      </c>
      <c r="H514" s="5" t="e">
        <f t="shared" si="68"/>
        <v>#REF!</v>
      </c>
      <c r="I514" s="5" t="e">
        <f t="shared" si="69"/>
        <v>#REF!</v>
      </c>
      <c r="J514" s="5" t="e">
        <f t="shared" si="70"/>
        <v>#REF!</v>
      </c>
      <c r="K514" t="e">
        <f t="shared" si="71"/>
        <v>#REF!</v>
      </c>
    </row>
    <row r="515" spans="1:11" x14ac:dyDescent="0.25">
      <c r="A515" t="e">
        <f>#REF!</f>
        <v>#REF!</v>
      </c>
      <c r="B515" t="e">
        <f>#REF!</f>
        <v>#REF!</v>
      </c>
      <c r="C515" t="e">
        <f>#REF!</f>
        <v>#REF!</v>
      </c>
      <c r="D515" t="e">
        <f>IF(#REF!="","",#REF!)</f>
        <v>#REF!</v>
      </c>
      <c r="E515" t="e">
        <f>IF(#REF!="","",#REF!)</f>
        <v>#REF!</v>
      </c>
      <c r="F515" s="6" t="e">
        <f t="shared" si="67"/>
        <v>#REF!</v>
      </c>
      <c r="G515" s="5" t="e">
        <f>#REF!+#REF!</f>
        <v>#REF!</v>
      </c>
      <c r="H515" s="5" t="e">
        <f t="shared" si="68"/>
        <v>#REF!</v>
      </c>
      <c r="I515" s="5" t="e">
        <f t="shared" si="69"/>
        <v>#REF!</v>
      </c>
      <c r="J515" s="5" t="e">
        <f t="shared" si="70"/>
        <v>#REF!</v>
      </c>
      <c r="K515" t="e">
        <f t="shared" si="71"/>
        <v>#REF!</v>
      </c>
    </row>
    <row r="516" spans="1:11" x14ac:dyDescent="0.25">
      <c r="A516" t="e">
        <f>#REF!</f>
        <v>#REF!</v>
      </c>
      <c r="B516" t="e">
        <f>#REF!</f>
        <v>#REF!</v>
      </c>
      <c r="C516" t="e">
        <f>#REF!</f>
        <v>#REF!</v>
      </c>
      <c r="D516" t="e">
        <f>IF(#REF!="","",#REF!)</f>
        <v>#REF!</v>
      </c>
      <c r="E516" t="e">
        <f>IF(#REF!="","",#REF!)</f>
        <v>#REF!</v>
      </c>
      <c r="F516" s="6" t="e">
        <f t="shared" ref="F516:F579" si="72">IF(OR(E516="",D516="",E516=0),"",D516/E516)</f>
        <v>#REF!</v>
      </c>
      <c r="G516" s="5" t="e">
        <f>#REF!+#REF!</f>
        <v>#REF!</v>
      </c>
      <c r="H516" s="5" t="e">
        <f t="shared" ref="H516:H579" si="73">IF(AND(G516&gt;0,IF(D516="",0,D516)&gt;0,B516=$P$3),1,0)</f>
        <v>#REF!</v>
      </c>
      <c r="I516" s="5" t="e">
        <f t="shared" ref="I516:I579" si="74">IF(AND(G516&gt;0,B516=$P$3),1,0)</f>
        <v>#REF!</v>
      </c>
      <c r="J516" s="5" t="e">
        <f t="shared" ref="J516:J579" si="75">IF(AND(IF(D516="",0,D516)&gt;0,G516=0,B516=$P$3),1,0)</f>
        <v>#REF!</v>
      </c>
      <c r="K516" t="e">
        <f t="shared" ref="K516:K579" si="76">IF(OR(E516=0,E516=""),0,IF(B516=$P$3,1,0))</f>
        <v>#REF!</v>
      </c>
    </row>
    <row r="517" spans="1:11" x14ac:dyDescent="0.25">
      <c r="A517" t="e">
        <f>#REF!</f>
        <v>#REF!</v>
      </c>
      <c r="B517" t="e">
        <f>#REF!</f>
        <v>#REF!</v>
      </c>
      <c r="C517" t="e">
        <f>#REF!</f>
        <v>#REF!</v>
      </c>
      <c r="D517" t="e">
        <f>IF(#REF!="","",#REF!)</f>
        <v>#REF!</v>
      </c>
      <c r="E517" t="e">
        <f>IF(#REF!="","",#REF!)</f>
        <v>#REF!</v>
      </c>
      <c r="F517" s="6" t="e">
        <f t="shared" si="72"/>
        <v>#REF!</v>
      </c>
      <c r="G517" s="5" t="e">
        <f>#REF!+#REF!</f>
        <v>#REF!</v>
      </c>
      <c r="H517" s="5" t="e">
        <f t="shared" si="73"/>
        <v>#REF!</v>
      </c>
      <c r="I517" s="5" t="e">
        <f t="shared" si="74"/>
        <v>#REF!</v>
      </c>
      <c r="J517" s="5" t="e">
        <f t="shared" si="75"/>
        <v>#REF!</v>
      </c>
      <c r="K517" t="e">
        <f t="shared" si="76"/>
        <v>#REF!</v>
      </c>
    </row>
    <row r="518" spans="1:11" x14ac:dyDescent="0.25">
      <c r="A518" t="e">
        <f>#REF!</f>
        <v>#REF!</v>
      </c>
      <c r="B518" t="e">
        <f>#REF!</f>
        <v>#REF!</v>
      </c>
      <c r="C518" t="e">
        <f>#REF!</f>
        <v>#REF!</v>
      </c>
      <c r="D518" t="e">
        <f>IF(#REF!="","",#REF!)</f>
        <v>#REF!</v>
      </c>
      <c r="E518" t="e">
        <f>IF(#REF!="","",#REF!)</f>
        <v>#REF!</v>
      </c>
      <c r="F518" s="6" t="e">
        <f t="shared" si="72"/>
        <v>#REF!</v>
      </c>
      <c r="G518" s="5" t="e">
        <f>#REF!+#REF!</f>
        <v>#REF!</v>
      </c>
      <c r="H518" s="5" t="e">
        <f t="shared" si="73"/>
        <v>#REF!</v>
      </c>
      <c r="I518" s="5" t="e">
        <f t="shared" si="74"/>
        <v>#REF!</v>
      </c>
      <c r="J518" s="5" t="e">
        <f t="shared" si="75"/>
        <v>#REF!</v>
      </c>
      <c r="K518" t="e">
        <f t="shared" si="76"/>
        <v>#REF!</v>
      </c>
    </row>
    <row r="519" spans="1:11" x14ac:dyDescent="0.25">
      <c r="A519" t="e">
        <f>#REF!</f>
        <v>#REF!</v>
      </c>
      <c r="B519" t="e">
        <f>#REF!</f>
        <v>#REF!</v>
      </c>
      <c r="C519" t="e">
        <f>#REF!</f>
        <v>#REF!</v>
      </c>
      <c r="D519" t="e">
        <f>IF(#REF!="","",#REF!)</f>
        <v>#REF!</v>
      </c>
      <c r="E519" t="e">
        <f>IF(#REF!="","",#REF!)</f>
        <v>#REF!</v>
      </c>
      <c r="F519" s="6" t="e">
        <f t="shared" si="72"/>
        <v>#REF!</v>
      </c>
      <c r="G519" s="5" t="e">
        <f>#REF!+#REF!</f>
        <v>#REF!</v>
      </c>
      <c r="H519" s="5" t="e">
        <f t="shared" si="73"/>
        <v>#REF!</v>
      </c>
      <c r="I519" s="5" t="e">
        <f t="shared" si="74"/>
        <v>#REF!</v>
      </c>
      <c r="J519" s="5" t="e">
        <f t="shared" si="75"/>
        <v>#REF!</v>
      </c>
      <c r="K519" t="e">
        <f t="shared" si="76"/>
        <v>#REF!</v>
      </c>
    </row>
    <row r="520" spans="1:11" x14ac:dyDescent="0.25">
      <c r="A520" t="e">
        <f>#REF!</f>
        <v>#REF!</v>
      </c>
      <c r="B520" t="e">
        <f>#REF!</f>
        <v>#REF!</v>
      </c>
      <c r="C520" t="e">
        <f>#REF!</f>
        <v>#REF!</v>
      </c>
      <c r="D520" t="e">
        <f>IF(#REF!="","",#REF!)</f>
        <v>#REF!</v>
      </c>
      <c r="E520" t="e">
        <f>IF(#REF!="","",#REF!)</f>
        <v>#REF!</v>
      </c>
      <c r="F520" s="6" t="e">
        <f t="shared" si="72"/>
        <v>#REF!</v>
      </c>
      <c r="G520" s="5" t="e">
        <f>#REF!+#REF!</f>
        <v>#REF!</v>
      </c>
      <c r="H520" s="5" t="e">
        <f t="shared" si="73"/>
        <v>#REF!</v>
      </c>
      <c r="I520" s="5" t="e">
        <f t="shared" si="74"/>
        <v>#REF!</v>
      </c>
      <c r="J520" s="5" t="e">
        <f t="shared" si="75"/>
        <v>#REF!</v>
      </c>
      <c r="K520" t="e">
        <f t="shared" si="76"/>
        <v>#REF!</v>
      </c>
    </row>
    <row r="521" spans="1:11" x14ac:dyDescent="0.25">
      <c r="A521" t="e">
        <f>#REF!</f>
        <v>#REF!</v>
      </c>
      <c r="B521" t="e">
        <f>#REF!</f>
        <v>#REF!</v>
      </c>
      <c r="C521" t="e">
        <f>#REF!</f>
        <v>#REF!</v>
      </c>
      <c r="D521" t="e">
        <f>IF(#REF!="","",#REF!)</f>
        <v>#REF!</v>
      </c>
      <c r="E521" t="e">
        <f>IF(#REF!="","",#REF!)</f>
        <v>#REF!</v>
      </c>
      <c r="F521" s="6" t="e">
        <f t="shared" si="72"/>
        <v>#REF!</v>
      </c>
      <c r="G521" s="5" t="e">
        <f>#REF!+#REF!</f>
        <v>#REF!</v>
      </c>
      <c r="H521" s="5" t="e">
        <f t="shared" si="73"/>
        <v>#REF!</v>
      </c>
      <c r="I521" s="5" t="e">
        <f t="shared" si="74"/>
        <v>#REF!</v>
      </c>
      <c r="J521" s="5" t="e">
        <f t="shared" si="75"/>
        <v>#REF!</v>
      </c>
      <c r="K521" t="e">
        <f t="shared" si="76"/>
        <v>#REF!</v>
      </c>
    </row>
    <row r="522" spans="1:11" x14ac:dyDescent="0.25">
      <c r="A522" t="e">
        <f>#REF!</f>
        <v>#REF!</v>
      </c>
      <c r="B522" t="e">
        <f>#REF!</f>
        <v>#REF!</v>
      </c>
      <c r="C522" t="e">
        <f>#REF!</f>
        <v>#REF!</v>
      </c>
      <c r="D522" t="e">
        <f>IF(#REF!="","",#REF!)</f>
        <v>#REF!</v>
      </c>
      <c r="E522" t="e">
        <f>IF(#REF!="","",#REF!)</f>
        <v>#REF!</v>
      </c>
      <c r="F522" s="6" t="e">
        <f t="shared" si="72"/>
        <v>#REF!</v>
      </c>
      <c r="G522" s="5" t="e">
        <f>#REF!+#REF!</f>
        <v>#REF!</v>
      </c>
      <c r="H522" s="5" t="e">
        <f t="shared" si="73"/>
        <v>#REF!</v>
      </c>
      <c r="I522" s="5" t="e">
        <f t="shared" si="74"/>
        <v>#REF!</v>
      </c>
      <c r="J522" s="5" t="e">
        <f t="shared" si="75"/>
        <v>#REF!</v>
      </c>
      <c r="K522" t="e">
        <f t="shared" si="76"/>
        <v>#REF!</v>
      </c>
    </row>
    <row r="523" spans="1:11" x14ac:dyDescent="0.25">
      <c r="A523" t="e">
        <f>#REF!</f>
        <v>#REF!</v>
      </c>
      <c r="B523" t="e">
        <f>#REF!</f>
        <v>#REF!</v>
      </c>
      <c r="C523" t="e">
        <f>#REF!</f>
        <v>#REF!</v>
      </c>
      <c r="D523" t="e">
        <f>IF(#REF!="","",#REF!)</f>
        <v>#REF!</v>
      </c>
      <c r="E523" t="e">
        <f>IF(#REF!="","",#REF!)</f>
        <v>#REF!</v>
      </c>
      <c r="F523" s="6" t="e">
        <f t="shared" si="72"/>
        <v>#REF!</v>
      </c>
      <c r="G523" s="5" t="e">
        <f>#REF!+#REF!</f>
        <v>#REF!</v>
      </c>
      <c r="H523" s="5" t="e">
        <f t="shared" si="73"/>
        <v>#REF!</v>
      </c>
      <c r="I523" s="5" t="e">
        <f t="shared" si="74"/>
        <v>#REF!</v>
      </c>
      <c r="J523" s="5" t="e">
        <f t="shared" si="75"/>
        <v>#REF!</v>
      </c>
      <c r="K523" t="e">
        <f t="shared" si="76"/>
        <v>#REF!</v>
      </c>
    </row>
    <row r="524" spans="1:11" x14ac:dyDescent="0.25">
      <c r="A524" t="e">
        <f>#REF!</f>
        <v>#REF!</v>
      </c>
      <c r="B524" t="e">
        <f>#REF!</f>
        <v>#REF!</v>
      </c>
      <c r="C524" t="e">
        <f>#REF!</f>
        <v>#REF!</v>
      </c>
      <c r="D524" t="e">
        <f>IF(#REF!="","",#REF!)</f>
        <v>#REF!</v>
      </c>
      <c r="E524" t="e">
        <f>IF(#REF!="","",#REF!)</f>
        <v>#REF!</v>
      </c>
      <c r="F524" s="6" t="e">
        <f t="shared" si="72"/>
        <v>#REF!</v>
      </c>
      <c r="G524" s="5" t="e">
        <f>#REF!+#REF!</f>
        <v>#REF!</v>
      </c>
      <c r="H524" s="5" t="e">
        <f t="shared" si="73"/>
        <v>#REF!</v>
      </c>
      <c r="I524" s="5" t="e">
        <f t="shared" si="74"/>
        <v>#REF!</v>
      </c>
      <c r="J524" s="5" t="e">
        <f t="shared" si="75"/>
        <v>#REF!</v>
      </c>
      <c r="K524" t="e">
        <f t="shared" si="76"/>
        <v>#REF!</v>
      </c>
    </row>
    <row r="525" spans="1:11" x14ac:dyDescent="0.25">
      <c r="A525" t="e">
        <f>#REF!</f>
        <v>#REF!</v>
      </c>
      <c r="B525" t="e">
        <f>#REF!</f>
        <v>#REF!</v>
      </c>
      <c r="C525" t="e">
        <f>#REF!</f>
        <v>#REF!</v>
      </c>
      <c r="D525" t="e">
        <f>IF(#REF!="","",#REF!)</f>
        <v>#REF!</v>
      </c>
      <c r="E525" t="e">
        <f>IF(#REF!="","",#REF!)</f>
        <v>#REF!</v>
      </c>
      <c r="F525" s="6" t="e">
        <f t="shared" si="72"/>
        <v>#REF!</v>
      </c>
      <c r="G525" s="5" t="e">
        <f>#REF!+#REF!</f>
        <v>#REF!</v>
      </c>
      <c r="H525" s="5" t="e">
        <f t="shared" si="73"/>
        <v>#REF!</v>
      </c>
      <c r="I525" s="5" t="e">
        <f t="shared" si="74"/>
        <v>#REF!</v>
      </c>
      <c r="J525" s="5" t="e">
        <f t="shared" si="75"/>
        <v>#REF!</v>
      </c>
      <c r="K525" t="e">
        <f t="shared" si="76"/>
        <v>#REF!</v>
      </c>
    </row>
    <row r="526" spans="1:11" x14ac:dyDescent="0.25">
      <c r="A526" t="e">
        <f>#REF!</f>
        <v>#REF!</v>
      </c>
      <c r="B526" t="e">
        <f>#REF!</f>
        <v>#REF!</v>
      </c>
      <c r="C526" t="e">
        <f>#REF!</f>
        <v>#REF!</v>
      </c>
      <c r="D526" t="e">
        <f>IF(#REF!="","",#REF!)</f>
        <v>#REF!</v>
      </c>
      <c r="E526" t="e">
        <f>IF(#REF!="","",#REF!)</f>
        <v>#REF!</v>
      </c>
      <c r="F526" s="6" t="e">
        <f t="shared" si="72"/>
        <v>#REF!</v>
      </c>
      <c r="G526" s="5" t="e">
        <f>#REF!+#REF!</f>
        <v>#REF!</v>
      </c>
      <c r="H526" s="5" t="e">
        <f t="shared" si="73"/>
        <v>#REF!</v>
      </c>
      <c r="I526" s="5" t="e">
        <f t="shared" si="74"/>
        <v>#REF!</v>
      </c>
      <c r="J526" s="5" t="e">
        <f t="shared" si="75"/>
        <v>#REF!</v>
      </c>
      <c r="K526" t="e">
        <f t="shared" si="76"/>
        <v>#REF!</v>
      </c>
    </row>
    <row r="527" spans="1:11" x14ac:dyDescent="0.25">
      <c r="A527" t="e">
        <f>#REF!</f>
        <v>#REF!</v>
      </c>
      <c r="B527" t="e">
        <f>#REF!</f>
        <v>#REF!</v>
      </c>
      <c r="C527" t="e">
        <f>#REF!</f>
        <v>#REF!</v>
      </c>
      <c r="D527" t="e">
        <f>IF(#REF!="","",#REF!)</f>
        <v>#REF!</v>
      </c>
      <c r="E527" t="e">
        <f>IF(#REF!="","",#REF!)</f>
        <v>#REF!</v>
      </c>
      <c r="F527" s="6" t="e">
        <f t="shared" si="72"/>
        <v>#REF!</v>
      </c>
      <c r="G527" s="5" t="e">
        <f>#REF!+#REF!</f>
        <v>#REF!</v>
      </c>
      <c r="H527" s="5" t="e">
        <f t="shared" si="73"/>
        <v>#REF!</v>
      </c>
      <c r="I527" s="5" t="e">
        <f t="shared" si="74"/>
        <v>#REF!</v>
      </c>
      <c r="J527" s="5" t="e">
        <f t="shared" si="75"/>
        <v>#REF!</v>
      </c>
      <c r="K527" t="e">
        <f t="shared" si="76"/>
        <v>#REF!</v>
      </c>
    </row>
    <row r="528" spans="1:11" x14ac:dyDescent="0.25">
      <c r="A528" t="e">
        <f>#REF!</f>
        <v>#REF!</v>
      </c>
      <c r="B528" t="e">
        <f>#REF!</f>
        <v>#REF!</v>
      </c>
      <c r="C528" t="e">
        <f>#REF!</f>
        <v>#REF!</v>
      </c>
      <c r="D528" t="e">
        <f>IF(#REF!="","",#REF!)</f>
        <v>#REF!</v>
      </c>
      <c r="E528" t="e">
        <f>IF(#REF!="","",#REF!)</f>
        <v>#REF!</v>
      </c>
      <c r="F528" s="6" t="e">
        <f t="shared" si="72"/>
        <v>#REF!</v>
      </c>
      <c r="G528" s="5" t="e">
        <f>#REF!+#REF!</f>
        <v>#REF!</v>
      </c>
      <c r="H528" s="5" t="e">
        <f t="shared" si="73"/>
        <v>#REF!</v>
      </c>
      <c r="I528" s="5" t="e">
        <f t="shared" si="74"/>
        <v>#REF!</v>
      </c>
      <c r="J528" s="5" t="e">
        <f t="shared" si="75"/>
        <v>#REF!</v>
      </c>
      <c r="K528" t="e">
        <f t="shared" si="76"/>
        <v>#REF!</v>
      </c>
    </row>
    <row r="529" spans="1:11" x14ac:dyDescent="0.25">
      <c r="A529" t="e">
        <f>#REF!</f>
        <v>#REF!</v>
      </c>
      <c r="B529" t="e">
        <f>#REF!</f>
        <v>#REF!</v>
      </c>
      <c r="C529" t="e">
        <f>#REF!</f>
        <v>#REF!</v>
      </c>
      <c r="D529" t="e">
        <f>IF(#REF!="","",#REF!)</f>
        <v>#REF!</v>
      </c>
      <c r="E529" t="e">
        <f>IF(#REF!="","",#REF!)</f>
        <v>#REF!</v>
      </c>
      <c r="F529" s="6" t="e">
        <f t="shared" si="72"/>
        <v>#REF!</v>
      </c>
      <c r="G529" s="5" t="e">
        <f>#REF!+#REF!</f>
        <v>#REF!</v>
      </c>
      <c r="H529" s="5" t="e">
        <f t="shared" si="73"/>
        <v>#REF!</v>
      </c>
      <c r="I529" s="5" t="e">
        <f t="shared" si="74"/>
        <v>#REF!</v>
      </c>
      <c r="J529" s="5" t="e">
        <f t="shared" si="75"/>
        <v>#REF!</v>
      </c>
      <c r="K529" t="e">
        <f t="shared" si="76"/>
        <v>#REF!</v>
      </c>
    </row>
    <row r="530" spans="1:11" x14ac:dyDescent="0.25">
      <c r="A530" t="e">
        <f>#REF!</f>
        <v>#REF!</v>
      </c>
      <c r="B530" t="e">
        <f>#REF!</f>
        <v>#REF!</v>
      </c>
      <c r="C530" t="e">
        <f>#REF!</f>
        <v>#REF!</v>
      </c>
      <c r="D530" t="e">
        <f>IF(#REF!="","",#REF!)</f>
        <v>#REF!</v>
      </c>
      <c r="E530" t="e">
        <f>IF(#REF!="","",#REF!)</f>
        <v>#REF!</v>
      </c>
      <c r="F530" s="6" t="e">
        <f t="shared" si="72"/>
        <v>#REF!</v>
      </c>
      <c r="G530" s="5" t="e">
        <f>#REF!+#REF!</f>
        <v>#REF!</v>
      </c>
      <c r="H530" s="5" t="e">
        <f t="shared" si="73"/>
        <v>#REF!</v>
      </c>
      <c r="I530" s="5" t="e">
        <f t="shared" si="74"/>
        <v>#REF!</v>
      </c>
      <c r="J530" s="5" t="e">
        <f t="shared" si="75"/>
        <v>#REF!</v>
      </c>
      <c r="K530" t="e">
        <f t="shared" si="76"/>
        <v>#REF!</v>
      </c>
    </row>
    <row r="531" spans="1:11" x14ac:dyDescent="0.25">
      <c r="A531" t="e">
        <f>#REF!</f>
        <v>#REF!</v>
      </c>
      <c r="B531" t="e">
        <f>#REF!</f>
        <v>#REF!</v>
      </c>
      <c r="C531" t="e">
        <f>#REF!</f>
        <v>#REF!</v>
      </c>
      <c r="D531" t="e">
        <f>IF(#REF!="","",#REF!)</f>
        <v>#REF!</v>
      </c>
      <c r="E531" t="e">
        <f>IF(#REF!="","",#REF!)</f>
        <v>#REF!</v>
      </c>
      <c r="F531" s="6" t="e">
        <f t="shared" si="72"/>
        <v>#REF!</v>
      </c>
      <c r="G531" s="5" t="e">
        <f>#REF!+#REF!</f>
        <v>#REF!</v>
      </c>
      <c r="H531" s="5" t="e">
        <f t="shared" si="73"/>
        <v>#REF!</v>
      </c>
      <c r="I531" s="5" t="e">
        <f t="shared" si="74"/>
        <v>#REF!</v>
      </c>
      <c r="J531" s="5" t="e">
        <f t="shared" si="75"/>
        <v>#REF!</v>
      </c>
      <c r="K531" t="e">
        <f t="shared" si="76"/>
        <v>#REF!</v>
      </c>
    </row>
    <row r="532" spans="1:11" x14ac:dyDescent="0.25">
      <c r="A532" t="e">
        <f>#REF!</f>
        <v>#REF!</v>
      </c>
      <c r="B532" t="e">
        <f>#REF!</f>
        <v>#REF!</v>
      </c>
      <c r="C532" t="e">
        <f>#REF!</f>
        <v>#REF!</v>
      </c>
      <c r="D532" t="e">
        <f>IF(#REF!="","",#REF!)</f>
        <v>#REF!</v>
      </c>
      <c r="E532" t="e">
        <f>IF(#REF!="","",#REF!)</f>
        <v>#REF!</v>
      </c>
      <c r="F532" s="6" t="e">
        <f t="shared" si="72"/>
        <v>#REF!</v>
      </c>
      <c r="G532" s="5" t="e">
        <f>#REF!+#REF!</f>
        <v>#REF!</v>
      </c>
      <c r="H532" s="5" t="e">
        <f t="shared" si="73"/>
        <v>#REF!</v>
      </c>
      <c r="I532" s="5" t="e">
        <f t="shared" si="74"/>
        <v>#REF!</v>
      </c>
      <c r="J532" s="5" t="e">
        <f t="shared" si="75"/>
        <v>#REF!</v>
      </c>
      <c r="K532" t="e">
        <f t="shared" si="76"/>
        <v>#REF!</v>
      </c>
    </row>
    <row r="533" spans="1:11" x14ac:dyDescent="0.25">
      <c r="A533" t="e">
        <f>#REF!</f>
        <v>#REF!</v>
      </c>
      <c r="B533" t="e">
        <f>#REF!</f>
        <v>#REF!</v>
      </c>
      <c r="C533" t="e">
        <f>#REF!</f>
        <v>#REF!</v>
      </c>
      <c r="D533" t="e">
        <f>IF(#REF!="","",#REF!)</f>
        <v>#REF!</v>
      </c>
      <c r="E533" t="e">
        <f>IF(#REF!="","",#REF!)</f>
        <v>#REF!</v>
      </c>
      <c r="F533" s="6" t="e">
        <f t="shared" si="72"/>
        <v>#REF!</v>
      </c>
      <c r="G533" s="5" t="e">
        <f>#REF!+#REF!</f>
        <v>#REF!</v>
      </c>
      <c r="H533" s="5" t="e">
        <f t="shared" si="73"/>
        <v>#REF!</v>
      </c>
      <c r="I533" s="5" t="e">
        <f t="shared" si="74"/>
        <v>#REF!</v>
      </c>
      <c r="J533" s="5" t="e">
        <f t="shared" si="75"/>
        <v>#REF!</v>
      </c>
      <c r="K533" t="e">
        <f t="shared" si="76"/>
        <v>#REF!</v>
      </c>
    </row>
    <row r="534" spans="1:11" x14ac:dyDescent="0.25">
      <c r="A534" t="e">
        <f>#REF!</f>
        <v>#REF!</v>
      </c>
      <c r="B534" t="e">
        <f>#REF!</f>
        <v>#REF!</v>
      </c>
      <c r="C534" t="e">
        <f>#REF!</f>
        <v>#REF!</v>
      </c>
      <c r="D534" t="e">
        <f>IF(#REF!="","",#REF!)</f>
        <v>#REF!</v>
      </c>
      <c r="E534" t="e">
        <f>IF(#REF!="","",#REF!)</f>
        <v>#REF!</v>
      </c>
      <c r="F534" s="6" t="e">
        <f t="shared" si="72"/>
        <v>#REF!</v>
      </c>
      <c r="G534" s="5" t="e">
        <f>#REF!+#REF!</f>
        <v>#REF!</v>
      </c>
      <c r="H534" s="5" t="e">
        <f t="shared" si="73"/>
        <v>#REF!</v>
      </c>
      <c r="I534" s="5" t="e">
        <f t="shared" si="74"/>
        <v>#REF!</v>
      </c>
      <c r="J534" s="5" t="e">
        <f t="shared" si="75"/>
        <v>#REF!</v>
      </c>
      <c r="K534" t="e">
        <f t="shared" si="76"/>
        <v>#REF!</v>
      </c>
    </row>
    <row r="535" spans="1:11" x14ac:dyDescent="0.25">
      <c r="A535" t="e">
        <f>#REF!</f>
        <v>#REF!</v>
      </c>
      <c r="B535" t="e">
        <f>#REF!</f>
        <v>#REF!</v>
      </c>
      <c r="C535" t="e">
        <f>#REF!</f>
        <v>#REF!</v>
      </c>
      <c r="D535" t="e">
        <f>IF(#REF!="","",#REF!)</f>
        <v>#REF!</v>
      </c>
      <c r="E535" t="e">
        <f>IF(#REF!="","",#REF!)</f>
        <v>#REF!</v>
      </c>
      <c r="F535" s="6" t="e">
        <f t="shared" si="72"/>
        <v>#REF!</v>
      </c>
      <c r="G535" s="5" t="e">
        <f>#REF!+#REF!</f>
        <v>#REF!</v>
      </c>
      <c r="H535" s="5" t="e">
        <f t="shared" si="73"/>
        <v>#REF!</v>
      </c>
      <c r="I535" s="5" t="e">
        <f t="shared" si="74"/>
        <v>#REF!</v>
      </c>
      <c r="J535" s="5" t="e">
        <f t="shared" si="75"/>
        <v>#REF!</v>
      </c>
      <c r="K535" t="e">
        <f t="shared" si="76"/>
        <v>#REF!</v>
      </c>
    </row>
    <row r="536" spans="1:11" x14ac:dyDescent="0.25">
      <c r="A536" t="e">
        <f>#REF!</f>
        <v>#REF!</v>
      </c>
      <c r="B536" t="e">
        <f>#REF!</f>
        <v>#REF!</v>
      </c>
      <c r="C536" t="e">
        <f>#REF!</f>
        <v>#REF!</v>
      </c>
      <c r="D536" t="e">
        <f>IF(#REF!="","",#REF!)</f>
        <v>#REF!</v>
      </c>
      <c r="E536" t="e">
        <f>IF(#REF!="","",#REF!)</f>
        <v>#REF!</v>
      </c>
      <c r="F536" s="6" t="e">
        <f t="shared" si="72"/>
        <v>#REF!</v>
      </c>
      <c r="G536" s="5" t="e">
        <f>#REF!+#REF!</f>
        <v>#REF!</v>
      </c>
      <c r="H536" s="5" t="e">
        <f t="shared" si="73"/>
        <v>#REF!</v>
      </c>
      <c r="I536" s="5" t="e">
        <f t="shared" si="74"/>
        <v>#REF!</v>
      </c>
      <c r="J536" s="5" t="e">
        <f t="shared" si="75"/>
        <v>#REF!</v>
      </c>
      <c r="K536" t="e">
        <f t="shared" si="76"/>
        <v>#REF!</v>
      </c>
    </row>
    <row r="537" spans="1:11" x14ac:dyDescent="0.25">
      <c r="A537" t="e">
        <f>#REF!</f>
        <v>#REF!</v>
      </c>
      <c r="B537" t="e">
        <f>#REF!</f>
        <v>#REF!</v>
      </c>
      <c r="C537" t="e">
        <f>#REF!</f>
        <v>#REF!</v>
      </c>
      <c r="D537" t="e">
        <f>IF(#REF!="","",#REF!)</f>
        <v>#REF!</v>
      </c>
      <c r="E537" t="e">
        <f>IF(#REF!="","",#REF!)</f>
        <v>#REF!</v>
      </c>
      <c r="F537" s="6" t="e">
        <f t="shared" si="72"/>
        <v>#REF!</v>
      </c>
      <c r="G537" s="5" t="e">
        <f>#REF!+#REF!</f>
        <v>#REF!</v>
      </c>
      <c r="H537" s="5" t="e">
        <f t="shared" si="73"/>
        <v>#REF!</v>
      </c>
      <c r="I537" s="5" t="e">
        <f t="shared" si="74"/>
        <v>#REF!</v>
      </c>
      <c r="J537" s="5" t="e">
        <f t="shared" si="75"/>
        <v>#REF!</v>
      </c>
      <c r="K537" t="e">
        <f t="shared" si="76"/>
        <v>#REF!</v>
      </c>
    </row>
    <row r="538" spans="1:11" x14ac:dyDescent="0.25">
      <c r="A538" t="e">
        <f>#REF!</f>
        <v>#REF!</v>
      </c>
      <c r="B538" t="e">
        <f>#REF!</f>
        <v>#REF!</v>
      </c>
      <c r="C538" t="e">
        <f>#REF!</f>
        <v>#REF!</v>
      </c>
      <c r="D538" t="e">
        <f>IF(#REF!="","",#REF!)</f>
        <v>#REF!</v>
      </c>
      <c r="E538" t="e">
        <f>IF(#REF!="","",#REF!)</f>
        <v>#REF!</v>
      </c>
      <c r="F538" s="6" t="e">
        <f t="shared" si="72"/>
        <v>#REF!</v>
      </c>
      <c r="G538" s="5" t="e">
        <f>#REF!+#REF!</f>
        <v>#REF!</v>
      </c>
      <c r="H538" s="5" t="e">
        <f t="shared" si="73"/>
        <v>#REF!</v>
      </c>
      <c r="I538" s="5" t="e">
        <f t="shared" si="74"/>
        <v>#REF!</v>
      </c>
      <c r="J538" s="5" t="e">
        <f t="shared" si="75"/>
        <v>#REF!</v>
      </c>
      <c r="K538" t="e">
        <f t="shared" si="76"/>
        <v>#REF!</v>
      </c>
    </row>
    <row r="539" spans="1:11" x14ac:dyDescent="0.25">
      <c r="A539" t="e">
        <f>#REF!</f>
        <v>#REF!</v>
      </c>
      <c r="B539" t="e">
        <f>#REF!</f>
        <v>#REF!</v>
      </c>
      <c r="C539" t="e">
        <f>#REF!</f>
        <v>#REF!</v>
      </c>
      <c r="D539" t="e">
        <f>IF(#REF!="","",#REF!)</f>
        <v>#REF!</v>
      </c>
      <c r="E539" t="e">
        <f>IF(#REF!="","",#REF!)</f>
        <v>#REF!</v>
      </c>
      <c r="F539" s="6" t="e">
        <f t="shared" si="72"/>
        <v>#REF!</v>
      </c>
      <c r="G539" s="5" t="e">
        <f>#REF!+#REF!</f>
        <v>#REF!</v>
      </c>
      <c r="H539" s="5" t="e">
        <f t="shared" si="73"/>
        <v>#REF!</v>
      </c>
      <c r="I539" s="5" t="e">
        <f t="shared" si="74"/>
        <v>#REF!</v>
      </c>
      <c r="J539" s="5" t="e">
        <f t="shared" si="75"/>
        <v>#REF!</v>
      </c>
      <c r="K539" t="e">
        <f t="shared" si="76"/>
        <v>#REF!</v>
      </c>
    </row>
    <row r="540" spans="1:11" x14ac:dyDescent="0.25">
      <c r="A540" t="e">
        <f>#REF!</f>
        <v>#REF!</v>
      </c>
      <c r="B540" t="e">
        <f>#REF!</f>
        <v>#REF!</v>
      </c>
      <c r="C540" t="e">
        <f>#REF!</f>
        <v>#REF!</v>
      </c>
      <c r="D540" t="e">
        <f>IF(#REF!="","",#REF!)</f>
        <v>#REF!</v>
      </c>
      <c r="E540" t="e">
        <f>IF(#REF!="","",#REF!)</f>
        <v>#REF!</v>
      </c>
      <c r="F540" s="6" t="e">
        <f t="shared" si="72"/>
        <v>#REF!</v>
      </c>
      <c r="G540" s="5" t="e">
        <f>#REF!+#REF!</f>
        <v>#REF!</v>
      </c>
      <c r="H540" s="5" t="e">
        <f t="shared" si="73"/>
        <v>#REF!</v>
      </c>
      <c r="I540" s="5" t="e">
        <f t="shared" si="74"/>
        <v>#REF!</v>
      </c>
      <c r="J540" s="5" t="e">
        <f t="shared" si="75"/>
        <v>#REF!</v>
      </c>
      <c r="K540" t="e">
        <f t="shared" si="76"/>
        <v>#REF!</v>
      </c>
    </row>
    <row r="541" spans="1:11" x14ac:dyDescent="0.25">
      <c r="A541" t="e">
        <f>#REF!</f>
        <v>#REF!</v>
      </c>
      <c r="B541" t="e">
        <f>#REF!</f>
        <v>#REF!</v>
      </c>
      <c r="C541" t="e">
        <f>#REF!</f>
        <v>#REF!</v>
      </c>
      <c r="D541" t="e">
        <f>IF(#REF!="","",#REF!)</f>
        <v>#REF!</v>
      </c>
      <c r="E541" t="e">
        <f>IF(#REF!="","",#REF!)</f>
        <v>#REF!</v>
      </c>
      <c r="F541" s="6" t="e">
        <f t="shared" si="72"/>
        <v>#REF!</v>
      </c>
      <c r="G541" s="5" t="e">
        <f>#REF!+#REF!</f>
        <v>#REF!</v>
      </c>
      <c r="H541" s="5" t="e">
        <f t="shared" si="73"/>
        <v>#REF!</v>
      </c>
      <c r="I541" s="5" t="e">
        <f t="shared" si="74"/>
        <v>#REF!</v>
      </c>
      <c r="J541" s="5" t="e">
        <f t="shared" si="75"/>
        <v>#REF!</v>
      </c>
      <c r="K541" t="e">
        <f t="shared" si="76"/>
        <v>#REF!</v>
      </c>
    </row>
    <row r="542" spans="1:11" x14ac:dyDescent="0.25">
      <c r="A542" t="e">
        <f>#REF!</f>
        <v>#REF!</v>
      </c>
      <c r="B542" t="e">
        <f>#REF!</f>
        <v>#REF!</v>
      </c>
      <c r="C542" t="e">
        <f>#REF!</f>
        <v>#REF!</v>
      </c>
      <c r="D542" t="e">
        <f>IF(#REF!="","",#REF!)</f>
        <v>#REF!</v>
      </c>
      <c r="E542" t="e">
        <f>IF(#REF!="","",#REF!)</f>
        <v>#REF!</v>
      </c>
      <c r="F542" s="6" t="e">
        <f t="shared" si="72"/>
        <v>#REF!</v>
      </c>
      <c r="G542" s="5" t="e">
        <f>#REF!+#REF!</f>
        <v>#REF!</v>
      </c>
      <c r="H542" s="5" t="e">
        <f t="shared" si="73"/>
        <v>#REF!</v>
      </c>
      <c r="I542" s="5" t="e">
        <f t="shared" si="74"/>
        <v>#REF!</v>
      </c>
      <c r="J542" s="5" t="e">
        <f t="shared" si="75"/>
        <v>#REF!</v>
      </c>
      <c r="K542" t="e">
        <f t="shared" si="76"/>
        <v>#REF!</v>
      </c>
    </row>
    <row r="543" spans="1:11" x14ac:dyDescent="0.25">
      <c r="A543" t="e">
        <f>#REF!</f>
        <v>#REF!</v>
      </c>
      <c r="B543" t="e">
        <f>#REF!</f>
        <v>#REF!</v>
      </c>
      <c r="C543" t="e">
        <f>#REF!</f>
        <v>#REF!</v>
      </c>
      <c r="D543" t="e">
        <f>IF(#REF!="","",#REF!)</f>
        <v>#REF!</v>
      </c>
      <c r="E543" t="e">
        <f>IF(#REF!="","",#REF!)</f>
        <v>#REF!</v>
      </c>
      <c r="F543" s="6" t="e">
        <f t="shared" si="72"/>
        <v>#REF!</v>
      </c>
      <c r="G543" s="5" t="e">
        <f>#REF!+#REF!</f>
        <v>#REF!</v>
      </c>
      <c r="H543" s="5" t="e">
        <f t="shared" si="73"/>
        <v>#REF!</v>
      </c>
      <c r="I543" s="5" t="e">
        <f t="shared" si="74"/>
        <v>#REF!</v>
      </c>
      <c r="J543" s="5" t="e">
        <f t="shared" si="75"/>
        <v>#REF!</v>
      </c>
      <c r="K543" t="e">
        <f t="shared" si="76"/>
        <v>#REF!</v>
      </c>
    </row>
    <row r="544" spans="1:11" x14ac:dyDescent="0.25">
      <c r="A544" t="e">
        <f>#REF!</f>
        <v>#REF!</v>
      </c>
      <c r="B544" t="e">
        <f>#REF!</f>
        <v>#REF!</v>
      </c>
      <c r="C544" t="e">
        <f>#REF!</f>
        <v>#REF!</v>
      </c>
      <c r="D544" t="e">
        <f>IF(#REF!="","",#REF!)</f>
        <v>#REF!</v>
      </c>
      <c r="E544" t="e">
        <f>IF(#REF!="","",#REF!)</f>
        <v>#REF!</v>
      </c>
      <c r="F544" s="6" t="e">
        <f t="shared" si="72"/>
        <v>#REF!</v>
      </c>
      <c r="G544" s="5" t="e">
        <f>#REF!+#REF!</f>
        <v>#REF!</v>
      </c>
      <c r="H544" s="5" t="e">
        <f t="shared" si="73"/>
        <v>#REF!</v>
      </c>
      <c r="I544" s="5" t="e">
        <f t="shared" si="74"/>
        <v>#REF!</v>
      </c>
      <c r="J544" s="5" t="e">
        <f t="shared" si="75"/>
        <v>#REF!</v>
      </c>
      <c r="K544" t="e">
        <f t="shared" si="76"/>
        <v>#REF!</v>
      </c>
    </row>
    <row r="545" spans="1:11" x14ac:dyDescent="0.25">
      <c r="A545" t="e">
        <f>#REF!</f>
        <v>#REF!</v>
      </c>
      <c r="B545" t="e">
        <f>#REF!</f>
        <v>#REF!</v>
      </c>
      <c r="C545" t="e">
        <f>#REF!</f>
        <v>#REF!</v>
      </c>
      <c r="D545" t="e">
        <f>IF(#REF!="","",#REF!)</f>
        <v>#REF!</v>
      </c>
      <c r="E545" t="e">
        <f>IF(#REF!="","",#REF!)</f>
        <v>#REF!</v>
      </c>
      <c r="F545" s="6" t="e">
        <f t="shared" si="72"/>
        <v>#REF!</v>
      </c>
      <c r="G545" s="5" t="e">
        <f>#REF!+#REF!</f>
        <v>#REF!</v>
      </c>
      <c r="H545" s="5" t="e">
        <f t="shared" si="73"/>
        <v>#REF!</v>
      </c>
      <c r="I545" s="5" t="e">
        <f t="shared" si="74"/>
        <v>#REF!</v>
      </c>
      <c r="J545" s="5" t="e">
        <f t="shared" si="75"/>
        <v>#REF!</v>
      </c>
      <c r="K545" t="e">
        <f t="shared" si="76"/>
        <v>#REF!</v>
      </c>
    </row>
    <row r="546" spans="1:11" x14ac:dyDescent="0.25">
      <c r="A546" t="e">
        <f>#REF!</f>
        <v>#REF!</v>
      </c>
      <c r="B546" t="e">
        <f>#REF!</f>
        <v>#REF!</v>
      </c>
      <c r="C546" t="e">
        <f>#REF!</f>
        <v>#REF!</v>
      </c>
      <c r="D546" t="e">
        <f>IF(#REF!="","",#REF!)</f>
        <v>#REF!</v>
      </c>
      <c r="E546" t="e">
        <f>IF(#REF!="","",#REF!)</f>
        <v>#REF!</v>
      </c>
      <c r="F546" s="6" t="e">
        <f t="shared" si="72"/>
        <v>#REF!</v>
      </c>
      <c r="G546" s="5" t="e">
        <f>#REF!+#REF!</f>
        <v>#REF!</v>
      </c>
      <c r="H546" s="5" t="e">
        <f t="shared" si="73"/>
        <v>#REF!</v>
      </c>
      <c r="I546" s="5" t="e">
        <f t="shared" si="74"/>
        <v>#REF!</v>
      </c>
      <c r="J546" s="5" t="e">
        <f t="shared" si="75"/>
        <v>#REF!</v>
      </c>
      <c r="K546" t="e">
        <f t="shared" si="76"/>
        <v>#REF!</v>
      </c>
    </row>
    <row r="547" spans="1:11" x14ac:dyDescent="0.25">
      <c r="A547" t="e">
        <f>#REF!</f>
        <v>#REF!</v>
      </c>
      <c r="B547" t="e">
        <f>#REF!</f>
        <v>#REF!</v>
      </c>
      <c r="C547" t="e">
        <f>#REF!</f>
        <v>#REF!</v>
      </c>
      <c r="D547" t="e">
        <f>IF(#REF!="","",#REF!)</f>
        <v>#REF!</v>
      </c>
      <c r="E547" t="e">
        <f>IF(#REF!="","",#REF!)</f>
        <v>#REF!</v>
      </c>
      <c r="F547" s="6" t="e">
        <f t="shared" si="72"/>
        <v>#REF!</v>
      </c>
      <c r="G547" s="5" t="e">
        <f>#REF!+#REF!</f>
        <v>#REF!</v>
      </c>
      <c r="H547" s="5" t="e">
        <f t="shared" si="73"/>
        <v>#REF!</v>
      </c>
      <c r="I547" s="5" t="e">
        <f t="shared" si="74"/>
        <v>#REF!</v>
      </c>
      <c r="J547" s="5" t="e">
        <f t="shared" si="75"/>
        <v>#REF!</v>
      </c>
      <c r="K547" t="e">
        <f t="shared" si="76"/>
        <v>#REF!</v>
      </c>
    </row>
    <row r="548" spans="1:11" x14ac:dyDescent="0.25">
      <c r="A548" t="e">
        <f>#REF!</f>
        <v>#REF!</v>
      </c>
      <c r="B548" t="e">
        <f>#REF!</f>
        <v>#REF!</v>
      </c>
      <c r="C548" t="e">
        <f>#REF!</f>
        <v>#REF!</v>
      </c>
      <c r="D548" t="e">
        <f>IF(#REF!="","",#REF!)</f>
        <v>#REF!</v>
      </c>
      <c r="E548" t="e">
        <f>IF(#REF!="","",#REF!)</f>
        <v>#REF!</v>
      </c>
      <c r="F548" s="6" t="e">
        <f t="shared" si="72"/>
        <v>#REF!</v>
      </c>
      <c r="G548" s="5" t="e">
        <f>#REF!+#REF!</f>
        <v>#REF!</v>
      </c>
      <c r="H548" s="5" t="e">
        <f t="shared" si="73"/>
        <v>#REF!</v>
      </c>
      <c r="I548" s="5" t="e">
        <f t="shared" si="74"/>
        <v>#REF!</v>
      </c>
      <c r="J548" s="5" t="e">
        <f t="shared" si="75"/>
        <v>#REF!</v>
      </c>
      <c r="K548" t="e">
        <f t="shared" si="76"/>
        <v>#REF!</v>
      </c>
    </row>
    <row r="549" spans="1:11" x14ac:dyDescent="0.25">
      <c r="A549" t="e">
        <f>#REF!</f>
        <v>#REF!</v>
      </c>
      <c r="B549" t="e">
        <f>#REF!</f>
        <v>#REF!</v>
      </c>
      <c r="C549" t="e">
        <f>#REF!</f>
        <v>#REF!</v>
      </c>
      <c r="D549" t="e">
        <f>IF(#REF!="","",#REF!)</f>
        <v>#REF!</v>
      </c>
      <c r="E549" t="e">
        <f>IF(#REF!="","",#REF!)</f>
        <v>#REF!</v>
      </c>
      <c r="F549" s="6" t="e">
        <f t="shared" si="72"/>
        <v>#REF!</v>
      </c>
      <c r="G549" s="5" t="e">
        <f>#REF!+#REF!</f>
        <v>#REF!</v>
      </c>
      <c r="H549" s="5" t="e">
        <f t="shared" si="73"/>
        <v>#REF!</v>
      </c>
      <c r="I549" s="5" t="e">
        <f t="shared" si="74"/>
        <v>#REF!</v>
      </c>
      <c r="J549" s="5" t="e">
        <f t="shared" si="75"/>
        <v>#REF!</v>
      </c>
      <c r="K549" t="e">
        <f t="shared" si="76"/>
        <v>#REF!</v>
      </c>
    </row>
    <row r="550" spans="1:11" x14ac:dyDescent="0.25">
      <c r="A550" t="e">
        <f>#REF!</f>
        <v>#REF!</v>
      </c>
      <c r="B550" t="e">
        <f>#REF!</f>
        <v>#REF!</v>
      </c>
      <c r="C550" t="e">
        <f>#REF!</f>
        <v>#REF!</v>
      </c>
      <c r="D550" t="e">
        <f>IF(#REF!="","",#REF!)</f>
        <v>#REF!</v>
      </c>
      <c r="E550" t="e">
        <f>IF(#REF!="","",#REF!)</f>
        <v>#REF!</v>
      </c>
      <c r="F550" s="6" t="e">
        <f t="shared" si="72"/>
        <v>#REF!</v>
      </c>
      <c r="G550" s="5" t="e">
        <f>#REF!+#REF!</f>
        <v>#REF!</v>
      </c>
      <c r="H550" s="5" t="e">
        <f t="shared" si="73"/>
        <v>#REF!</v>
      </c>
      <c r="I550" s="5" t="e">
        <f t="shared" si="74"/>
        <v>#REF!</v>
      </c>
      <c r="J550" s="5" t="e">
        <f t="shared" si="75"/>
        <v>#REF!</v>
      </c>
      <c r="K550" t="e">
        <f t="shared" si="76"/>
        <v>#REF!</v>
      </c>
    </row>
    <row r="551" spans="1:11" x14ac:dyDescent="0.25">
      <c r="A551" t="e">
        <f>#REF!</f>
        <v>#REF!</v>
      </c>
      <c r="B551" t="e">
        <f>#REF!</f>
        <v>#REF!</v>
      </c>
      <c r="C551" t="e">
        <f>#REF!</f>
        <v>#REF!</v>
      </c>
      <c r="D551" t="e">
        <f>IF(#REF!="","",#REF!)</f>
        <v>#REF!</v>
      </c>
      <c r="E551" t="e">
        <f>IF(#REF!="","",#REF!)</f>
        <v>#REF!</v>
      </c>
      <c r="F551" s="6" t="e">
        <f t="shared" si="72"/>
        <v>#REF!</v>
      </c>
      <c r="G551" s="5" t="e">
        <f>#REF!+#REF!</f>
        <v>#REF!</v>
      </c>
      <c r="H551" s="5" t="e">
        <f t="shared" si="73"/>
        <v>#REF!</v>
      </c>
      <c r="I551" s="5" t="e">
        <f t="shared" si="74"/>
        <v>#REF!</v>
      </c>
      <c r="J551" s="5" t="e">
        <f t="shared" si="75"/>
        <v>#REF!</v>
      </c>
      <c r="K551" t="e">
        <f t="shared" si="76"/>
        <v>#REF!</v>
      </c>
    </row>
    <row r="552" spans="1:11" x14ac:dyDescent="0.25">
      <c r="A552" t="e">
        <f>#REF!</f>
        <v>#REF!</v>
      </c>
      <c r="B552" t="e">
        <f>#REF!</f>
        <v>#REF!</v>
      </c>
      <c r="C552" t="e">
        <f>#REF!</f>
        <v>#REF!</v>
      </c>
      <c r="D552" t="e">
        <f>IF(#REF!="","",#REF!)</f>
        <v>#REF!</v>
      </c>
      <c r="E552" t="e">
        <f>IF(#REF!="","",#REF!)</f>
        <v>#REF!</v>
      </c>
      <c r="F552" s="6" t="e">
        <f t="shared" si="72"/>
        <v>#REF!</v>
      </c>
      <c r="G552" s="5" t="e">
        <f>#REF!+#REF!</f>
        <v>#REF!</v>
      </c>
      <c r="H552" s="5" t="e">
        <f t="shared" si="73"/>
        <v>#REF!</v>
      </c>
      <c r="I552" s="5" t="e">
        <f t="shared" si="74"/>
        <v>#REF!</v>
      </c>
      <c r="J552" s="5" t="e">
        <f t="shared" si="75"/>
        <v>#REF!</v>
      </c>
      <c r="K552" t="e">
        <f t="shared" si="76"/>
        <v>#REF!</v>
      </c>
    </row>
    <row r="553" spans="1:11" x14ac:dyDescent="0.25">
      <c r="A553" t="e">
        <f>#REF!</f>
        <v>#REF!</v>
      </c>
      <c r="B553" t="e">
        <f>#REF!</f>
        <v>#REF!</v>
      </c>
      <c r="C553" t="e">
        <f>#REF!</f>
        <v>#REF!</v>
      </c>
      <c r="D553" t="e">
        <f>IF(#REF!="","",#REF!)</f>
        <v>#REF!</v>
      </c>
      <c r="E553" t="e">
        <f>IF(#REF!="","",#REF!)</f>
        <v>#REF!</v>
      </c>
      <c r="F553" s="6" t="e">
        <f t="shared" si="72"/>
        <v>#REF!</v>
      </c>
      <c r="G553" s="5" t="e">
        <f>#REF!+#REF!</f>
        <v>#REF!</v>
      </c>
      <c r="H553" s="5" t="e">
        <f t="shared" si="73"/>
        <v>#REF!</v>
      </c>
      <c r="I553" s="5" t="e">
        <f t="shared" si="74"/>
        <v>#REF!</v>
      </c>
      <c r="J553" s="5" t="e">
        <f t="shared" si="75"/>
        <v>#REF!</v>
      </c>
      <c r="K553" t="e">
        <f t="shared" si="76"/>
        <v>#REF!</v>
      </c>
    </row>
    <row r="554" spans="1:11" x14ac:dyDescent="0.25">
      <c r="A554" t="e">
        <f>#REF!</f>
        <v>#REF!</v>
      </c>
      <c r="B554" t="e">
        <f>#REF!</f>
        <v>#REF!</v>
      </c>
      <c r="C554" t="e">
        <f>#REF!</f>
        <v>#REF!</v>
      </c>
      <c r="D554" t="e">
        <f>IF(#REF!="","",#REF!)</f>
        <v>#REF!</v>
      </c>
      <c r="E554" t="e">
        <f>IF(#REF!="","",#REF!)</f>
        <v>#REF!</v>
      </c>
      <c r="F554" s="6" t="e">
        <f t="shared" si="72"/>
        <v>#REF!</v>
      </c>
      <c r="G554" s="5" t="e">
        <f>#REF!+#REF!</f>
        <v>#REF!</v>
      </c>
      <c r="H554" s="5" t="e">
        <f t="shared" si="73"/>
        <v>#REF!</v>
      </c>
      <c r="I554" s="5" t="e">
        <f t="shared" si="74"/>
        <v>#REF!</v>
      </c>
      <c r="J554" s="5" t="e">
        <f t="shared" si="75"/>
        <v>#REF!</v>
      </c>
      <c r="K554" t="e">
        <f t="shared" si="76"/>
        <v>#REF!</v>
      </c>
    </row>
    <row r="555" spans="1:11" x14ac:dyDescent="0.25">
      <c r="A555" t="e">
        <f>#REF!</f>
        <v>#REF!</v>
      </c>
      <c r="B555" t="e">
        <f>#REF!</f>
        <v>#REF!</v>
      </c>
      <c r="C555" t="e">
        <f>#REF!</f>
        <v>#REF!</v>
      </c>
      <c r="D555" t="e">
        <f>IF(#REF!="","",#REF!)</f>
        <v>#REF!</v>
      </c>
      <c r="E555" t="e">
        <f>IF(#REF!="","",#REF!)</f>
        <v>#REF!</v>
      </c>
      <c r="F555" s="6" t="e">
        <f t="shared" si="72"/>
        <v>#REF!</v>
      </c>
      <c r="G555" s="5" t="e">
        <f>#REF!+#REF!</f>
        <v>#REF!</v>
      </c>
      <c r="H555" s="5" t="e">
        <f t="shared" si="73"/>
        <v>#REF!</v>
      </c>
      <c r="I555" s="5" t="e">
        <f t="shared" si="74"/>
        <v>#REF!</v>
      </c>
      <c r="J555" s="5" t="e">
        <f t="shared" si="75"/>
        <v>#REF!</v>
      </c>
      <c r="K555" t="e">
        <f t="shared" si="76"/>
        <v>#REF!</v>
      </c>
    </row>
    <row r="556" spans="1:11" x14ac:dyDescent="0.25">
      <c r="A556" t="e">
        <f>#REF!</f>
        <v>#REF!</v>
      </c>
      <c r="B556" t="e">
        <f>#REF!</f>
        <v>#REF!</v>
      </c>
      <c r="C556" t="e">
        <f>#REF!</f>
        <v>#REF!</v>
      </c>
      <c r="D556" t="e">
        <f>IF(#REF!="","",#REF!)</f>
        <v>#REF!</v>
      </c>
      <c r="E556" t="e">
        <f>IF(#REF!="","",#REF!)</f>
        <v>#REF!</v>
      </c>
      <c r="F556" s="6" t="e">
        <f t="shared" si="72"/>
        <v>#REF!</v>
      </c>
      <c r="G556" s="5" t="e">
        <f>#REF!+#REF!</f>
        <v>#REF!</v>
      </c>
      <c r="H556" s="5" t="e">
        <f t="shared" si="73"/>
        <v>#REF!</v>
      </c>
      <c r="I556" s="5" t="e">
        <f t="shared" si="74"/>
        <v>#REF!</v>
      </c>
      <c r="J556" s="5" t="e">
        <f t="shared" si="75"/>
        <v>#REF!</v>
      </c>
      <c r="K556" t="e">
        <f t="shared" si="76"/>
        <v>#REF!</v>
      </c>
    </row>
    <row r="557" spans="1:11" x14ac:dyDescent="0.25">
      <c r="A557" t="e">
        <f>#REF!</f>
        <v>#REF!</v>
      </c>
      <c r="B557" t="e">
        <f>#REF!</f>
        <v>#REF!</v>
      </c>
      <c r="C557" t="e">
        <f>#REF!</f>
        <v>#REF!</v>
      </c>
      <c r="D557" t="e">
        <f>IF(#REF!="","",#REF!)</f>
        <v>#REF!</v>
      </c>
      <c r="E557" t="e">
        <f>IF(#REF!="","",#REF!)</f>
        <v>#REF!</v>
      </c>
      <c r="F557" s="6" t="e">
        <f t="shared" si="72"/>
        <v>#REF!</v>
      </c>
      <c r="G557" s="5" t="e">
        <f>#REF!+#REF!</f>
        <v>#REF!</v>
      </c>
      <c r="H557" s="5" t="e">
        <f t="shared" si="73"/>
        <v>#REF!</v>
      </c>
      <c r="I557" s="5" t="e">
        <f t="shared" si="74"/>
        <v>#REF!</v>
      </c>
      <c r="J557" s="5" t="e">
        <f t="shared" si="75"/>
        <v>#REF!</v>
      </c>
      <c r="K557" t="e">
        <f t="shared" si="76"/>
        <v>#REF!</v>
      </c>
    </row>
    <row r="558" spans="1:11" x14ac:dyDescent="0.25">
      <c r="A558" t="e">
        <f>#REF!</f>
        <v>#REF!</v>
      </c>
      <c r="B558" t="e">
        <f>#REF!</f>
        <v>#REF!</v>
      </c>
      <c r="C558" t="e">
        <f>#REF!</f>
        <v>#REF!</v>
      </c>
      <c r="D558" t="e">
        <f>IF(#REF!="","",#REF!)</f>
        <v>#REF!</v>
      </c>
      <c r="E558" t="e">
        <f>IF(#REF!="","",#REF!)</f>
        <v>#REF!</v>
      </c>
      <c r="F558" s="6" t="e">
        <f t="shared" si="72"/>
        <v>#REF!</v>
      </c>
      <c r="G558" s="5" t="e">
        <f>#REF!+#REF!</f>
        <v>#REF!</v>
      </c>
      <c r="H558" s="5" t="e">
        <f t="shared" si="73"/>
        <v>#REF!</v>
      </c>
      <c r="I558" s="5" t="e">
        <f t="shared" si="74"/>
        <v>#REF!</v>
      </c>
      <c r="J558" s="5" t="e">
        <f t="shared" si="75"/>
        <v>#REF!</v>
      </c>
      <c r="K558" t="e">
        <f t="shared" si="76"/>
        <v>#REF!</v>
      </c>
    </row>
    <row r="559" spans="1:11" x14ac:dyDescent="0.25">
      <c r="A559" t="e">
        <f>#REF!</f>
        <v>#REF!</v>
      </c>
      <c r="B559" t="e">
        <f>#REF!</f>
        <v>#REF!</v>
      </c>
      <c r="C559" t="e">
        <f>#REF!</f>
        <v>#REF!</v>
      </c>
      <c r="D559" t="e">
        <f>IF(#REF!="","",#REF!)</f>
        <v>#REF!</v>
      </c>
      <c r="E559" t="e">
        <f>IF(#REF!="","",#REF!)</f>
        <v>#REF!</v>
      </c>
      <c r="F559" s="6" t="e">
        <f t="shared" si="72"/>
        <v>#REF!</v>
      </c>
      <c r="G559" s="5" t="e">
        <f>#REF!+#REF!</f>
        <v>#REF!</v>
      </c>
      <c r="H559" s="5" t="e">
        <f t="shared" si="73"/>
        <v>#REF!</v>
      </c>
      <c r="I559" s="5" t="e">
        <f t="shared" si="74"/>
        <v>#REF!</v>
      </c>
      <c r="J559" s="5" t="e">
        <f t="shared" si="75"/>
        <v>#REF!</v>
      </c>
      <c r="K559" t="e">
        <f t="shared" si="76"/>
        <v>#REF!</v>
      </c>
    </row>
    <row r="560" spans="1:11" x14ac:dyDescent="0.25">
      <c r="A560" t="e">
        <f>#REF!</f>
        <v>#REF!</v>
      </c>
      <c r="B560" t="e">
        <f>#REF!</f>
        <v>#REF!</v>
      </c>
      <c r="C560" t="e">
        <f>#REF!</f>
        <v>#REF!</v>
      </c>
      <c r="D560" t="e">
        <f>IF(#REF!="","",#REF!)</f>
        <v>#REF!</v>
      </c>
      <c r="E560" t="e">
        <f>IF(#REF!="","",#REF!)</f>
        <v>#REF!</v>
      </c>
      <c r="F560" s="6" t="e">
        <f t="shared" si="72"/>
        <v>#REF!</v>
      </c>
      <c r="G560" s="5" t="e">
        <f>#REF!+#REF!</f>
        <v>#REF!</v>
      </c>
      <c r="H560" s="5" t="e">
        <f t="shared" si="73"/>
        <v>#REF!</v>
      </c>
      <c r="I560" s="5" t="e">
        <f t="shared" si="74"/>
        <v>#REF!</v>
      </c>
      <c r="J560" s="5" t="e">
        <f t="shared" si="75"/>
        <v>#REF!</v>
      </c>
      <c r="K560" t="e">
        <f t="shared" si="76"/>
        <v>#REF!</v>
      </c>
    </row>
    <row r="561" spans="1:11" x14ac:dyDescent="0.25">
      <c r="A561" t="e">
        <f>#REF!</f>
        <v>#REF!</v>
      </c>
      <c r="B561" t="e">
        <f>#REF!</f>
        <v>#REF!</v>
      </c>
      <c r="C561" t="e">
        <f>#REF!</f>
        <v>#REF!</v>
      </c>
      <c r="D561" t="e">
        <f>IF(#REF!="","",#REF!)</f>
        <v>#REF!</v>
      </c>
      <c r="E561" t="e">
        <f>IF(#REF!="","",#REF!)</f>
        <v>#REF!</v>
      </c>
      <c r="F561" s="6" t="e">
        <f t="shared" si="72"/>
        <v>#REF!</v>
      </c>
      <c r="G561" s="5" t="e">
        <f>#REF!+#REF!</f>
        <v>#REF!</v>
      </c>
      <c r="H561" s="5" t="e">
        <f t="shared" si="73"/>
        <v>#REF!</v>
      </c>
      <c r="I561" s="5" t="e">
        <f t="shared" si="74"/>
        <v>#REF!</v>
      </c>
      <c r="J561" s="5" t="e">
        <f t="shared" si="75"/>
        <v>#REF!</v>
      </c>
      <c r="K561" t="e">
        <f t="shared" si="76"/>
        <v>#REF!</v>
      </c>
    </row>
    <row r="562" spans="1:11" x14ac:dyDescent="0.25">
      <c r="A562" t="e">
        <f>#REF!</f>
        <v>#REF!</v>
      </c>
      <c r="B562" t="e">
        <f>#REF!</f>
        <v>#REF!</v>
      </c>
      <c r="C562" t="e">
        <f>#REF!</f>
        <v>#REF!</v>
      </c>
      <c r="D562" t="e">
        <f>IF(#REF!="","",#REF!)</f>
        <v>#REF!</v>
      </c>
      <c r="E562" t="e">
        <f>IF(#REF!="","",#REF!)</f>
        <v>#REF!</v>
      </c>
      <c r="F562" s="6" t="e">
        <f t="shared" si="72"/>
        <v>#REF!</v>
      </c>
      <c r="G562" s="5" t="e">
        <f>#REF!+#REF!</f>
        <v>#REF!</v>
      </c>
      <c r="H562" s="5" t="e">
        <f t="shared" si="73"/>
        <v>#REF!</v>
      </c>
      <c r="I562" s="5" t="e">
        <f t="shared" si="74"/>
        <v>#REF!</v>
      </c>
      <c r="J562" s="5" t="e">
        <f t="shared" si="75"/>
        <v>#REF!</v>
      </c>
      <c r="K562" t="e">
        <f t="shared" si="76"/>
        <v>#REF!</v>
      </c>
    </row>
    <row r="563" spans="1:11" x14ac:dyDescent="0.25">
      <c r="A563" t="e">
        <f>#REF!</f>
        <v>#REF!</v>
      </c>
      <c r="B563" t="e">
        <f>#REF!</f>
        <v>#REF!</v>
      </c>
      <c r="C563" t="e">
        <f>#REF!</f>
        <v>#REF!</v>
      </c>
      <c r="D563" t="e">
        <f>IF(#REF!="","",#REF!)</f>
        <v>#REF!</v>
      </c>
      <c r="E563" t="e">
        <f>IF(#REF!="","",#REF!)</f>
        <v>#REF!</v>
      </c>
      <c r="F563" s="6" t="e">
        <f t="shared" si="72"/>
        <v>#REF!</v>
      </c>
      <c r="G563" s="5" t="e">
        <f>#REF!+#REF!</f>
        <v>#REF!</v>
      </c>
      <c r="H563" s="5" t="e">
        <f t="shared" si="73"/>
        <v>#REF!</v>
      </c>
      <c r="I563" s="5" t="e">
        <f t="shared" si="74"/>
        <v>#REF!</v>
      </c>
      <c r="J563" s="5" t="e">
        <f t="shared" si="75"/>
        <v>#REF!</v>
      </c>
      <c r="K563" t="e">
        <f t="shared" si="76"/>
        <v>#REF!</v>
      </c>
    </row>
    <row r="564" spans="1:11" x14ac:dyDescent="0.25">
      <c r="A564" t="e">
        <f>#REF!</f>
        <v>#REF!</v>
      </c>
      <c r="B564" t="e">
        <f>#REF!</f>
        <v>#REF!</v>
      </c>
      <c r="C564" t="e">
        <f>#REF!</f>
        <v>#REF!</v>
      </c>
      <c r="D564" t="e">
        <f>IF(#REF!="","",#REF!)</f>
        <v>#REF!</v>
      </c>
      <c r="E564" t="e">
        <f>IF(#REF!="","",#REF!)</f>
        <v>#REF!</v>
      </c>
      <c r="F564" s="6" t="e">
        <f t="shared" si="72"/>
        <v>#REF!</v>
      </c>
      <c r="G564" s="5" t="e">
        <f>#REF!+#REF!</f>
        <v>#REF!</v>
      </c>
      <c r="H564" s="5" t="e">
        <f t="shared" si="73"/>
        <v>#REF!</v>
      </c>
      <c r="I564" s="5" t="e">
        <f t="shared" si="74"/>
        <v>#REF!</v>
      </c>
      <c r="J564" s="5" t="e">
        <f t="shared" si="75"/>
        <v>#REF!</v>
      </c>
      <c r="K564" t="e">
        <f t="shared" si="76"/>
        <v>#REF!</v>
      </c>
    </row>
    <row r="565" spans="1:11" x14ac:dyDescent="0.25">
      <c r="A565" t="e">
        <f>#REF!</f>
        <v>#REF!</v>
      </c>
      <c r="B565" t="e">
        <f>#REF!</f>
        <v>#REF!</v>
      </c>
      <c r="C565" t="e">
        <f>#REF!</f>
        <v>#REF!</v>
      </c>
      <c r="D565" t="e">
        <f>IF(#REF!="","",#REF!)</f>
        <v>#REF!</v>
      </c>
      <c r="E565" t="e">
        <f>IF(#REF!="","",#REF!)</f>
        <v>#REF!</v>
      </c>
      <c r="F565" s="6" t="e">
        <f t="shared" si="72"/>
        <v>#REF!</v>
      </c>
      <c r="G565" s="5" t="e">
        <f>#REF!+#REF!</f>
        <v>#REF!</v>
      </c>
      <c r="H565" s="5" t="e">
        <f t="shared" si="73"/>
        <v>#REF!</v>
      </c>
      <c r="I565" s="5" t="e">
        <f t="shared" si="74"/>
        <v>#REF!</v>
      </c>
      <c r="J565" s="5" t="e">
        <f t="shared" si="75"/>
        <v>#REF!</v>
      </c>
      <c r="K565" t="e">
        <f t="shared" si="76"/>
        <v>#REF!</v>
      </c>
    </row>
    <row r="566" spans="1:11" x14ac:dyDescent="0.25">
      <c r="A566" t="e">
        <f>#REF!</f>
        <v>#REF!</v>
      </c>
      <c r="B566" t="e">
        <f>#REF!</f>
        <v>#REF!</v>
      </c>
      <c r="C566" t="e">
        <f>#REF!</f>
        <v>#REF!</v>
      </c>
      <c r="D566" t="e">
        <f>IF(#REF!="","",#REF!)</f>
        <v>#REF!</v>
      </c>
      <c r="E566" t="e">
        <f>IF(#REF!="","",#REF!)</f>
        <v>#REF!</v>
      </c>
      <c r="F566" s="6" t="e">
        <f t="shared" si="72"/>
        <v>#REF!</v>
      </c>
      <c r="G566" s="5" t="e">
        <f>#REF!+#REF!</f>
        <v>#REF!</v>
      </c>
      <c r="H566" s="5" t="e">
        <f t="shared" si="73"/>
        <v>#REF!</v>
      </c>
      <c r="I566" s="5" t="e">
        <f t="shared" si="74"/>
        <v>#REF!</v>
      </c>
      <c r="J566" s="5" t="e">
        <f t="shared" si="75"/>
        <v>#REF!</v>
      </c>
      <c r="K566" t="e">
        <f t="shared" si="76"/>
        <v>#REF!</v>
      </c>
    </row>
    <row r="567" spans="1:11" x14ac:dyDescent="0.25">
      <c r="A567" t="e">
        <f>#REF!</f>
        <v>#REF!</v>
      </c>
      <c r="B567" t="e">
        <f>#REF!</f>
        <v>#REF!</v>
      </c>
      <c r="C567" t="e">
        <f>#REF!</f>
        <v>#REF!</v>
      </c>
      <c r="D567" t="e">
        <f>IF(#REF!="","",#REF!)</f>
        <v>#REF!</v>
      </c>
      <c r="E567" t="e">
        <f>IF(#REF!="","",#REF!)</f>
        <v>#REF!</v>
      </c>
      <c r="F567" s="6" t="e">
        <f t="shared" si="72"/>
        <v>#REF!</v>
      </c>
      <c r="G567" s="5" t="e">
        <f>#REF!+#REF!</f>
        <v>#REF!</v>
      </c>
      <c r="H567" s="5" t="e">
        <f t="shared" si="73"/>
        <v>#REF!</v>
      </c>
      <c r="I567" s="5" t="e">
        <f t="shared" si="74"/>
        <v>#REF!</v>
      </c>
      <c r="J567" s="5" t="e">
        <f t="shared" si="75"/>
        <v>#REF!</v>
      </c>
      <c r="K567" t="e">
        <f t="shared" si="76"/>
        <v>#REF!</v>
      </c>
    </row>
    <row r="568" spans="1:11" x14ac:dyDescent="0.25">
      <c r="A568" t="e">
        <f>#REF!</f>
        <v>#REF!</v>
      </c>
      <c r="B568" t="e">
        <f>#REF!</f>
        <v>#REF!</v>
      </c>
      <c r="C568" t="e">
        <f>#REF!</f>
        <v>#REF!</v>
      </c>
      <c r="D568" t="e">
        <f>IF(#REF!="","",#REF!)</f>
        <v>#REF!</v>
      </c>
      <c r="E568" t="e">
        <f>IF(#REF!="","",#REF!)</f>
        <v>#REF!</v>
      </c>
      <c r="F568" s="6" t="e">
        <f t="shared" si="72"/>
        <v>#REF!</v>
      </c>
      <c r="G568" s="5" t="e">
        <f>#REF!+#REF!</f>
        <v>#REF!</v>
      </c>
      <c r="H568" s="5" t="e">
        <f t="shared" si="73"/>
        <v>#REF!</v>
      </c>
      <c r="I568" s="5" t="e">
        <f t="shared" si="74"/>
        <v>#REF!</v>
      </c>
      <c r="J568" s="5" t="e">
        <f t="shared" si="75"/>
        <v>#REF!</v>
      </c>
      <c r="K568" t="e">
        <f t="shared" si="76"/>
        <v>#REF!</v>
      </c>
    </row>
    <row r="569" spans="1:11" x14ac:dyDescent="0.25">
      <c r="A569" t="e">
        <f>#REF!</f>
        <v>#REF!</v>
      </c>
      <c r="B569" t="e">
        <f>#REF!</f>
        <v>#REF!</v>
      </c>
      <c r="C569" t="e">
        <f>#REF!</f>
        <v>#REF!</v>
      </c>
      <c r="D569" t="e">
        <f>IF(#REF!="","",#REF!)</f>
        <v>#REF!</v>
      </c>
      <c r="E569" t="e">
        <f>IF(#REF!="","",#REF!)</f>
        <v>#REF!</v>
      </c>
      <c r="F569" s="6" t="e">
        <f t="shared" si="72"/>
        <v>#REF!</v>
      </c>
      <c r="G569" s="5" t="e">
        <f>#REF!+#REF!</f>
        <v>#REF!</v>
      </c>
      <c r="H569" s="5" t="e">
        <f t="shared" si="73"/>
        <v>#REF!</v>
      </c>
      <c r="I569" s="5" t="e">
        <f t="shared" si="74"/>
        <v>#REF!</v>
      </c>
      <c r="J569" s="5" t="e">
        <f t="shared" si="75"/>
        <v>#REF!</v>
      </c>
      <c r="K569" t="e">
        <f t="shared" si="76"/>
        <v>#REF!</v>
      </c>
    </row>
    <row r="570" spans="1:11" x14ac:dyDescent="0.25">
      <c r="A570" t="e">
        <f>#REF!</f>
        <v>#REF!</v>
      </c>
      <c r="B570" t="e">
        <f>#REF!</f>
        <v>#REF!</v>
      </c>
      <c r="C570" t="e">
        <f>#REF!</f>
        <v>#REF!</v>
      </c>
      <c r="D570" t="e">
        <f>IF(#REF!="","",#REF!)</f>
        <v>#REF!</v>
      </c>
      <c r="E570" t="e">
        <f>IF(#REF!="","",#REF!)</f>
        <v>#REF!</v>
      </c>
      <c r="F570" s="6" t="e">
        <f t="shared" si="72"/>
        <v>#REF!</v>
      </c>
      <c r="G570" s="5" t="e">
        <f>#REF!+#REF!</f>
        <v>#REF!</v>
      </c>
      <c r="H570" s="5" t="e">
        <f t="shared" si="73"/>
        <v>#REF!</v>
      </c>
      <c r="I570" s="5" t="e">
        <f t="shared" si="74"/>
        <v>#REF!</v>
      </c>
      <c r="J570" s="5" t="e">
        <f t="shared" si="75"/>
        <v>#REF!</v>
      </c>
      <c r="K570" t="e">
        <f t="shared" si="76"/>
        <v>#REF!</v>
      </c>
    </row>
    <row r="571" spans="1:11" x14ac:dyDescent="0.25">
      <c r="A571" t="e">
        <f>#REF!</f>
        <v>#REF!</v>
      </c>
      <c r="B571" t="e">
        <f>#REF!</f>
        <v>#REF!</v>
      </c>
      <c r="C571" t="e">
        <f>#REF!</f>
        <v>#REF!</v>
      </c>
      <c r="D571" t="e">
        <f>IF(#REF!="","",#REF!)</f>
        <v>#REF!</v>
      </c>
      <c r="E571" t="e">
        <f>IF(#REF!="","",#REF!)</f>
        <v>#REF!</v>
      </c>
      <c r="F571" s="6" t="e">
        <f t="shared" si="72"/>
        <v>#REF!</v>
      </c>
      <c r="G571" s="5" t="e">
        <f>#REF!+#REF!</f>
        <v>#REF!</v>
      </c>
      <c r="H571" s="5" t="e">
        <f t="shared" si="73"/>
        <v>#REF!</v>
      </c>
      <c r="I571" s="5" t="e">
        <f t="shared" si="74"/>
        <v>#REF!</v>
      </c>
      <c r="J571" s="5" t="e">
        <f t="shared" si="75"/>
        <v>#REF!</v>
      </c>
      <c r="K571" t="e">
        <f t="shared" si="76"/>
        <v>#REF!</v>
      </c>
    </row>
    <row r="572" spans="1:11" x14ac:dyDescent="0.25">
      <c r="A572" t="e">
        <f>#REF!</f>
        <v>#REF!</v>
      </c>
      <c r="B572" t="e">
        <f>#REF!</f>
        <v>#REF!</v>
      </c>
      <c r="C572" t="e">
        <f>#REF!</f>
        <v>#REF!</v>
      </c>
      <c r="D572" t="e">
        <f>IF(#REF!="","",#REF!)</f>
        <v>#REF!</v>
      </c>
      <c r="E572" t="e">
        <f>IF(#REF!="","",#REF!)</f>
        <v>#REF!</v>
      </c>
      <c r="F572" s="6" t="e">
        <f t="shared" si="72"/>
        <v>#REF!</v>
      </c>
      <c r="G572" s="5" t="e">
        <f>#REF!+#REF!</f>
        <v>#REF!</v>
      </c>
      <c r="H572" s="5" t="e">
        <f t="shared" si="73"/>
        <v>#REF!</v>
      </c>
      <c r="I572" s="5" t="e">
        <f t="shared" si="74"/>
        <v>#REF!</v>
      </c>
      <c r="J572" s="5" t="e">
        <f t="shared" si="75"/>
        <v>#REF!</v>
      </c>
      <c r="K572" t="e">
        <f t="shared" si="76"/>
        <v>#REF!</v>
      </c>
    </row>
    <row r="573" spans="1:11" x14ac:dyDescent="0.25">
      <c r="A573" t="e">
        <f>#REF!</f>
        <v>#REF!</v>
      </c>
      <c r="B573" t="e">
        <f>#REF!</f>
        <v>#REF!</v>
      </c>
      <c r="C573" t="e">
        <f>#REF!</f>
        <v>#REF!</v>
      </c>
      <c r="D573" t="e">
        <f>IF(#REF!="","",#REF!)</f>
        <v>#REF!</v>
      </c>
      <c r="E573" t="e">
        <f>IF(#REF!="","",#REF!)</f>
        <v>#REF!</v>
      </c>
      <c r="F573" s="6" t="e">
        <f t="shared" si="72"/>
        <v>#REF!</v>
      </c>
      <c r="G573" s="5" t="e">
        <f>#REF!+#REF!</f>
        <v>#REF!</v>
      </c>
      <c r="H573" s="5" t="e">
        <f t="shared" si="73"/>
        <v>#REF!</v>
      </c>
      <c r="I573" s="5" t="e">
        <f t="shared" si="74"/>
        <v>#REF!</v>
      </c>
      <c r="J573" s="5" t="e">
        <f t="shared" si="75"/>
        <v>#REF!</v>
      </c>
      <c r="K573" t="e">
        <f t="shared" si="76"/>
        <v>#REF!</v>
      </c>
    </row>
    <row r="574" spans="1:11" x14ac:dyDescent="0.25">
      <c r="A574" t="e">
        <f>#REF!</f>
        <v>#REF!</v>
      </c>
      <c r="B574" t="e">
        <f>#REF!</f>
        <v>#REF!</v>
      </c>
      <c r="C574" t="e">
        <f>#REF!</f>
        <v>#REF!</v>
      </c>
      <c r="D574" t="e">
        <f>IF(#REF!="","",#REF!)</f>
        <v>#REF!</v>
      </c>
      <c r="E574" t="e">
        <f>IF(#REF!="","",#REF!)</f>
        <v>#REF!</v>
      </c>
      <c r="F574" s="6" t="e">
        <f t="shared" si="72"/>
        <v>#REF!</v>
      </c>
      <c r="G574" s="5" t="e">
        <f>#REF!+#REF!</f>
        <v>#REF!</v>
      </c>
      <c r="H574" s="5" t="e">
        <f t="shared" si="73"/>
        <v>#REF!</v>
      </c>
      <c r="I574" s="5" t="e">
        <f t="shared" si="74"/>
        <v>#REF!</v>
      </c>
      <c r="J574" s="5" t="e">
        <f t="shared" si="75"/>
        <v>#REF!</v>
      </c>
      <c r="K574" t="e">
        <f t="shared" si="76"/>
        <v>#REF!</v>
      </c>
    </row>
    <row r="575" spans="1:11" x14ac:dyDescent="0.25">
      <c r="A575" t="e">
        <f>#REF!</f>
        <v>#REF!</v>
      </c>
      <c r="B575" t="e">
        <f>#REF!</f>
        <v>#REF!</v>
      </c>
      <c r="C575" t="e">
        <f>#REF!</f>
        <v>#REF!</v>
      </c>
      <c r="D575" t="e">
        <f>IF(#REF!="","",#REF!)</f>
        <v>#REF!</v>
      </c>
      <c r="E575" t="e">
        <f>IF(#REF!="","",#REF!)</f>
        <v>#REF!</v>
      </c>
      <c r="F575" s="6" t="e">
        <f t="shared" si="72"/>
        <v>#REF!</v>
      </c>
      <c r="G575" s="5" t="e">
        <f>#REF!+#REF!</f>
        <v>#REF!</v>
      </c>
      <c r="H575" s="5" t="e">
        <f t="shared" si="73"/>
        <v>#REF!</v>
      </c>
      <c r="I575" s="5" t="e">
        <f t="shared" si="74"/>
        <v>#REF!</v>
      </c>
      <c r="J575" s="5" t="e">
        <f t="shared" si="75"/>
        <v>#REF!</v>
      </c>
      <c r="K575" t="e">
        <f t="shared" si="76"/>
        <v>#REF!</v>
      </c>
    </row>
    <row r="576" spans="1:11" x14ac:dyDescent="0.25">
      <c r="A576" t="e">
        <f>#REF!</f>
        <v>#REF!</v>
      </c>
      <c r="B576" t="e">
        <f>#REF!</f>
        <v>#REF!</v>
      </c>
      <c r="C576" t="e">
        <f>#REF!</f>
        <v>#REF!</v>
      </c>
      <c r="D576" t="e">
        <f>IF(#REF!="","",#REF!)</f>
        <v>#REF!</v>
      </c>
      <c r="E576" t="e">
        <f>IF(#REF!="","",#REF!)</f>
        <v>#REF!</v>
      </c>
      <c r="F576" s="6" t="e">
        <f t="shared" si="72"/>
        <v>#REF!</v>
      </c>
      <c r="G576" s="5" t="e">
        <f>#REF!+#REF!</f>
        <v>#REF!</v>
      </c>
      <c r="H576" s="5" t="e">
        <f t="shared" si="73"/>
        <v>#REF!</v>
      </c>
      <c r="I576" s="5" t="e">
        <f t="shared" si="74"/>
        <v>#REF!</v>
      </c>
      <c r="J576" s="5" t="e">
        <f t="shared" si="75"/>
        <v>#REF!</v>
      </c>
      <c r="K576" t="e">
        <f t="shared" si="76"/>
        <v>#REF!</v>
      </c>
    </row>
    <row r="577" spans="1:11" x14ac:dyDescent="0.25">
      <c r="A577" t="e">
        <f>#REF!</f>
        <v>#REF!</v>
      </c>
      <c r="B577" t="e">
        <f>#REF!</f>
        <v>#REF!</v>
      </c>
      <c r="C577" t="e">
        <f>#REF!</f>
        <v>#REF!</v>
      </c>
      <c r="D577" t="e">
        <f>IF(#REF!="","",#REF!)</f>
        <v>#REF!</v>
      </c>
      <c r="E577" t="e">
        <f>IF(#REF!="","",#REF!)</f>
        <v>#REF!</v>
      </c>
      <c r="F577" s="6" t="e">
        <f t="shared" si="72"/>
        <v>#REF!</v>
      </c>
      <c r="G577" s="5" t="e">
        <f>#REF!+#REF!</f>
        <v>#REF!</v>
      </c>
      <c r="H577" s="5" t="e">
        <f t="shared" si="73"/>
        <v>#REF!</v>
      </c>
      <c r="I577" s="5" t="e">
        <f t="shared" si="74"/>
        <v>#REF!</v>
      </c>
      <c r="J577" s="5" t="e">
        <f t="shared" si="75"/>
        <v>#REF!</v>
      </c>
      <c r="K577" t="e">
        <f t="shared" si="76"/>
        <v>#REF!</v>
      </c>
    </row>
    <row r="578" spans="1:11" x14ac:dyDescent="0.25">
      <c r="A578" t="e">
        <f>#REF!</f>
        <v>#REF!</v>
      </c>
      <c r="B578" t="e">
        <f>#REF!</f>
        <v>#REF!</v>
      </c>
      <c r="C578" t="e">
        <f>#REF!</f>
        <v>#REF!</v>
      </c>
      <c r="D578" t="e">
        <f>IF(#REF!="","",#REF!)</f>
        <v>#REF!</v>
      </c>
      <c r="E578" t="e">
        <f>IF(#REF!="","",#REF!)</f>
        <v>#REF!</v>
      </c>
      <c r="F578" s="6" t="e">
        <f t="shared" si="72"/>
        <v>#REF!</v>
      </c>
      <c r="G578" s="5" t="e">
        <f>#REF!+#REF!</f>
        <v>#REF!</v>
      </c>
      <c r="H578" s="5" t="e">
        <f t="shared" si="73"/>
        <v>#REF!</v>
      </c>
      <c r="I578" s="5" t="e">
        <f t="shared" si="74"/>
        <v>#REF!</v>
      </c>
      <c r="J578" s="5" t="e">
        <f t="shared" si="75"/>
        <v>#REF!</v>
      </c>
      <c r="K578" t="e">
        <f t="shared" si="76"/>
        <v>#REF!</v>
      </c>
    </row>
    <row r="579" spans="1:11" x14ac:dyDescent="0.25">
      <c r="A579" t="e">
        <f>#REF!</f>
        <v>#REF!</v>
      </c>
      <c r="B579" t="e">
        <f>#REF!</f>
        <v>#REF!</v>
      </c>
      <c r="C579" t="e">
        <f>#REF!</f>
        <v>#REF!</v>
      </c>
      <c r="D579" t="e">
        <f>IF(#REF!="","",#REF!)</f>
        <v>#REF!</v>
      </c>
      <c r="E579" t="e">
        <f>IF(#REF!="","",#REF!)</f>
        <v>#REF!</v>
      </c>
      <c r="F579" s="6" t="e">
        <f t="shared" si="72"/>
        <v>#REF!</v>
      </c>
      <c r="G579" s="5" t="e">
        <f>#REF!+#REF!</f>
        <v>#REF!</v>
      </c>
      <c r="H579" s="5" t="e">
        <f t="shared" si="73"/>
        <v>#REF!</v>
      </c>
      <c r="I579" s="5" t="e">
        <f t="shared" si="74"/>
        <v>#REF!</v>
      </c>
      <c r="J579" s="5" t="e">
        <f t="shared" si="75"/>
        <v>#REF!</v>
      </c>
      <c r="K579" t="e">
        <f t="shared" si="76"/>
        <v>#REF!</v>
      </c>
    </row>
    <row r="580" spans="1:11" x14ac:dyDescent="0.25">
      <c r="A580" t="e">
        <f>#REF!</f>
        <v>#REF!</v>
      </c>
      <c r="B580" t="e">
        <f>#REF!</f>
        <v>#REF!</v>
      </c>
      <c r="C580" t="e">
        <f>#REF!</f>
        <v>#REF!</v>
      </c>
      <c r="D580" t="e">
        <f>IF(#REF!="","",#REF!)</f>
        <v>#REF!</v>
      </c>
      <c r="E580" t="e">
        <f>IF(#REF!="","",#REF!)</f>
        <v>#REF!</v>
      </c>
      <c r="F580" s="6" t="e">
        <f t="shared" ref="F580:F643" si="77">IF(OR(E580="",D580="",E580=0),"",D580/E580)</f>
        <v>#REF!</v>
      </c>
      <c r="G580" s="5" t="e">
        <f>#REF!+#REF!</f>
        <v>#REF!</v>
      </c>
      <c r="H580" s="5" t="e">
        <f t="shared" ref="H580:H643" si="78">IF(AND(G580&gt;0,IF(D580="",0,D580)&gt;0,B580=$P$3),1,0)</f>
        <v>#REF!</v>
      </c>
      <c r="I580" s="5" t="e">
        <f t="shared" ref="I580:I643" si="79">IF(AND(G580&gt;0,B580=$P$3),1,0)</f>
        <v>#REF!</v>
      </c>
      <c r="J580" s="5" t="e">
        <f t="shared" ref="J580:J643" si="80">IF(AND(IF(D580="",0,D580)&gt;0,G580=0,B580=$P$3),1,0)</f>
        <v>#REF!</v>
      </c>
      <c r="K580" t="e">
        <f t="shared" ref="K580:K643" si="81">IF(OR(E580=0,E580=""),0,IF(B580=$P$3,1,0))</f>
        <v>#REF!</v>
      </c>
    </row>
    <row r="581" spans="1:11" x14ac:dyDescent="0.25">
      <c r="A581" t="e">
        <f>#REF!</f>
        <v>#REF!</v>
      </c>
      <c r="B581" t="e">
        <f>#REF!</f>
        <v>#REF!</v>
      </c>
      <c r="C581" t="e">
        <f>#REF!</f>
        <v>#REF!</v>
      </c>
      <c r="D581" t="e">
        <f>IF(#REF!="","",#REF!)</f>
        <v>#REF!</v>
      </c>
      <c r="E581" t="e">
        <f>IF(#REF!="","",#REF!)</f>
        <v>#REF!</v>
      </c>
      <c r="F581" s="6" t="e">
        <f t="shared" si="77"/>
        <v>#REF!</v>
      </c>
      <c r="G581" s="5" t="e">
        <f>#REF!+#REF!</f>
        <v>#REF!</v>
      </c>
      <c r="H581" s="5" t="e">
        <f t="shared" si="78"/>
        <v>#REF!</v>
      </c>
      <c r="I581" s="5" t="e">
        <f t="shared" si="79"/>
        <v>#REF!</v>
      </c>
      <c r="J581" s="5" t="e">
        <f t="shared" si="80"/>
        <v>#REF!</v>
      </c>
      <c r="K581" t="e">
        <f t="shared" si="81"/>
        <v>#REF!</v>
      </c>
    </row>
    <row r="582" spans="1:11" x14ac:dyDescent="0.25">
      <c r="A582" t="e">
        <f>#REF!</f>
        <v>#REF!</v>
      </c>
      <c r="B582" t="e">
        <f>#REF!</f>
        <v>#REF!</v>
      </c>
      <c r="C582" t="e">
        <f>#REF!</f>
        <v>#REF!</v>
      </c>
      <c r="D582" t="e">
        <f>IF(#REF!="","",#REF!)</f>
        <v>#REF!</v>
      </c>
      <c r="E582" t="e">
        <f>IF(#REF!="","",#REF!)</f>
        <v>#REF!</v>
      </c>
      <c r="F582" s="6" t="e">
        <f t="shared" si="77"/>
        <v>#REF!</v>
      </c>
      <c r="G582" s="5" t="e">
        <f>#REF!+#REF!</f>
        <v>#REF!</v>
      </c>
      <c r="H582" s="5" t="e">
        <f t="shared" si="78"/>
        <v>#REF!</v>
      </c>
      <c r="I582" s="5" t="e">
        <f t="shared" si="79"/>
        <v>#REF!</v>
      </c>
      <c r="J582" s="5" t="e">
        <f t="shared" si="80"/>
        <v>#REF!</v>
      </c>
      <c r="K582" t="e">
        <f t="shared" si="81"/>
        <v>#REF!</v>
      </c>
    </row>
    <row r="583" spans="1:11" x14ac:dyDescent="0.25">
      <c r="A583" t="e">
        <f>#REF!</f>
        <v>#REF!</v>
      </c>
      <c r="B583" t="e">
        <f>#REF!</f>
        <v>#REF!</v>
      </c>
      <c r="C583" t="e">
        <f>#REF!</f>
        <v>#REF!</v>
      </c>
      <c r="D583" t="e">
        <f>IF(#REF!="","",#REF!)</f>
        <v>#REF!</v>
      </c>
      <c r="E583" t="e">
        <f>IF(#REF!="","",#REF!)</f>
        <v>#REF!</v>
      </c>
      <c r="F583" s="6" t="e">
        <f t="shared" si="77"/>
        <v>#REF!</v>
      </c>
      <c r="G583" s="5" t="e">
        <f>#REF!+#REF!</f>
        <v>#REF!</v>
      </c>
      <c r="H583" s="5" t="e">
        <f t="shared" si="78"/>
        <v>#REF!</v>
      </c>
      <c r="I583" s="5" t="e">
        <f t="shared" si="79"/>
        <v>#REF!</v>
      </c>
      <c r="J583" s="5" t="e">
        <f t="shared" si="80"/>
        <v>#REF!</v>
      </c>
      <c r="K583" t="e">
        <f t="shared" si="81"/>
        <v>#REF!</v>
      </c>
    </row>
    <row r="584" spans="1:11" x14ac:dyDescent="0.25">
      <c r="A584" t="e">
        <f>#REF!</f>
        <v>#REF!</v>
      </c>
      <c r="B584" t="e">
        <f>#REF!</f>
        <v>#REF!</v>
      </c>
      <c r="C584" t="e">
        <f>#REF!</f>
        <v>#REF!</v>
      </c>
      <c r="D584" t="e">
        <f>IF(#REF!="","",#REF!)</f>
        <v>#REF!</v>
      </c>
      <c r="E584" t="e">
        <f>IF(#REF!="","",#REF!)</f>
        <v>#REF!</v>
      </c>
      <c r="F584" s="6" t="e">
        <f t="shared" si="77"/>
        <v>#REF!</v>
      </c>
      <c r="G584" s="5" t="e">
        <f>#REF!+#REF!</f>
        <v>#REF!</v>
      </c>
      <c r="H584" s="5" t="e">
        <f t="shared" si="78"/>
        <v>#REF!</v>
      </c>
      <c r="I584" s="5" t="e">
        <f t="shared" si="79"/>
        <v>#REF!</v>
      </c>
      <c r="J584" s="5" t="e">
        <f t="shared" si="80"/>
        <v>#REF!</v>
      </c>
      <c r="K584" t="e">
        <f t="shared" si="81"/>
        <v>#REF!</v>
      </c>
    </row>
    <row r="585" spans="1:11" x14ac:dyDescent="0.25">
      <c r="A585" t="e">
        <f>#REF!</f>
        <v>#REF!</v>
      </c>
      <c r="B585" t="e">
        <f>#REF!</f>
        <v>#REF!</v>
      </c>
      <c r="C585" t="e">
        <f>#REF!</f>
        <v>#REF!</v>
      </c>
      <c r="D585" t="e">
        <f>IF(#REF!="","",#REF!)</f>
        <v>#REF!</v>
      </c>
      <c r="E585" t="e">
        <f>IF(#REF!="","",#REF!)</f>
        <v>#REF!</v>
      </c>
      <c r="F585" s="6" t="e">
        <f t="shared" si="77"/>
        <v>#REF!</v>
      </c>
      <c r="G585" s="5" t="e">
        <f>#REF!+#REF!</f>
        <v>#REF!</v>
      </c>
      <c r="H585" s="5" t="e">
        <f t="shared" si="78"/>
        <v>#REF!</v>
      </c>
      <c r="I585" s="5" t="e">
        <f t="shared" si="79"/>
        <v>#REF!</v>
      </c>
      <c r="J585" s="5" t="e">
        <f t="shared" si="80"/>
        <v>#REF!</v>
      </c>
      <c r="K585" t="e">
        <f t="shared" si="81"/>
        <v>#REF!</v>
      </c>
    </row>
    <row r="586" spans="1:11" x14ac:dyDescent="0.25">
      <c r="A586" t="e">
        <f>#REF!</f>
        <v>#REF!</v>
      </c>
      <c r="B586" t="e">
        <f>#REF!</f>
        <v>#REF!</v>
      </c>
      <c r="C586" t="e">
        <f>#REF!</f>
        <v>#REF!</v>
      </c>
      <c r="D586" t="e">
        <f>IF(#REF!="","",#REF!)</f>
        <v>#REF!</v>
      </c>
      <c r="E586" t="e">
        <f>IF(#REF!="","",#REF!)</f>
        <v>#REF!</v>
      </c>
      <c r="F586" s="6" t="e">
        <f t="shared" si="77"/>
        <v>#REF!</v>
      </c>
      <c r="G586" s="5" t="e">
        <f>#REF!+#REF!</f>
        <v>#REF!</v>
      </c>
      <c r="H586" s="5" t="e">
        <f t="shared" si="78"/>
        <v>#REF!</v>
      </c>
      <c r="I586" s="5" t="e">
        <f t="shared" si="79"/>
        <v>#REF!</v>
      </c>
      <c r="J586" s="5" t="e">
        <f t="shared" si="80"/>
        <v>#REF!</v>
      </c>
      <c r="K586" t="e">
        <f t="shared" si="81"/>
        <v>#REF!</v>
      </c>
    </row>
    <row r="587" spans="1:11" x14ac:dyDescent="0.25">
      <c r="A587" t="e">
        <f>#REF!</f>
        <v>#REF!</v>
      </c>
      <c r="B587" t="e">
        <f>#REF!</f>
        <v>#REF!</v>
      </c>
      <c r="C587" t="e">
        <f>#REF!</f>
        <v>#REF!</v>
      </c>
      <c r="D587" t="e">
        <f>IF(#REF!="","",#REF!)</f>
        <v>#REF!</v>
      </c>
      <c r="E587" t="e">
        <f>IF(#REF!="","",#REF!)</f>
        <v>#REF!</v>
      </c>
      <c r="F587" s="6" t="e">
        <f t="shared" si="77"/>
        <v>#REF!</v>
      </c>
      <c r="G587" s="5" t="e">
        <f>#REF!+#REF!</f>
        <v>#REF!</v>
      </c>
      <c r="H587" s="5" t="e">
        <f t="shared" si="78"/>
        <v>#REF!</v>
      </c>
      <c r="I587" s="5" t="e">
        <f t="shared" si="79"/>
        <v>#REF!</v>
      </c>
      <c r="J587" s="5" t="e">
        <f t="shared" si="80"/>
        <v>#REF!</v>
      </c>
      <c r="K587" t="e">
        <f t="shared" si="81"/>
        <v>#REF!</v>
      </c>
    </row>
    <row r="588" spans="1:11" x14ac:dyDescent="0.25">
      <c r="A588" t="e">
        <f>#REF!</f>
        <v>#REF!</v>
      </c>
      <c r="B588" t="e">
        <f>#REF!</f>
        <v>#REF!</v>
      </c>
      <c r="C588" t="e">
        <f>#REF!</f>
        <v>#REF!</v>
      </c>
      <c r="D588" t="e">
        <f>IF(#REF!="","",#REF!)</f>
        <v>#REF!</v>
      </c>
      <c r="E588" t="e">
        <f>IF(#REF!="","",#REF!)</f>
        <v>#REF!</v>
      </c>
      <c r="F588" s="6" t="e">
        <f t="shared" si="77"/>
        <v>#REF!</v>
      </c>
      <c r="G588" s="5" t="e">
        <f>#REF!+#REF!</f>
        <v>#REF!</v>
      </c>
      <c r="H588" s="5" t="e">
        <f t="shared" si="78"/>
        <v>#REF!</v>
      </c>
      <c r="I588" s="5" t="e">
        <f t="shared" si="79"/>
        <v>#REF!</v>
      </c>
      <c r="J588" s="5" t="e">
        <f t="shared" si="80"/>
        <v>#REF!</v>
      </c>
      <c r="K588" t="e">
        <f t="shared" si="81"/>
        <v>#REF!</v>
      </c>
    </row>
    <row r="589" spans="1:11" x14ac:dyDescent="0.25">
      <c r="A589" t="e">
        <f>#REF!</f>
        <v>#REF!</v>
      </c>
      <c r="B589" t="e">
        <f>#REF!</f>
        <v>#REF!</v>
      </c>
      <c r="C589" t="e">
        <f>#REF!</f>
        <v>#REF!</v>
      </c>
      <c r="D589" t="e">
        <f>IF(#REF!="","",#REF!)</f>
        <v>#REF!</v>
      </c>
      <c r="E589" t="e">
        <f>IF(#REF!="","",#REF!)</f>
        <v>#REF!</v>
      </c>
      <c r="F589" s="6" t="e">
        <f t="shared" si="77"/>
        <v>#REF!</v>
      </c>
      <c r="G589" s="5" t="e">
        <f>#REF!+#REF!</f>
        <v>#REF!</v>
      </c>
      <c r="H589" s="5" t="e">
        <f t="shared" si="78"/>
        <v>#REF!</v>
      </c>
      <c r="I589" s="5" t="e">
        <f t="shared" si="79"/>
        <v>#REF!</v>
      </c>
      <c r="J589" s="5" t="e">
        <f t="shared" si="80"/>
        <v>#REF!</v>
      </c>
      <c r="K589" t="e">
        <f t="shared" si="81"/>
        <v>#REF!</v>
      </c>
    </row>
    <row r="590" spans="1:11" x14ac:dyDescent="0.25">
      <c r="A590" t="e">
        <f>#REF!</f>
        <v>#REF!</v>
      </c>
      <c r="B590" t="e">
        <f>#REF!</f>
        <v>#REF!</v>
      </c>
      <c r="C590" t="e">
        <f>#REF!</f>
        <v>#REF!</v>
      </c>
      <c r="D590" t="e">
        <f>IF(#REF!="","",#REF!)</f>
        <v>#REF!</v>
      </c>
      <c r="E590" t="e">
        <f>IF(#REF!="","",#REF!)</f>
        <v>#REF!</v>
      </c>
      <c r="F590" s="6" t="e">
        <f t="shared" si="77"/>
        <v>#REF!</v>
      </c>
      <c r="G590" s="5" t="e">
        <f>#REF!+#REF!</f>
        <v>#REF!</v>
      </c>
      <c r="H590" s="5" t="e">
        <f t="shared" si="78"/>
        <v>#REF!</v>
      </c>
      <c r="I590" s="5" t="e">
        <f t="shared" si="79"/>
        <v>#REF!</v>
      </c>
      <c r="J590" s="5" t="e">
        <f t="shared" si="80"/>
        <v>#REF!</v>
      </c>
      <c r="K590" t="e">
        <f t="shared" si="81"/>
        <v>#REF!</v>
      </c>
    </row>
    <row r="591" spans="1:11" x14ac:dyDescent="0.25">
      <c r="A591" t="e">
        <f>#REF!</f>
        <v>#REF!</v>
      </c>
      <c r="B591" t="e">
        <f>#REF!</f>
        <v>#REF!</v>
      </c>
      <c r="C591" t="e">
        <f>#REF!</f>
        <v>#REF!</v>
      </c>
      <c r="D591" t="e">
        <f>IF(#REF!="","",#REF!)</f>
        <v>#REF!</v>
      </c>
      <c r="E591" t="e">
        <f>IF(#REF!="","",#REF!)</f>
        <v>#REF!</v>
      </c>
      <c r="F591" s="6" t="e">
        <f t="shared" si="77"/>
        <v>#REF!</v>
      </c>
      <c r="G591" s="5" t="e">
        <f>#REF!+#REF!</f>
        <v>#REF!</v>
      </c>
      <c r="H591" s="5" t="e">
        <f t="shared" si="78"/>
        <v>#REF!</v>
      </c>
      <c r="I591" s="5" t="e">
        <f t="shared" si="79"/>
        <v>#REF!</v>
      </c>
      <c r="J591" s="5" t="e">
        <f t="shared" si="80"/>
        <v>#REF!</v>
      </c>
      <c r="K591" t="e">
        <f t="shared" si="81"/>
        <v>#REF!</v>
      </c>
    </row>
    <row r="592" spans="1:11" x14ac:dyDescent="0.25">
      <c r="A592" t="e">
        <f>#REF!</f>
        <v>#REF!</v>
      </c>
      <c r="B592" t="e">
        <f>#REF!</f>
        <v>#REF!</v>
      </c>
      <c r="C592" t="e">
        <f>#REF!</f>
        <v>#REF!</v>
      </c>
      <c r="D592" t="e">
        <f>IF(#REF!="","",#REF!)</f>
        <v>#REF!</v>
      </c>
      <c r="E592" t="e">
        <f>IF(#REF!="","",#REF!)</f>
        <v>#REF!</v>
      </c>
      <c r="F592" s="6" t="e">
        <f t="shared" si="77"/>
        <v>#REF!</v>
      </c>
      <c r="G592" s="5" t="e">
        <f>#REF!+#REF!</f>
        <v>#REF!</v>
      </c>
      <c r="H592" s="5" t="e">
        <f t="shared" si="78"/>
        <v>#REF!</v>
      </c>
      <c r="I592" s="5" t="e">
        <f t="shared" si="79"/>
        <v>#REF!</v>
      </c>
      <c r="J592" s="5" t="e">
        <f t="shared" si="80"/>
        <v>#REF!</v>
      </c>
      <c r="K592" t="e">
        <f t="shared" si="81"/>
        <v>#REF!</v>
      </c>
    </row>
    <row r="593" spans="1:11" x14ac:dyDescent="0.25">
      <c r="A593" t="e">
        <f>#REF!</f>
        <v>#REF!</v>
      </c>
      <c r="B593" t="e">
        <f>#REF!</f>
        <v>#REF!</v>
      </c>
      <c r="C593" t="e">
        <f>#REF!</f>
        <v>#REF!</v>
      </c>
      <c r="D593" t="e">
        <f>IF(#REF!="","",#REF!)</f>
        <v>#REF!</v>
      </c>
      <c r="E593" t="e">
        <f>IF(#REF!="","",#REF!)</f>
        <v>#REF!</v>
      </c>
      <c r="F593" s="6" t="e">
        <f t="shared" si="77"/>
        <v>#REF!</v>
      </c>
      <c r="G593" s="5" t="e">
        <f>#REF!+#REF!</f>
        <v>#REF!</v>
      </c>
      <c r="H593" s="5" t="e">
        <f t="shared" si="78"/>
        <v>#REF!</v>
      </c>
      <c r="I593" s="5" t="e">
        <f t="shared" si="79"/>
        <v>#REF!</v>
      </c>
      <c r="J593" s="5" t="e">
        <f t="shared" si="80"/>
        <v>#REF!</v>
      </c>
      <c r="K593" t="e">
        <f t="shared" si="81"/>
        <v>#REF!</v>
      </c>
    </row>
    <row r="594" spans="1:11" x14ac:dyDescent="0.25">
      <c r="A594" t="e">
        <f>#REF!</f>
        <v>#REF!</v>
      </c>
      <c r="B594" t="e">
        <f>#REF!</f>
        <v>#REF!</v>
      </c>
      <c r="C594" t="e">
        <f>#REF!</f>
        <v>#REF!</v>
      </c>
      <c r="D594" t="e">
        <f>IF(#REF!="","",#REF!)</f>
        <v>#REF!</v>
      </c>
      <c r="E594" t="e">
        <f>IF(#REF!="","",#REF!)</f>
        <v>#REF!</v>
      </c>
      <c r="F594" s="6" t="e">
        <f t="shared" si="77"/>
        <v>#REF!</v>
      </c>
      <c r="G594" s="5" t="e">
        <f>#REF!+#REF!</f>
        <v>#REF!</v>
      </c>
      <c r="H594" s="5" t="e">
        <f t="shared" si="78"/>
        <v>#REF!</v>
      </c>
      <c r="I594" s="5" t="e">
        <f t="shared" si="79"/>
        <v>#REF!</v>
      </c>
      <c r="J594" s="5" t="e">
        <f t="shared" si="80"/>
        <v>#REF!</v>
      </c>
      <c r="K594" t="e">
        <f t="shared" si="81"/>
        <v>#REF!</v>
      </c>
    </row>
    <row r="595" spans="1:11" x14ac:dyDescent="0.25">
      <c r="A595" t="e">
        <f>#REF!</f>
        <v>#REF!</v>
      </c>
      <c r="B595" t="e">
        <f>#REF!</f>
        <v>#REF!</v>
      </c>
      <c r="C595" t="e">
        <f>#REF!</f>
        <v>#REF!</v>
      </c>
      <c r="D595" t="e">
        <f>IF(#REF!="","",#REF!)</f>
        <v>#REF!</v>
      </c>
      <c r="E595" t="e">
        <f>IF(#REF!="","",#REF!)</f>
        <v>#REF!</v>
      </c>
      <c r="F595" s="6" t="e">
        <f t="shared" si="77"/>
        <v>#REF!</v>
      </c>
      <c r="G595" s="5" t="e">
        <f>#REF!+#REF!</f>
        <v>#REF!</v>
      </c>
      <c r="H595" s="5" t="e">
        <f t="shared" si="78"/>
        <v>#REF!</v>
      </c>
      <c r="I595" s="5" t="e">
        <f t="shared" si="79"/>
        <v>#REF!</v>
      </c>
      <c r="J595" s="5" t="e">
        <f t="shared" si="80"/>
        <v>#REF!</v>
      </c>
      <c r="K595" t="e">
        <f t="shared" si="81"/>
        <v>#REF!</v>
      </c>
    </row>
    <row r="596" spans="1:11" x14ac:dyDescent="0.25">
      <c r="A596" t="e">
        <f>#REF!</f>
        <v>#REF!</v>
      </c>
      <c r="B596" t="e">
        <f>#REF!</f>
        <v>#REF!</v>
      </c>
      <c r="C596" t="e">
        <f>#REF!</f>
        <v>#REF!</v>
      </c>
      <c r="D596" t="e">
        <f>IF(#REF!="","",#REF!)</f>
        <v>#REF!</v>
      </c>
      <c r="E596" t="e">
        <f>IF(#REF!="","",#REF!)</f>
        <v>#REF!</v>
      </c>
      <c r="F596" s="6" t="e">
        <f t="shared" si="77"/>
        <v>#REF!</v>
      </c>
      <c r="G596" s="5" t="e">
        <f>#REF!+#REF!</f>
        <v>#REF!</v>
      </c>
      <c r="H596" s="5" t="e">
        <f t="shared" si="78"/>
        <v>#REF!</v>
      </c>
      <c r="I596" s="5" t="e">
        <f t="shared" si="79"/>
        <v>#REF!</v>
      </c>
      <c r="J596" s="5" t="e">
        <f t="shared" si="80"/>
        <v>#REF!</v>
      </c>
      <c r="K596" t="e">
        <f t="shared" si="81"/>
        <v>#REF!</v>
      </c>
    </row>
    <row r="597" spans="1:11" x14ac:dyDescent="0.25">
      <c r="A597" t="e">
        <f>#REF!</f>
        <v>#REF!</v>
      </c>
      <c r="B597" t="e">
        <f>#REF!</f>
        <v>#REF!</v>
      </c>
      <c r="C597" t="e">
        <f>#REF!</f>
        <v>#REF!</v>
      </c>
      <c r="D597" t="e">
        <f>IF(#REF!="","",#REF!)</f>
        <v>#REF!</v>
      </c>
      <c r="E597" t="e">
        <f>IF(#REF!="","",#REF!)</f>
        <v>#REF!</v>
      </c>
      <c r="F597" s="6" t="e">
        <f t="shared" si="77"/>
        <v>#REF!</v>
      </c>
      <c r="G597" s="5" t="e">
        <f>#REF!+#REF!</f>
        <v>#REF!</v>
      </c>
      <c r="H597" s="5" t="e">
        <f t="shared" si="78"/>
        <v>#REF!</v>
      </c>
      <c r="I597" s="5" t="e">
        <f t="shared" si="79"/>
        <v>#REF!</v>
      </c>
      <c r="J597" s="5" t="e">
        <f t="shared" si="80"/>
        <v>#REF!</v>
      </c>
      <c r="K597" t="e">
        <f t="shared" si="81"/>
        <v>#REF!</v>
      </c>
    </row>
    <row r="598" spans="1:11" x14ac:dyDescent="0.25">
      <c r="A598" t="e">
        <f>#REF!</f>
        <v>#REF!</v>
      </c>
      <c r="B598" t="e">
        <f>#REF!</f>
        <v>#REF!</v>
      </c>
      <c r="C598" t="e">
        <f>#REF!</f>
        <v>#REF!</v>
      </c>
      <c r="D598" t="e">
        <f>IF(#REF!="","",#REF!)</f>
        <v>#REF!</v>
      </c>
      <c r="E598" t="e">
        <f>IF(#REF!="","",#REF!)</f>
        <v>#REF!</v>
      </c>
      <c r="F598" s="6" t="e">
        <f t="shared" si="77"/>
        <v>#REF!</v>
      </c>
      <c r="G598" s="5" t="e">
        <f>#REF!+#REF!</f>
        <v>#REF!</v>
      </c>
      <c r="H598" s="5" t="e">
        <f t="shared" si="78"/>
        <v>#REF!</v>
      </c>
      <c r="I598" s="5" t="e">
        <f t="shared" si="79"/>
        <v>#REF!</v>
      </c>
      <c r="J598" s="5" t="e">
        <f t="shared" si="80"/>
        <v>#REF!</v>
      </c>
      <c r="K598" t="e">
        <f t="shared" si="81"/>
        <v>#REF!</v>
      </c>
    </row>
    <row r="599" spans="1:11" x14ac:dyDescent="0.25">
      <c r="A599" t="e">
        <f>#REF!</f>
        <v>#REF!</v>
      </c>
      <c r="B599" t="e">
        <f>#REF!</f>
        <v>#REF!</v>
      </c>
      <c r="C599" t="e">
        <f>#REF!</f>
        <v>#REF!</v>
      </c>
      <c r="D599" t="e">
        <f>IF(#REF!="","",#REF!)</f>
        <v>#REF!</v>
      </c>
      <c r="E599" t="e">
        <f>IF(#REF!="","",#REF!)</f>
        <v>#REF!</v>
      </c>
      <c r="F599" s="6" t="e">
        <f t="shared" si="77"/>
        <v>#REF!</v>
      </c>
      <c r="G599" s="5" t="e">
        <f>#REF!+#REF!</f>
        <v>#REF!</v>
      </c>
      <c r="H599" s="5" t="e">
        <f t="shared" si="78"/>
        <v>#REF!</v>
      </c>
      <c r="I599" s="5" t="e">
        <f t="shared" si="79"/>
        <v>#REF!</v>
      </c>
      <c r="J599" s="5" t="e">
        <f t="shared" si="80"/>
        <v>#REF!</v>
      </c>
      <c r="K599" t="e">
        <f t="shared" si="81"/>
        <v>#REF!</v>
      </c>
    </row>
    <row r="600" spans="1:11" x14ac:dyDescent="0.25">
      <c r="A600" t="e">
        <f>#REF!</f>
        <v>#REF!</v>
      </c>
      <c r="B600" t="e">
        <f>#REF!</f>
        <v>#REF!</v>
      </c>
      <c r="C600" t="e">
        <f>#REF!</f>
        <v>#REF!</v>
      </c>
      <c r="D600" t="e">
        <f>IF(#REF!="","",#REF!)</f>
        <v>#REF!</v>
      </c>
      <c r="E600" t="e">
        <f>IF(#REF!="","",#REF!)</f>
        <v>#REF!</v>
      </c>
      <c r="F600" s="6" t="e">
        <f t="shared" si="77"/>
        <v>#REF!</v>
      </c>
      <c r="G600" s="5" t="e">
        <f>#REF!+#REF!</f>
        <v>#REF!</v>
      </c>
      <c r="H600" s="5" t="e">
        <f t="shared" si="78"/>
        <v>#REF!</v>
      </c>
      <c r="I600" s="5" t="e">
        <f t="shared" si="79"/>
        <v>#REF!</v>
      </c>
      <c r="J600" s="5" t="e">
        <f t="shared" si="80"/>
        <v>#REF!</v>
      </c>
      <c r="K600" t="e">
        <f t="shared" si="81"/>
        <v>#REF!</v>
      </c>
    </row>
    <row r="601" spans="1:11" x14ac:dyDescent="0.25">
      <c r="A601" t="e">
        <f>#REF!</f>
        <v>#REF!</v>
      </c>
      <c r="B601" t="e">
        <f>#REF!</f>
        <v>#REF!</v>
      </c>
      <c r="C601" t="e">
        <f>#REF!</f>
        <v>#REF!</v>
      </c>
      <c r="D601" t="e">
        <f>IF(#REF!="","",#REF!)</f>
        <v>#REF!</v>
      </c>
      <c r="E601" t="e">
        <f>IF(#REF!="","",#REF!)</f>
        <v>#REF!</v>
      </c>
      <c r="F601" s="6" t="e">
        <f t="shared" si="77"/>
        <v>#REF!</v>
      </c>
      <c r="G601" s="5" t="e">
        <f>#REF!+#REF!</f>
        <v>#REF!</v>
      </c>
      <c r="H601" s="5" t="e">
        <f t="shared" si="78"/>
        <v>#REF!</v>
      </c>
      <c r="I601" s="5" t="e">
        <f t="shared" si="79"/>
        <v>#REF!</v>
      </c>
      <c r="J601" s="5" t="e">
        <f t="shared" si="80"/>
        <v>#REF!</v>
      </c>
      <c r="K601" t="e">
        <f t="shared" si="81"/>
        <v>#REF!</v>
      </c>
    </row>
    <row r="602" spans="1:11" x14ac:dyDescent="0.25">
      <c r="A602" t="e">
        <f>#REF!</f>
        <v>#REF!</v>
      </c>
      <c r="B602" t="e">
        <f>#REF!</f>
        <v>#REF!</v>
      </c>
      <c r="C602" t="e">
        <f>#REF!</f>
        <v>#REF!</v>
      </c>
      <c r="D602" t="e">
        <f>IF(#REF!="","",#REF!)</f>
        <v>#REF!</v>
      </c>
      <c r="E602" t="e">
        <f>IF(#REF!="","",#REF!)</f>
        <v>#REF!</v>
      </c>
      <c r="F602" s="6" t="e">
        <f t="shared" si="77"/>
        <v>#REF!</v>
      </c>
      <c r="G602" s="5" t="e">
        <f>#REF!+#REF!</f>
        <v>#REF!</v>
      </c>
      <c r="H602" s="5" t="e">
        <f t="shared" si="78"/>
        <v>#REF!</v>
      </c>
      <c r="I602" s="5" t="e">
        <f t="shared" si="79"/>
        <v>#REF!</v>
      </c>
      <c r="J602" s="5" t="e">
        <f t="shared" si="80"/>
        <v>#REF!</v>
      </c>
      <c r="K602" t="e">
        <f t="shared" si="81"/>
        <v>#REF!</v>
      </c>
    </row>
    <row r="603" spans="1:11" x14ac:dyDescent="0.25">
      <c r="A603" t="e">
        <f>#REF!</f>
        <v>#REF!</v>
      </c>
      <c r="B603" t="e">
        <f>#REF!</f>
        <v>#REF!</v>
      </c>
      <c r="C603" t="e">
        <f>#REF!</f>
        <v>#REF!</v>
      </c>
      <c r="D603" t="e">
        <f>IF(#REF!="","",#REF!)</f>
        <v>#REF!</v>
      </c>
      <c r="E603" t="e">
        <f>IF(#REF!="","",#REF!)</f>
        <v>#REF!</v>
      </c>
      <c r="F603" s="6" t="e">
        <f t="shared" si="77"/>
        <v>#REF!</v>
      </c>
      <c r="G603" s="5" t="e">
        <f>#REF!+#REF!</f>
        <v>#REF!</v>
      </c>
      <c r="H603" s="5" t="e">
        <f t="shared" si="78"/>
        <v>#REF!</v>
      </c>
      <c r="I603" s="5" t="e">
        <f t="shared" si="79"/>
        <v>#REF!</v>
      </c>
      <c r="J603" s="5" t="e">
        <f t="shared" si="80"/>
        <v>#REF!</v>
      </c>
      <c r="K603" t="e">
        <f t="shared" si="81"/>
        <v>#REF!</v>
      </c>
    </row>
    <row r="604" spans="1:11" x14ac:dyDescent="0.25">
      <c r="A604" t="e">
        <f>#REF!</f>
        <v>#REF!</v>
      </c>
      <c r="B604" t="e">
        <f>#REF!</f>
        <v>#REF!</v>
      </c>
      <c r="C604" t="e">
        <f>#REF!</f>
        <v>#REF!</v>
      </c>
      <c r="D604" t="e">
        <f>IF(#REF!="","",#REF!)</f>
        <v>#REF!</v>
      </c>
      <c r="E604" t="e">
        <f>IF(#REF!="","",#REF!)</f>
        <v>#REF!</v>
      </c>
      <c r="F604" s="6" t="e">
        <f t="shared" si="77"/>
        <v>#REF!</v>
      </c>
      <c r="G604" s="5" t="e">
        <f>#REF!+#REF!</f>
        <v>#REF!</v>
      </c>
      <c r="H604" s="5" t="e">
        <f t="shared" si="78"/>
        <v>#REF!</v>
      </c>
      <c r="I604" s="5" t="e">
        <f t="shared" si="79"/>
        <v>#REF!</v>
      </c>
      <c r="J604" s="5" t="e">
        <f t="shared" si="80"/>
        <v>#REF!</v>
      </c>
      <c r="K604" t="e">
        <f t="shared" si="81"/>
        <v>#REF!</v>
      </c>
    </row>
    <row r="605" spans="1:11" x14ac:dyDescent="0.25">
      <c r="A605" t="e">
        <f>#REF!</f>
        <v>#REF!</v>
      </c>
      <c r="B605" t="e">
        <f>#REF!</f>
        <v>#REF!</v>
      </c>
      <c r="C605" t="e">
        <f>#REF!</f>
        <v>#REF!</v>
      </c>
      <c r="D605" t="e">
        <f>IF(#REF!="","",#REF!)</f>
        <v>#REF!</v>
      </c>
      <c r="E605" t="e">
        <f>IF(#REF!="","",#REF!)</f>
        <v>#REF!</v>
      </c>
      <c r="F605" s="6" t="e">
        <f t="shared" si="77"/>
        <v>#REF!</v>
      </c>
      <c r="G605" s="5" t="e">
        <f>#REF!+#REF!</f>
        <v>#REF!</v>
      </c>
      <c r="H605" s="5" t="e">
        <f t="shared" si="78"/>
        <v>#REF!</v>
      </c>
      <c r="I605" s="5" t="e">
        <f t="shared" si="79"/>
        <v>#REF!</v>
      </c>
      <c r="J605" s="5" t="e">
        <f t="shared" si="80"/>
        <v>#REF!</v>
      </c>
      <c r="K605" t="e">
        <f t="shared" si="81"/>
        <v>#REF!</v>
      </c>
    </row>
    <row r="606" spans="1:11" x14ac:dyDescent="0.25">
      <c r="A606" t="e">
        <f>#REF!</f>
        <v>#REF!</v>
      </c>
      <c r="B606" t="e">
        <f>#REF!</f>
        <v>#REF!</v>
      </c>
      <c r="C606" t="e">
        <f>#REF!</f>
        <v>#REF!</v>
      </c>
      <c r="D606" t="e">
        <f>IF(#REF!="","",#REF!)</f>
        <v>#REF!</v>
      </c>
      <c r="E606" t="e">
        <f>IF(#REF!="","",#REF!)</f>
        <v>#REF!</v>
      </c>
      <c r="F606" s="6" t="e">
        <f t="shared" si="77"/>
        <v>#REF!</v>
      </c>
      <c r="G606" s="5" t="e">
        <f>#REF!+#REF!</f>
        <v>#REF!</v>
      </c>
      <c r="H606" s="5" t="e">
        <f t="shared" si="78"/>
        <v>#REF!</v>
      </c>
      <c r="I606" s="5" t="e">
        <f t="shared" si="79"/>
        <v>#REF!</v>
      </c>
      <c r="J606" s="5" t="e">
        <f t="shared" si="80"/>
        <v>#REF!</v>
      </c>
      <c r="K606" t="e">
        <f t="shared" si="81"/>
        <v>#REF!</v>
      </c>
    </row>
    <row r="607" spans="1:11" x14ac:dyDescent="0.25">
      <c r="A607" t="e">
        <f>#REF!</f>
        <v>#REF!</v>
      </c>
      <c r="B607" t="e">
        <f>#REF!</f>
        <v>#REF!</v>
      </c>
      <c r="C607" t="e">
        <f>#REF!</f>
        <v>#REF!</v>
      </c>
      <c r="D607" t="e">
        <f>IF(#REF!="","",#REF!)</f>
        <v>#REF!</v>
      </c>
      <c r="E607" t="e">
        <f>IF(#REF!="","",#REF!)</f>
        <v>#REF!</v>
      </c>
      <c r="F607" s="6" t="e">
        <f t="shared" si="77"/>
        <v>#REF!</v>
      </c>
      <c r="G607" s="5" t="e">
        <f>#REF!+#REF!</f>
        <v>#REF!</v>
      </c>
      <c r="H607" s="5" t="e">
        <f t="shared" si="78"/>
        <v>#REF!</v>
      </c>
      <c r="I607" s="5" t="e">
        <f t="shared" si="79"/>
        <v>#REF!</v>
      </c>
      <c r="J607" s="5" t="e">
        <f t="shared" si="80"/>
        <v>#REF!</v>
      </c>
      <c r="K607" t="e">
        <f t="shared" si="81"/>
        <v>#REF!</v>
      </c>
    </row>
    <row r="608" spans="1:11" x14ac:dyDescent="0.25">
      <c r="A608" t="e">
        <f>#REF!</f>
        <v>#REF!</v>
      </c>
      <c r="B608" t="e">
        <f>#REF!</f>
        <v>#REF!</v>
      </c>
      <c r="C608" t="e">
        <f>#REF!</f>
        <v>#REF!</v>
      </c>
      <c r="D608" t="e">
        <f>IF(#REF!="","",#REF!)</f>
        <v>#REF!</v>
      </c>
      <c r="E608" t="e">
        <f>IF(#REF!="","",#REF!)</f>
        <v>#REF!</v>
      </c>
      <c r="F608" s="6" t="e">
        <f t="shared" si="77"/>
        <v>#REF!</v>
      </c>
      <c r="G608" s="5" t="e">
        <f>#REF!+#REF!</f>
        <v>#REF!</v>
      </c>
      <c r="H608" s="5" t="e">
        <f t="shared" si="78"/>
        <v>#REF!</v>
      </c>
      <c r="I608" s="5" t="e">
        <f t="shared" si="79"/>
        <v>#REF!</v>
      </c>
      <c r="J608" s="5" t="e">
        <f t="shared" si="80"/>
        <v>#REF!</v>
      </c>
      <c r="K608" t="e">
        <f t="shared" si="81"/>
        <v>#REF!</v>
      </c>
    </row>
    <row r="609" spans="1:11" x14ac:dyDescent="0.25">
      <c r="A609" t="e">
        <f>#REF!</f>
        <v>#REF!</v>
      </c>
      <c r="B609" t="e">
        <f>#REF!</f>
        <v>#REF!</v>
      </c>
      <c r="C609" t="e">
        <f>#REF!</f>
        <v>#REF!</v>
      </c>
      <c r="D609" t="e">
        <f>IF(#REF!="","",#REF!)</f>
        <v>#REF!</v>
      </c>
      <c r="E609" t="e">
        <f>IF(#REF!="","",#REF!)</f>
        <v>#REF!</v>
      </c>
      <c r="F609" s="6" t="e">
        <f t="shared" si="77"/>
        <v>#REF!</v>
      </c>
      <c r="G609" s="5" t="e">
        <f>#REF!+#REF!</f>
        <v>#REF!</v>
      </c>
      <c r="H609" s="5" t="e">
        <f t="shared" si="78"/>
        <v>#REF!</v>
      </c>
      <c r="I609" s="5" t="e">
        <f t="shared" si="79"/>
        <v>#REF!</v>
      </c>
      <c r="J609" s="5" t="e">
        <f t="shared" si="80"/>
        <v>#REF!</v>
      </c>
      <c r="K609" t="e">
        <f t="shared" si="81"/>
        <v>#REF!</v>
      </c>
    </row>
    <row r="610" spans="1:11" x14ac:dyDescent="0.25">
      <c r="A610" t="e">
        <f>#REF!</f>
        <v>#REF!</v>
      </c>
      <c r="B610" t="e">
        <f>#REF!</f>
        <v>#REF!</v>
      </c>
      <c r="C610" t="e">
        <f>#REF!</f>
        <v>#REF!</v>
      </c>
      <c r="D610" t="e">
        <f>IF(#REF!="","",#REF!)</f>
        <v>#REF!</v>
      </c>
      <c r="E610" t="e">
        <f>IF(#REF!="","",#REF!)</f>
        <v>#REF!</v>
      </c>
      <c r="F610" s="6" t="e">
        <f t="shared" si="77"/>
        <v>#REF!</v>
      </c>
      <c r="G610" s="5" t="e">
        <f>#REF!+#REF!</f>
        <v>#REF!</v>
      </c>
      <c r="H610" s="5" t="e">
        <f t="shared" si="78"/>
        <v>#REF!</v>
      </c>
      <c r="I610" s="5" t="e">
        <f t="shared" si="79"/>
        <v>#REF!</v>
      </c>
      <c r="J610" s="5" t="e">
        <f t="shared" si="80"/>
        <v>#REF!</v>
      </c>
      <c r="K610" t="e">
        <f t="shared" si="81"/>
        <v>#REF!</v>
      </c>
    </row>
    <row r="611" spans="1:11" x14ac:dyDescent="0.25">
      <c r="A611" t="e">
        <f>#REF!</f>
        <v>#REF!</v>
      </c>
      <c r="B611" t="e">
        <f>#REF!</f>
        <v>#REF!</v>
      </c>
      <c r="C611" t="e">
        <f>#REF!</f>
        <v>#REF!</v>
      </c>
      <c r="D611" t="e">
        <f>IF(#REF!="","",#REF!)</f>
        <v>#REF!</v>
      </c>
      <c r="E611" t="e">
        <f>IF(#REF!="","",#REF!)</f>
        <v>#REF!</v>
      </c>
      <c r="F611" s="6" t="e">
        <f t="shared" si="77"/>
        <v>#REF!</v>
      </c>
      <c r="G611" s="5" t="e">
        <f>#REF!+#REF!</f>
        <v>#REF!</v>
      </c>
      <c r="H611" s="5" t="e">
        <f t="shared" si="78"/>
        <v>#REF!</v>
      </c>
      <c r="I611" s="5" t="e">
        <f t="shared" si="79"/>
        <v>#REF!</v>
      </c>
      <c r="J611" s="5" t="e">
        <f t="shared" si="80"/>
        <v>#REF!</v>
      </c>
      <c r="K611" t="e">
        <f t="shared" si="81"/>
        <v>#REF!</v>
      </c>
    </row>
    <row r="612" spans="1:11" x14ac:dyDescent="0.25">
      <c r="A612" t="e">
        <f>#REF!</f>
        <v>#REF!</v>
      </c>
      <c r="B612" t="e">
        <f>#REF!</f>
        <v>#REF!</v>
      </c>
      <c r="C612" t="e">
        <f>#REF!</f>
        <v>#REF!</v>
      </c>
      <c r="D612" t="e">
        <f>IF(#REF!="","",#REF!)</f>
        <v>#REF!</v>
      </c>
      <c r="E612" t="e">
        <f>IF(#REF!="","",#REF!)</f>
        <v>#REF!</v>
      </c>
      <c r="F612" s="6" t="e">
        <f t="shared" si="77"/>
        <v>#REF!</v>
      </c>
      <c r="G612" s="5" t="e">
        <f>#REF!+#REF!</f>
        <v>#REF!</v>
      </c>
      <c r="H612" s="5" t="e">
        <f t="shared" si="78"/>
        <v>#REF!</v>
      </c>
      <c r="I612" s="5" t="e">
        <f t="shared" si="79"/>
        <v>#REF!</v>
      </c>
      <c r="J612" s="5" t="e">
        <f t="shared" si="80"/>
        <v>#REF!</v>
      </c>
      <c r="K612" t="e">
        <f t="shared" si="81"/>
        <v>#REF!</v>
      </c>
    </row>
    <row r="613" spans="1:11" x14ac:dyDescent="0.25">
      <c r="A613" t="e">
        <f>#REF!</f>
        <v>#REF!</v>
      </c>
      <c r="B613" t="e">
        <f>#REF!</f>
        <v>#REF!</v>
      </c>
      <c r="C613" t="e">
        <f>#REF!</f>
        <v>#REF!</v>
      </c>
      <c r="D613" t="e">
        <f>IF(#REF!="","",#REF!)</f>
        <v>#REF!</v>
      </c>
      <c r="E613" t="e">
        <f>IF(#REF!="","",#REF!)</f>
        <v>#REF!</v>
      </c>
      <c r="F613" s="6" t="e">
        <f t="shared" si="77"/>
        <v>#REF!</v>
      </c>
      <c r="G613" s="5" t="e">
        <f>#REF!+#REF!</f>
        <v>#REF!</v>
      </c>
      <c r="H613" s="5" t="e">
        <f t="shared" si="78"/>
        <v>#REF!</v>
      </c>
      <c r="I613" s="5" t="e">
        <f t="shared" si="79"/>
        <v>#REF!</v>
      </c>
      <c r="J613" s="5" t="e">
        <f t="shared" si="80"/>
        <v>#REF!</v>
      </c>
      <c r="K613" t="e">
        <f t="shared" si="81"/>
        <v>#REF!</v>
      </c>
    </row>
    <row r="614" spans="1:11" x14ac:dyDescent="0.25">
      <c r="A614" t="e">
        <f>#REF!</f>
        <v>#REF!</v>
      </c>
      <c r="B614" t="e">
        <f>#REF!</f>
        <v>#REF!</v>
      </c>
      <c r="C614" t="e">
        <f>#REF!</f>
        <v>#REF!</v>
      </c>
      <c r="D614" t="e">
        <f>IF(#REF!="","",#REF!)</f>
        <v>#REF!</v>
      </c>
      <c r="E614" t="e">
        <f>IF(#REF!="","",#REF!)</f>
        <v>#REF!</v>
      </c>
      <c r="F614" s="6" t="e">
        <f t="shared" si="77"/>
        <v>#REF!</v>
      </c>
      <c r="G614" s="5" t="e">
        <f>#REF!+#REF!</f>
        <v>#REF!</v>
      </c>
      <c r="H614" s="5" t="e">
        <f t="shared" si="78"/>
        <v>#REF!</v>
      </c>
      <c r="I614" s="5" t="e">
        <f t="shared" si="79"/>
        <v>#REF!</v>
      </c>
      <c r="J614" s="5" t="e">
        <f t="shared" si="80"/>
        <v>#REF!</v>
      </c>
      <c r="K614" t="e">
        <f t="shared" si="81"/>
        <v>#REF!</v>
      </c>
    </row>
    <row r="615" spans="1:11" x14ac:dyDescent="0.25">
      <c r="A615" t="e">
        <f>#REF!</f>
        <v>#REF!</v>
      </c>
      <c r="B615" t="e">
        <f>#REF!</f>
        <v>#REF!</v>
      </c>
      <c r="C615" t="e">
        <f>#REF!</f>
        <v>#REF!</v>
      </c>
      <c r="D615" t="e">
        <f>IF(#REF!="","",#REF!)</f>
        <v>#REF!</v>
      </c>
      <c r="E615" t="e">
        <f>IF(#REF!="","",#REF!)</f>
        <v>#REF!</v>
      </c>
      <c r="F615" s="6" t="e">
        <f t="shared" si="77"/>
        <v>#REF!</v>
      </c>
      <c r="G615" s="5" t="e">
        <f>#REF!+#REF!</f>
        <v>#REF!</v>
      </c>
      <c r="H615" s="5" t="e">
        <f t="shared" si="78"/>
        <v>#REF!</v>
      </c>
      <c r="I615" s="5" t="e">
        <f t="shared" si="79"/>
        <v>#REF!</v>
      </c>
      <c r="J615" s="5" t="e">
        <f t="shared" si="80"/>
        <v>#REF!</v>
      </c>
      <c r="K615" t="e">
        <f t="shared" si="81"/>
        <v>#REF!</v>
      </c>
    </row>
    <row r="616" spans="1:11" x14ac:dyDescent="0.25">
      <c r="A616" t="e">
        <f>#REF!</f>
        <v>#REF!</v>
      </c>
      <c r="B616" t="e">
        <f>#REF!</f>
        <v>#REF!</v>
      </c>
      <c r="C616" t="e">
        <f>#REF!</f>
        <v>#REF!</v>
      </c>
      <c r="D616" t="e">
        <f>IF(#REF!="","",#REF!)</f>
        <v>#REF!</v>
      </c>
      <c r="E616" t="e">
        <f>IF(#REF!="","",#REF!)</f>
        <v>#REF!</v>
      </c>
      <c r="F616" s="6" t="e">
        <f t="shared" si="77"/>
        <v>#REF!</v>
      </c>
      <c r="G616" s="5" t="e">
        <f>#REF!+#REF!</f>
        <v>#REF!</v>
      </c>
      <c r="H616" s="5" t="e">
        <f t="shared" si="78"/>
        <v>#REF!</v>
      </c>
      <c r="I616" s="5" t="e">
        <f t="shared" si="79"/>
        <v>#REF!</v>
      </c>
      <c r="J616" s="5" t="e">
        <f t="shared" si="80"/>
        <v>#REF!</v>
      </c>
      <c r="K616" t="e">
        <f t="shared" si="81"/>
        <v>#REF!</v>
      </c>
    </row>
    <row r="617" spans="1:11" x14ac:dyDescent="0.25">
      <c r="A617" t="e">
        <f>#REF!</f>
        <v>#REF!</v>
      </c>
      <c r="B617" t="e">
        <f>#REF!</f>
        <v>#REF!</v>
      </c>
      <c r="C617" t="e">
        <f>#REF!</f>
        <v>#REF!</v>
      </c>
      <c r="D617" t="e">
        <f>IF(#REF!="","",#REF!)</f>
        <v>#REF!</v>
      </c>
      <c r="E617" t="e">
        <f>IF(#REF!="","",#REF!)</f>
        <v>#REF!</v>
      </c>
      <c r="F617" s="6" t="e">
        <f t="shared" si="77"/>
        <v>#REF!</v>
      </c>
      <c r="G617" s="5" t="e">
        <f>#REF!+#REF!</f>
        <v>#REF!</v>
      </c>
      <c r="H617" s="5" t="e">
        <f t="shared" si="78"/>
        <v>#REF!</v>
      </c>
      <c r="I617" s="5" t="e">
        <f t="shared" si="79"/>
        <v>#REF!</v>
      </c>
      <c r="J617" s="5" t="e">
        <f t="shared" si="80"/>
        <v>#REF!</v>
      </c>
      <c r="K617" t="e">
        <f t="shared" si="81"/>
        <v>#REF!</v>
      </c>
    </row>
    <row r="618" spans="1:11" x14ac:dyDescent="0.25">
      <c r="A618" t="e">
        <f>#REF!</f>
        <v>#REF!</v>
      </c>
      <c r="B618" t="e">
        <f>#REF!</f>
        <v>#REF!</v>
      </c>
      <c r="C618" t="e">
        <f>#REF!</f>
        <v>#REF!</v>
      </c>
      <c r="D618" t="e">
        <f>IF(#REF!="","",#REF!)</f>
        <v>#REF!</v>
      </c>
      <c r="E618" t="e">
        <f>IF(#REF!="","",#REF!)</f>
        <v>#REF!</v>
      </c>
      <c r="F618" s="6" t="e">
        <f t="shared" si="77"/>
        <v>#REF!</v>
      </c>
      <c r="G618" s="5" t="e">
        <f>#REF!+#REF!</f>
        <v>#REF!</v>
      </c>
      <c r="H618" s="5" t="e">
        <f t="shared" si="78"/>
        <v>#REF!</v>
      </c>
      <c r="I618" s="5" t="e">
        <f t="shared" si="79"/>
        <v>#REF!</v>
      </c>
      <c r="J618" s="5" t="e">
        <f t="shared" si="80"/>
        <v>#REF!</v>
      </c>
      <c r="K618" t="e">
        <f t="shared" si="81"/>
        <v>#REF!</v>
      </c>
    </row>
    <row r="619" spans="1:11" x14ac:dyDescent="0.25">
      <c r="A619" t="e">
        <f>#REF!</f>
        <v>#REF!</v>
      </c>
      <c r="B619" t="e">
        <f>#REF!</f>
        <v>#REF!</v>
      </c>
      <c r="C619" t="e">
        <f>#REF!</f>
        <v>#REF!</v>
      </c>
      <c r="D619" t="e">
        <f>IF(#REF!="","",#REF!)</f>
        <v>#REF!</v>
      </c>
      <c r="E619" t="e">
        <f>IF(#REF!="","",#REF!)</f>
        <v>#REF!</v>
      </c>
      <c r="F619" s="6" t="e">
        <f t="shared" si="77"/>
        <v>#REF!</v>
      </c>
      <c r="G619" s="5" t="e">
        <f>#REF!+#REF!</f>
        <v>#REF!</v>
      </c>
      <c r="H619" s="5" t="e">
        <f t="shared" si="78"/>
        <v>#REF!</v>
      </c>
      <c r="I619" s="5" t="e">
        <f t="shared" si="79"/>
        <v>#REF!</v>
      </c>
      <c r="J619" s="5" t="e">
        <f t="shared" si="80"/>
        <v>#REF!</v>
      </c>
      <c r="K619" t="e">
        <f t="shared" si="81"/>
        <v>#REF!</v>
      </c>
    </row>
    <row r="620" spans="1:11" x14ac:dyDescent="0.25">
      <c r="A620" t="e">
        <f>#REF!</f>
        <v>#REF!</v>
      </c>
      <c r="B620" t="e">
        <f>#REF!</f>
        <v>#REF!</v>
      </c>
      <c r="C620" t="e">
        <f>#REF!</f>
        <v>#REF!</v>
      </c>
      <c r="D620" t="e">
        <f>IF(#REF!="","",#REF!)</f>
        <v>#REF!</v>
      </c>
      <c r="E620" t="e">
        <f>IF(#REF!="","",#REF!)</f>
        <v>#REF!</v>
      </c>
      <c r="F620" s="6" t="e">
        <f t="shared" si="77"/>
        <v>#REF!</v>
      </c>
      <c r="G620" s="5" t="e">
        <f>#REF!+#REF!</f>
        <v>#REF!</v>
      </c>
      <c r="H620" s="5" t="e">
        <f t="shared" si="78"/>
        <v>#REF!</v>
      </c>
      <c r="I620" s="5" t="e">
        <f t="shared" si="79"/>
        <v>#REF!</v>
      </c>
      <c r="J620" s="5" t="e">
        <f t="shared" si="80"/>
        <v>#REF!</v>
      </c>
      <c r="K620" t="e">
        <f t="shared" si="81"/>
        <v>#REF!</v>
      </c>
    </row>
    <row r="621" spans="1:11" x14ac:dyDescent="0.25">
      <c r="A621" t="e">
        <f>#REF!</f>
        <v>#REF!</v>
      </c>
      <c r="B621" t="e">
        <f>#REF!</f>
        <v>#REF!</v>
      </c>
      <c r="C621" t="e">
        <f>#REF!</f>
        <v>#REF!</v>
      </c>
      <c r="D621" t="e">
        <f>IF(#REF!="","",#REF!)</f>
        <v>#REF!</v>
      </c>
      <c r="E621" t="e">
        <f>IF(#REF!="","",#REF!)</f>
        <v>#REF!</v>
      </c>
      <c r="F621" s="6" t="e">
        <f t="shared" si="77"/>
        <v>#REF!</v>
      </c>
      <c r="G621" s="5" t="e">
        <f>#REF!+#REF!</f>
        <v>#REF!</v>
      </c>
      <c r="H621" s="5" t="e">
        <f t="shared" si="78"/>
        <v>#REF!</v>
      </c>
      <c r="I621" s="5" t="e">
        <f t="shared" si="79"/>
        <v>#REF!</v>
      </c>
      <c r="J621" s="5" t="e">
        <f t="shared" si="80"/>
        <v>#REF!</v>
      </c>
      <c r="K621" t="e">
        <f t="shared" si="81"/>
        <v>#REF!</v>
      </c>
    </row>
    <row r="622" spans="1:11" x14ac:dyDescent="0.25">
      <c r="A622" t="e">
        <f>#REF!</f>
        <v>#REF!</v>
      </c>
      <c r="B622" t="e">
        <f>#REF!</f>
        <v>#REF!</v>
      </c>
      <c r="C622" t="e">
        <f>#REF!</f>
        <v>#REF!</v>
      </c>
      <c r="D622" t="e">
        <f>IF(#REF!="","",#REF!)</f>
        <v>#REF!</v>
      </c>
      <c r="E622" t="e">
        <f>IF(#REF!="","",#REF!)</f>
        <v>#REF!</v>
      </c>
      <c r="F622" s="6" t="e">
        <f t="shared" si="77"/>
        <v>#REF!</v>
      </c>
      <c r="G622" s="5" t="e">
        <f>#REF!+#REF!</f>
        <v>#REF!</v>
      </c>
      <c r="H622" s="5" t="e">
        <f t="shared" si="78"/>
        <v>#REF!</v>
      </c>
      <c r="I622" s="5" t="e">
        <f t="shared" si="79"/>
        <v>#REF!</v>
      </c>
      <c r="J622" s="5" t="e">
        <f t="shared" si="80"/>
        <v>#REF!</v>
      </c>
      <c r="K622" t="e">
        <f t="shared" si="81"/>
        <v>#REF!</v>
      </c>
    </row>
    <row r="623" spans="1:11" x14ac:dyDescent="0.25">
      <c r="A623" t="e">
        <f>#REF!</f>
        <v>#REF!</v>
      </c>
      <c r="B623" t="e">
        <f>#REF!</f>
        <v>#REF!</v>
      </c>
      <c r="C623" t="e">
        <f>#REF!</f>
        <v>#REF!</v>
      </c>
      <c r="D623" t="e">
        <f>IF(#REF!="","",#REF!)</f>
        <v>#REF!</v>
      </c>
      <c r="E623" t="e">
        <f>IF(#REF!="","",#REF!)</f>
        <v>#REF!</v>
      </c>
      <c r="F623" s="6" t="e">
        <f t="shared" si="77"/>
        <v>#REF!</v>
      </c>
      <c r="G623" s="5" t="e">
        <f>#REF!+#REF!</f>
        <v>#REF!</v>
      </c>
      <c r="H623" s="5" t="e">
        <f t="shared" si="78"/>
        <v>#REF!</v>
      </c>
      <c r="I623" s="5" t="e">
        <f t="shared" si="79"/>
        <v>#REF!</v>
      </c>
      <c r="J623" s="5" t="e">
        <f t="shared" si="80"/>
        <v>#REF!</v>
      </c>
      <c r="K623" t="e">
        <f t="shared" si="81"/>
        <v>#REF!</v>
      </c>
    </row>
    <row r="624" spans="1:11" x14ac:dyDescent="0.25">
      <c r="A624" t="e">
        <f>#REF!</f>
        <v>#REF!</v>
      </c>
      <c r="B624" t="e">
        <f>#REF!</f>
        <v>#REF!</v>
      </c>
      <c r="C624" t="e">
        <f>#REF!</f>
        <v>#REF!</v>
      </c>
      <c r="D624" t="e">
        <f>IF(#REF!="","",#REF!)</f>
        <v>#REF!</v>
      </c>
      <c r="E624" t="e">
        <f>IF(#REF!="","",#REF!)</f>
        <v>#REF!</v>
      </c>
      <c r="F624" s="6" t="e">
        <f t="shared" si="77"/>
        <v>#REF!</v>
      </c>
      <c r="G624" s="5" t="e">
        <f>#REF!+#REF!</f>
        <v>#REF!</v>
      </c>
      <c r="H624" s="5" t="e">
        <f t="shared" si="78"/>
        <v>#REF!</v>
      </c>
      <c r="I624" s="5" t="e">
        <f t="shared" si="79"/>
        <v>#REF!</v>
      </c>
      <c r="J624" s="5" t="e">
        <f t="shared" si="80"/>
        <v>#REF!</v>
      </c>
      <c r="K624" t="e">
        <f t="shared" si="81"/>
        <v>#REF!</v>
      </c>
    </row>
    <row r="625" spans="1:11" x14ac:dyDescent="0.25">
      <c r="A625" t="e">
        <f>#REF!</f>
        <v>#REF!</v>
      </c>
      <c r="B625" t="e">
        <f>#REF!</f>
        <v>#REF!</v>
      </c>
      <c r="C625" t="e">
        <f>#REF!</f>
        <v>#REF!</v>
      </c>
      <c r="D625" t="e">
        <f>IF(#REF!="","",#REF!)</f>
        <v>#REF!</v>
      </c>
      <c r="E625" t="e">
        <f>IF(#REF!="","",#REF!)</f>
        <v>#REF!</v>
      </c>
      <c r="F625" s="6" t="e">
        <f t="shared" si="77"/>
        <v>#REF!</v>
      </c>
      <c r="G625" s="5" t="e">
        <f>#REF!+#REF!</f>
        <v>#REF!</v>
      </c>
      <c r="H625" s="5" t="e">
        <f t="shared" si="78"/>
        <v>#REF!</v>
      </c>
      <c r="I625" s="5" t="e">
        <f t="shared" si="79"/>
        <v>#REF!</v>
      </c>
      <c r="J625" s="5" t="e">
        <f t="shared" si="80"/>
        <v>#REF!</v>
      </c>
      <c r="K625" t="e">
        <f t="shared" si="81"/>
        <v>#REF!</v>
      </c>
    </row>
    <row r="626" spans="1:11" x14ac:dyDescent="0.25">
      <c r="A626" t="e">
        <f>#REF!</f>
        <v>#REF!</v>
      </c>
      <c r="B626" t="e">
        <f>#REF!</f>
        <v>#REF!</v>
      </c>
      <c r="C626" t="e">
        <f>#REF!</f>
        <v>#REF!</v>
      </c>
      <c r="D626" t="e">
        <f>IF(#REF!="","",#REF!)</f>
        <v>#REF!</v>
      </c>
      <c r="E626" t="e">
        <f>IF(#REF!="","",#REF!)</f>
        <v>#REF!</v>
      </c>
      <c r="F626" s="6" t="e">
        <f t="shared" si="77"/>
        <v>#REF!</v>
      </c>
      <c r="G626" s="5" t="e">
        <f>#REF!+#REF!</f>
        <v>#REF!</v>
      </c>
      <c r="H626" s="5" t="e">
        <f t="shared" si="78"/>
        <v>#REF!</v>
      </c>
      <c r="I626" s="5" t="e">
        <f t="shared" si="79"/>
        <v>#REF!</v>
      </c>
      <c r="J626" s="5" t="e">
        <f t="shared" si="80"/>
        <v>#REF!</v>
      </c>
      <c r="K626" t="e">
        <f t="shared" si="81"/>
        <v>#REF!</v>
      </c>
    </row>
    <row r="627" spans="1:11" x14ac:dyDescent="0.25">
      <c r="A627" t="e">
        <f>#REF!</f>
        <v>#REF!</v>
      </c>
      <c r="B627" t="e">
        <f>#REF!</f>
        <v>#REF!</v>
      </c>
      <c r="C627" t="e">
        <f>#REF!</f>
        <v>#REF!</v>
      </c>
      <c r="D627" t="e">
        <f>IF(#REF!="","",#REF!)</f>
        <v>#REF!</v>
      </c>
      <c r="E627" t="e">
        <f>IF(#REF!="","",#REF!)</f>
        <v>#REF!</v>
      </c>
      <c r="F627" s="6" t="e">
        <f t="shared" si="77"/>
        <v>#REF!</v>
      </c>
      <c r="G627" s="5" t="e">
        <f>#REF!+#REF!</f>
        <v>#REF!</v>
      </c>
      <c r="H627" s="5" t="e">
        <f t="shared" si="78"/>
        <v>#REF!</v>
      </c>
      <c r="I627" s="5" t="e">
        <f t="shared" si="79"/>
        <v>#REF!</v>
      </c>
      <c r="J627" s="5" t="e">
        <f t="shared" si="80"/>
        <v>#REF!</v>
      </c>
      <c r="K627" t="e">
        <f t="shared" si="81"/>
        <v>#REF!</v>
      </c>
    </row>
    <row r="628" spans="1:11" x14ac:dyDescent="0.25">
      <c r="A628" t="e">
        <f>#REF!</f>
        <v>#REF!</v>
      </c>
      <c r="B628" t="e">
        <f>#REF!</f>
        <v>#REF!</v>
      </c>
      <c r="C628" t="e">
        <f>#REF!</f>
        <v>#REF!</v>
      </c>
      <c r="D628" t="e">
        <f>IF(#REF!="","",#REF!)</f>
        <v>#REF!</v>
      </c>
      <c r="E628" t="e">
        <f>IF(#REF!="","",#REF!)</f>
        <v>#REF!</v>
      </c>
      <c r="F628" s="6" t="e">
        <f t="shared" si="77"/>
        <v>#REF!</v>
      </c>
      <c r="G628" s="5" t="e">
        <f>#REF!+#REF!</f>
        <v>#REF!</v>
      </c>
      <c r="H628" s="5" t="e">
        <f t="shared" si="78"/>
        <v>#REF!</v>
      </c>
      <c r="I628" s="5" t="e">
        <f t="shared" si="79"/>
        <v>#REF!</v>
      </c>
      <c r="J628" s="5" t="e">
        <f t="shared" si="80"/>
        <v>#REF!</v>
      </c>
      <c r="K628" t="e">
        <f t="shared" si="81"/>
        <v>#REF!</v>
      </c>
    </row>
    <row r="629" spans="1:11" x14ac:dyDescent="0.25">
      <c r="A629" t="e">
        <f>#REF!</f>
        <v>#REF!</v>
      </c>
      <c r="B629" t="e">
        <f>#REF!</f>
        <v>#REF!</v>
      </c>
      <c r="C629" t="e">
        <f>#REF!</f>
        <v>#REF!</v>
      </c>
      <c r="D629" t="e">
        <f>IF(#REF!="","",#REF!)</f>
        <v>#REF!</v>
      </c>
      <c r="E629" t="e">
        <f>IF(#REF!="","",#REF!)</f>
        <v>#REF!</v>
      </c>
      <c r="F629" s="6" t="e">
        <f t="shared" si="77"/>
        <v>#REF!</v>
      </c>
      <c r="G629" s="5" t="e">
        <f>#REF!+#REF!</f>
        <v>#REF!</v>
      </c>
      <c r="H629" s="5" t="e">
        <f t="shared" si="78"/>
        <v>#REF!</v>
      </c>
      <c r="I629" s="5" t="e">
        <f t="shared" si="79"/>
        <v>#REF!</v>
      </c>
      <c r="J629" s="5" t="e">
        <f t="shared" si="80"/>
        <v>#REF!</v>
      </c>
      <c r="K629" t="e">
        <f t="shared" si="81"/>
        <v>#REF!</v>
      </c>
    </row>
    <row r="630" spans="1:11" x14ac:dyDescent="0.25">
      <c r="A630" t="e">
        <f>#REF!</f>
        <v>#REF!</v>
      </c>
      <c r="B630" t="e">
        <f>#REF!</f>
        <v>#REF!</v>
      </c>
      <c r="C630" t="e">
        <f>#REF!</f>
        <v>#REF!</v>
      </c>
      <c r="D630" t="e">
        <f>IF(#REF!="","",#REF!)</f>
        <v>#REF!</v>
      </c>
      <c r="E630" t="e">
        <f>IF(#REF!="","",#REF!)</f>
        <v>#REF!</v>
      </c>
      <c r="F630" s="6" t="e">
        <f t="shared" si="77"/>
        <v>#REF!</v>
      </c>
      <c r="G630" s="5" t="e">
        <f>#REF!+#REF!</f>
        <v>#REF!</v>
      </c>
      <c r="H630" s="5" t="e">
        <f t="shared" si="78"/>
        <v>#REF!</v>
      </c>
      <c r="I630" s="5" t="e">
        <f t="shared" si="79"/>
        <v>#REF!</v>
      </c>
      <c r="J630" s="5" t="e">
        <f t="shared" si="80"/>
        <v>#REF!</v>
      </c>
      <c r="K630" t="e">
        <f t="shared" si="81"/>
        <v>#REF!</v>
      </c>
    </row>
    <row r="631" spans="1:11" x14ac:dyDescent="0.25">
      <c r="A631" t="e">
        <f>#REF!</f>
        <v>#REF!</v>
      </c>
      <c r="B631" t="e">
        <f>#REF!</f>
        <v>#REF!</v>
      </c>
      <c r="C631" t="e">
        <f>#REF!</f>
        <v>#REF!</v>
      </c>
      <c r="D631" t="e">
        <f>IF(#REF!="","",#REF!)</f>
        <v>#REF!</v>
      </c>
      <c r="E631" t="e">
        <f>IF(#REF!="","",#REF!)</f>
        <v>#REF!</v>
      </c>
      <c r="F631" s="6" t="e">
        <f t="shared" si="77"/>
        <v>#REF!</v>
      </c>
      <c r="G631" s="5" t="e">
        <f>#REF!+#REF!</f>
        <v>#REF!</v>
      </c>
      <c r="H631" s="5" t="e">
        <f t="shared" si="78"/>
        <v>#REF!</v>
      </c>
      <c r="I631" s="5" t="e">
        <f t="shared" si="79"/>
        <v>#REF!</v>
      </c>
      <c r="J631" s="5" t="e">
        <f t="shared" si="80"/>
        <v>#REF!</v>
      </c>
      <c r="K631" t="e">
        <f t="shared" si="81"/>
        <v>#REF!</v>
      </c>
    </row>
    <row r="632" spans="1:11" x14ac:dyDescent="0.25">
      <c r="A632" t="e">
        <f>#REF!</f>
        <v>#REF!</v>
      </c>
      <c r="B632" t="e">
        <f>#REF!</f>
        <v>#REF!</v>
      </c>
      <c r="C632" t="e">
        <f>#REF!</f>
        <v>#REF!</v>
      </c>
      <c r="D632" t="e">
        <f>IF(#REF!="","",#REF!)</f>
        <v>#REF!</v>
      </c>
      <c r="E632" t="e">
        <f>IF(#REF!="","",#REF!)</f>
        <v>#REF!</v>
      </c>
      <c r="F632" s="6" t="e">
        <f t="shared" si="77"/>
        <v>#REF!</v>
      </c>
      <c r="G632" s="5" t="e">
        <f>#REF!+#REF!</f>
        <v>#REF!</v>
      </c>
      <c r="H632" s="5" t="e">
        <f t="shared" si="78"/>
        <v>#REF!</v>
      </c>
      <c r="I632" s="5" t="e">
        <f t="shared" si="79"/>
        <v>#REF!</v>
      </c>
      <c r="J632" s="5" t="e">
        <f t="shared" si="80"/>
        <v>#REF!</v>
      </c>
      <c r="K632" t="e">
        <f t="shared" si="81"/>
        <v>#REF!</v>
      </c>
    </row>
    <row r="633" spans="1:11" x14ac:dyDescent="0.25">
      <c r="A633" t="e">
        <f>#REF!</f>
        <v>#REF!</v>
      </c>
      <c r="B633" t="e">
        <f>#REF!</f>
        <v>#REF!</v>
      </c>
      <c r="C633" t="e">
        <f>#REF!</f>
        <v>#REF!</v>
      </c>
      <c r="D633" t="e">
        <f>IF(#REF!="","",#REF!)</f>
        <v>#REF!</v>
      </c>
      <c r="E633" t="e">
        <f>IF(#REF!="","",#REF!)</f>
        <v>#REF!</v>
      </c>
      <c r="F633" s="6" t="e">
        <f t="shared" si="77"/>
        <v>#REF!</v>
      </c>
      <c r="G633" s="5" t="e">
        <f>#REF!+#REF!</f>
        <v>#REF!</v>
      </c>
      <c r="H633" s="5" t="e">
        <f t="shared" si="78"/>
        <v>#REF!</v>
      </c>
      <c r="I633" s="5" t="e">
        <f t="shared" si="79"/>
        <v>#REF!</v>
      </c>
      <c r="J633" s="5" t="e">
        <f t="shared" si="80"/>
        <v>#REF!</v>
      </c>
      <c r="K633" t="e">
        <f t="shared" si="81"/>
        <v>#REF!</v>
      </c>
    </row>
    <row r="634" spans="1:11" x14ac:dyDescent="0.25">
      <c r="A634" t="e">
        <f>#REF!</f>
        <v>#REF!</v>
      </c>
      <c r="B634" t="e">
        <f>#REF!</f>
        <v>#REF!</v>
      </c>
      <c r="C634" t="e">
        <f>#REF!</f>
        <v>#REF!</v>
      </c>
      <c r="D634" t="e">
        <f>IF(#REF!="","",#REF!)</f>
        <v>#REF!</v>
      </c>
      <c r="E634" t="e">
        <f>IF(#REF!="","",#REF!)</f>
        <v>#REF!</v>
      </c>
      <c r="F634" s="6" t="e">
        <f t="shared" si="77"/>
        <v>#REF!</v>
      </c>
      <c r="G634" s="5" t="e">
        <f>#REF!+#REF!</f>
        <v>#REF!</v>
      </c>
      <c r="H634" s="5" t="e">
        <f t="shared" si="78"/>
        <v>#REF!</v>
      </c>
      <c r="I634" s="5" t="e">
        <f t="shared" si="79"/>
        <v>#REF!</v>
      </c>
      <c r="J634" s="5" t="e">
        <f t="shared" si="80"/>
        <v>#REF!</v>
      </c>
      <c r="K634" t="e">
        <f t="shared" si="81"/>
        <v>#REF!</v>
      </c>
    </row>
    <row r="635" spans="1:11" x14ac:dyDescent="0.25">
      <c r="A635" t="e">
        <f>#REF!</f>
        <v>#REF!</v>
      </c>
      <c r="B635" t="e">
        <f>#REF!</f>
        <v>#REF!</v>
      </c>
      <c r="C635" t="e">
        <f>#REF!</f>
        <v>#REF!</v>
      </c>
      <c r="D635" t="e">
        <f>IF(#REF!="","",#REF!)</f>
        <v>#REF!</v>
      </c>
      <c r="E635" t="e">
        <f>IF(#REF!="","",#REF!)</f>
        <v>#REF!</v>
      </c>
      <c r="F635" s="6" t="e">
        <f t="shared" si="77"/>
        <v>#REF!</v>
      </c>
      <c r="G635" s="5" t="e">
        <f>#REF!+#REF!</f>
        <v>#REF!</v>
      </c>
      <c r="H635" s="5" t="e">
        <f t="shared" si="78"/>
        <v>#REF!</v>
      </c>
      <c r="I635" s="5" t="e">
        <f t="shared" si="79"/>
        <v>#REF!</v>
      </c>
      <c r="J635" s="5" t="e">
        <f t="shared" si="80"/>
        <v>#REF!</v>
      </c>
      <c r="K635" t="e">
        <f t="shared" si="81"/>
        <v>#REF!</v>
      </c>
    </row>
    <row r="636" spans="1:11" x14ac:dyDescent="0.25">
      <c r="A636" t="e">
        <f>#REF!</f>
        <v>#REF!</v>
      </c>
      <c r="B636" t="e">
        <f>#REF!</f>
        <v>#REF!</v>
      </c>
      <c r="C636" t="e">
        <f>#REF!</f>
        <v>#REF!</v>
      </c>
      <c r="D636" t="e">
        <f>IF(#REF!="","",#REF!)</f>
        <v>#REF!</v>
      </c>
      <c r="E636" t="e">
        <f>IF(#REF!="","",#REF!)</f>
        <v>#REF!</v>
      </c>
      <c r="F636" s="6" t="e">
        <f t="shared" si="77"/>
        <v>#REF!</v>
      </c>
      <c r="G636" s="5" t="e">
        <f>#REF!+#REF!</f>
        <v>#REF!</v>
      </c>
      <c r="H636" s="5" t="e">
        <f t="shared" si="78"/>
        <v>#REF!</v>
      </c>
      <c r="I636" s="5" t="e">
        <f t="shared" si="79"/>
        <v>#REF!</v>
      </c>
      <c r="J636" s="5" t="e">
        <f t="shared" si="80"/>
        <v>#REF!</v>
      </c>
      <c r="K636" t="e">
        <f t="shared" si="81"/>
        <v>#REF!</v>
      </c>
    </row>
    <row r="637" spans="1:11" x14ac:dyDescent="0.25">
      <c r="A637" t="e">
        <f>#REF!</f>
        <v>#REF!</v>
      </c>
      <c r="B637" t="e">
        <f>#REF!</f>
        <v>#REF!</v>
      </c>
      <c r="C637" t="e">
        <f>#REF!</f>
        <v>#REF!</v>
      </c>
      <c r="D637" t="e">
        <f>IF(#REF!="","",#REF!)</f>
        <v>#REF!</v>
      </c>
      <c r="E637" t="e">
        <f>IF(#REF!="","",#REF!)</f>
        <v>#REF!</v>
      </c>
      <c r="F637" s="6" t="e">
        <f t="shared" si="77"/>
        <v>#REF!</v>
      </c>
      <c r="G637" s="5" t="e">
        <f>#REF!+#REF!</f>
        <v>#REF!</v>
      </c>
      <c r="H637" s="5" t="e">
        <f t="shared" si="78"/>
        <v>#REF!</v>
      </c>
      <c r="I637" s="5" t="e">
        <f t="shared" si="79"/>
        <v>#REF!</v>
      </c>
      <c r="J637" s="5" t="e">
        <f t="shared" si="80"/>
        <v>#REF!</v>
      </c>
      <c r="K637" t="e">
        <f t="shared" si="81"/>
        <v>#REF!</v>
      </c>
    </row>
    <row r="638" spans="1:11" x14ac:dyDescent="0.25">
      <c r="A638" t="e">
        <f>#REF!</f>
        <v>#REF!</v>
      </c>
      <c r="B638" t="e">
        <f>#REF!</f>
        <v>#REF!</v>
      </c>
      <c r="C638" t="e">
        <f>#REF!</f>
        <v>#REF!</v>
      </c>
      <c r="D638" t="e">
        <f>IF(#REF!="","",#REF!)</f>
        <v>#REF!</v>
      </c>
      <c r="E638" t="e">
        <f>IF(#REF!="","",#REF!)</f>
        <v>#REF!</v>
      </c>
      <c r="F638" s="6" t="e">
        <f t="shared" si="77"/>
        <v>#REF!</v>
      </c>
      <c r="G638" s="5" t="e">
        <f>#REF!+#REF!</f>
        <v>#REF!</v>
      </c>
      <c r="H638" s="5" t="e">
        <f t="shared" si="78"/>
        <v>#REF!</v>
      </c>
      <c r="I638" s="5" t="e">
        <f t="shared" si="79"/>
        <v>#REF!</v>
      </c>
      <c r="J638" s="5" t="e">
        <f t="shared" si="80"/>
        <v>#REF!</v>
      </c>
      <c r="K638" t="e">
        <f t="shared" si="81"/>
        <v>#REF!</v>
      </c>
    </row>
    <row r="639" spans="1:11" x14ac:dyDescent="0.25">
      <c r="A639" t="e">
        <f>#REF!</f>
        <v>#REF!</v>
      </c>
      <c r="B639" t="e">
        <f>#REF!</f>
        <v>#REF!</v>
      </c>
      <c r="C639" t="e">
        <f>#REF!</f>
        <v>#REF!</v>
      </c>
      <c r="D639" t="e">
        <f>IF(#REF!="","",#REF!)</f>
        <v>#REF!</v>
      </c>
      <c r="E639" t="e">
        <f>IF(#REF!="","",#REF!)</f>
        <v>#REF!</v>
      </c>
      <c r="F639" s="6" t="e">
        <f t="shared" si="77"/>
        <v>#REF!</v>
      </c>
      <c r="G639" s="5" t="e">
        <f>#REF!+#REF!</f>
        <v>#REF!</v>
      </c>
      <c r="H639" s="5" t="e">
        <f t="shared" si="78"/>
        <v>#REF!</v>
      </c>
      <c r="I639" s="5" t="e">
        <f t="shared" si="79"/>
        <v>#REF!</v>
      </c>
      <c r="J639" s="5" t="e">
        <f t="shared" si="80"/>
        <v>#REF!</v>
      </c>
      <c r="K639" t="e">
        <f t="shared" si="81"/>
        <v>#REF!</v>
      </c>
    </row>
    <row r="640" spans="1:11" x14ac:dyDescent="0.25">
      <c r="A640" t="e">
        <f>#REF!</f>
        <v>#REF!</v>
      </c>
      <c r="B640" t="e">
        <f>#REF!</f>
        <v>#REF!</v>
      </c>
      <c r="C640" t="e">
        <f>#REF!</f>
        <v>#REF!</v>
      </c>
      <c r="D640" t="e">
        <f>IF(#REF!="","",#REF!)</f>
        <v>#REF!</v>
      </c>
      <c r="E640" t="e">
        <f>IF(#REF!="","",#REF!)</f>
        <v>#REF!</v>
      </c>
      <c r="F640" s="6" t="e">
        <f t="shared" si="77"/>
        <v>#REF!</v>
      </c>
      <c r="G640" s="5" t="e">
        <f>#REF!+#REF!</f>
        <v>#REF!</v>
      </c>
      <c r="H640" s="5" t="e">
        <f t="shared" si="78"/>
        <v>#REF!</v>
      </c>
      <c r="I640" s="5" t="e">
        <f t="shared" si="79"/>
        <v>#REF!</v>
      </c>
      <c r="J640" s="5" t="e">
        <f t="shared" si="80"/>
        <v>#REF!</v>
      </c>
      <c r="K640" t="e">
        <f t="shared" si="81"/>
        <v>#REF!</v>
      </c>
    </row>
    <row r="641" spans="1:11" x14ac:dyDescent="0.25">
      <c r="A641" t="e">
        <f>#REF!</f>
        <v>#REF!</v>
      </c>
      <c r="B641" t="e">
        <f>#REF!</f>
        <v>#REF!</v>
      </c>
      <c r="C641" t="e">
        <f>#REF!</f>
        <v>#REF!</v>
      </c>
      <c r="D641" t="e">
        <f>IF(#REF!="","",#REF!)</f>
        <v>#REF!</v>
      </c>
      <c r="E641" t="e">
        <f>IF(#REF!="","",#REF!)</f>
        <v>#REF!</v>
      </c>
      <c r="F641" s="6" t="e">
        <f t="shared" si="77"/>
        <v>#REF!</v>
      </c>
      <c r="G641" s="5" t="e">
        <f>#REF!+#REF!</f>
        <v>#REF!</v>
      </c>
      <c r="H641" s="5" t="e">
        <f t="shared" si="78"/>
        <v>#REF!</v>
      </c>
      <c r="I641" s="5" t="e">
        <f t="shared" si="79"/>
        <v>#REF!</v>
      </c>
      <c r="J641" s="5" t="e">
        <f t="shared" si="80"/>
        <v>#REF!</v>
      </c>
      <c r="K641" t="e">
        <f t="shared" si="81"/>
        <v>#REF!</v>
      </c>
    </row>
    <row r="642" spans="1:11" x14ac:dyDescent="0.25">
      <c r="A642" t="e">
        <f>#REF!</f>
        <v>#REF!</v>
      </c>
      <c r="B642" t="e">
        <f>#REF!</f>
        <v>#REF!</v>
      </c>
      <c r="C642" t="e">
        <f>#REF!</f>
        <v>#REF!</v>
      </c>
      <c r="D642" t="e">
        <f>IF(#REF!="","",#REF!)</f>
        <v>#REF!</v>
      </c>
      <c r="E642" t="e">
        <f>IF(#REF!="","",#REF!)</f>
        <v>#REF!</v>
      </c>
      <c r="F642" s="6" t="e">
        <f t="shared" si="77"/>
        <v>#REF!</v>
      </c>
      <c r="G642" s="5" t="e">
        <f>#REF!+#REF!</f>
        <v>#REF!</v>
      </c>
      <c r="H642" s="5" t="e">
        <f t="shared" si="78"/>
        <v>#REF!</v>
      </c>
      <c r="I642" s="5" t="e">
        <f t="shared" si="79"/>
        <v>#REF!</v>
      </c>
      <c r="J642" s="5" t="e">
        <f t="shared" si="80"/>
        <v>#REF!</v>
      </c>
      <c r="K642" t="e">
        <f t="shared" si="81"/>
        <v>#REF!</v>
      </c>
    </row>
    <row r="643" spans="1:11" x14ac:dyDescent="0.25">
      <c r="A643" t="e">
        <f>#REF!</f>
        <v>#REF!</v>
      </c>
      <c r="B643" t="e">
        <f>#REF!</f>
        <v>#REF!</v>
      </c>
      <c r="C643" t="e">
        <f>#REF!</f>
        <v>#REF!</v>
      </c>
      <c r="D643" t="e">
        <f>IF(#REF!="","",#REF!)</f>
        <v>#REF!</v>
      </c>
      <c r="E643" t="e">
        <f>IF(#REF!="","",#REF!)</f>
        <v>#REF!</v>
      </c>
      <c r="F643" s="6" t="e">
        <f t="shared" si="77"/>
        <v>#REF!</v>
      </c>
      <c r="G643" s="5" t="e">
        <f>#REF!+#REF!</f>
        <v>#REF!</v>
      </c>
      <c r="H643" s="5" t="e">
        <f t="shared" si="78"/>
        <v>#REF!</v>
      </c>
      <c r="I643" s="5" t="e">
        <f t="shared" si="79"/>
        <v>#REF!</v>
      </c>
      <c r="J643" s="5" t="e">
        <f t="shared" si="80"/>
        <v>#REF!</v>
      </c>
      <c r="K643" t="e">
        <f t="shared" si="81"/>
        <v>#REF!</v>
      </c>
    </row>
    <row r="644" spans="1:11" x14ac:dyDescent="0.25">
      <c r="A644" t="e">
        <f>#REF!</f>
        <v>#REF!</v>
      </c>
      <c r="B644" t="e">
        <f>#REF!</f>
        <v>#REF!</v>
      </c>
      <c r="C644" t="e">
        <f>#REF!</f>
        <v>#REF!</v>
      </c>
      <c r="D644" t="e">
        <f>IF(#REF!="","",#REF!)</f>
        <v>#REF!</v>
      </c>
      <c r="E644" t="e">
        <f>IF(#REF!="","",#REF!)</f>
        <v>#REF!</v>
      </c>
      <c r="F644" s="6" t="e">
        <f t="shared" ref="F644:F707" si="82">IF(OR(E644="",D644="",E644=0),"",D644/E644)</f>
        <v>#REF!</v>
      </c>
      <c r="G644" s="5" t="e">
        <f>#REF!+#REF!</f>
        <v>#REF!</v>
      </c>
      <c r="H644" s="5" t="e">
        <f t="shared" ref="H644:H707" si="83">IF(AND(G644&gt;0,IF(D644="",0,D644)&gt;0,B644=$P$3),1,0)</f>
        <v>#REF!</v>
      </c>
      <c r="I644" s="5" t="e">
        <f t="shared" ref="I644:I707" si="84">IF(AND(G644&gt;0,B644=$P$3),1,0)</f>
        <v>#REF!</v>
      </c>
      <c r="J644" s="5" t="e">
        <f t="shared" ref="J644:J707" si="85">IF(AND(IF(D644="",0,D644)&gt;0,G644=0,B644=$P$3),1,0)</f>
        <v>#REF!</v>
      </c>
      <c r="K644" t="e">
        <f t="shared" ref="K644:K707" si="86">IF(OR(E644=0,E644=""),0,IF(B644=$P$3,1,0))</f>
        <v>#REF!</v>
      </c>
    </row>
    <row r="645" spans="1:11" x14ac:dyDescent="0.25">
      <c r="A645" t="e">
        <f>#REF!</f>
        <v>#REF!</v>
      </c>
      <c r="B645" t="e">
        <f>#REF!</f>
        <v>#REF!</v>
      </c>
      <c r="C645" t="e">
        <f>#REF!</f>
        <v>#REF!</v>
      </c>
      <c r="D645" t="e">
        <f>IF(#REF!="","",#REF!)</f>
        <v>#REF!</v>
      </c>
      <c r="E645" t="e">
        <f>IF(#REF!="","",#REF!)</f>
        <v>#REF!</v>
      </c>
      <c r="F645" s="6" t="e">
        <f t="shared" si="82"/>
        <v>#REF!</v>
      </c>
      <c r="G645" s="5" t="e">
        <f>#REF!+#REF!</f>
        <v>#REF!</v>
      </c>
      <c r="H645" s="5" t="e">
        <f t="shared" si="83"/>
        <v>#REF!</v>
      </c>
      <c r="I645" s="5" t="e">
        <f t="shared" si="84"/>
        <v>#REF!</v>
      </c>
      <c r="J645" s="5" t="e">
        <f t="shared" si="85"/>
        <v>#REF!</v>
      </c>
      <c r="K645" t="e">
        <f t="shared" si="86"/>
        <v>#REF!</v>
      </c>
    </row>
    <row r="646" spans="1:11" x14ac:dyDescent="0.25">
      <c r="A646" t="e">
        <f>#REF!</f>
        <v>#REF!</v>
      </c>
      <c r="B646" t="e">
        <f>#REF!</f>
        <v>#REF!</v>
      </c>
      <c r="C646" t="e">
        <f>#REF!</f>
        <v>#REF!</v>
      </c>
      <c r="D646" t="e">
        <f>IF(#REF!="","",#REF!)</f>
        <v>#REF!</v>
      </c>
      <c r="E646" t="e">
        <f>IF(#REF!="","",#REF!)</f>
        <v>#REF!</v>
      </c>
      <c r="F646" s="6" t="e">
        <f t="shared" si="82"/>
        <v>#REF!</v>
      </c>
      <c r="G646" s="5" t="e">
        <f>#REF!+#REF!</f>
        <v>#REF!</v>
      </c>
      <c r="H646" s="5" t="e">
        <f t="shared" si="83"/>
        <v>#REF!</v>
      </c>
      <c r="I646" s="5" t="e">
        <f t="shared" si="84"/>
        <v>#REF!</v>
      </c>
      <c r="J646" s="5" t="e">
        <f t="shared" si="85"/>
        <v>#REF!</v>
      </c>
      <c r="K646" t="e">
        <f t="shared" si="86"/>
        <v>#REF!</v>
      </c>
    </row>
    <row r="647" spans="1:11" x14ac:dyDescent="0.25">
      <c r="A647" t="e">
        <f>#REF!</f>
        <v>#REF!</v>
      </c>
      <c r="B647" t="e">
        <f>#REF!</f>
        <v>#REF!</v>
      </c>
      <c r="C647" t="e">
        <f>#REF!</f>
        <v>#REF!</v>
      </c>
      <c r="D647" t="e">
        <f>IF(#REF!="","",#REF!)</f>
        <v>#REF!</v>
      </c>
      <c r="E647" t="e">
        <f>IF(#REF!="","",#REF!)</f>
        <v>#REF!</v>
      </c>
      <c r="F647" s="6" t="e">
        <f t="shared" si="82"/>
        <v>#REF!</v>
      </c>
      <c r="G647" s="5" t="e">
        <f>#REF!+#REF!</f>
        <v>#REF!</v>
      </c>
      <c r="H647" s="5" t="e">
        <f t="shared" si="83"/>
        <v>#REF!</v>
      </c>
      <c r="I647" s="5" t="e">
        <f t="shared" si="84"/>
        <v>#REF!</v>
      </c>
      <c r="J647" s="5" t="e">
        <f t="shared" si="85"/>
        <v>#REF!</v>
      </c>
      <c r="K647" t="e">
        <f t="shared" si="86"/>
        <v>#REF!</v>
      </c>
    </row>
    <row r="648" spans="1:11" x14ac:dyDescent="0.25">
      <c r="A648" t="e">
        <f>#REF!</f>
        <v>#REF!</v>
      </c>
      <c r="B648" t="e">
        <f>#REF!</f>
        <v>#REF!</v>
      </c>
      <c r="C648" t="e">
        <f>#REF!</f>
        <v>#REF!</v>
      </c>
      <c r="D648" t="e">
        <f>IF(#REF!="","",#REF!)</f>
        <v>#REF!</v>
      </c>
      <c r="E648" t="e">
        <f>IF(#REF!="","",#REF!)</f>
        <v>#REF!</v>
      </c>
      <c r="F648" s="6" t="e">
        <f t="shared" si="82"/>
        <v>#REF!</v>
      </c>
      <c r="G648" s="5" t="e">
        <f>#REF!+#REF!</f>
        <v>#REF!</v>
      </c>
      <c r="H648" s="5" t="e">
        <f t="shared" si="83"/>
        <v>#REF!</v>
      </c>
      <c r="I648" s="5" t="e">
        <f t="shared" si="84"/>
        <v>#REF!</v>
      </c>
      <c r="J648" s="5" t="e">
        <f t="shared" si="85"/>
        <v>#REF!</v>
      </c>
      <c r="K648" t="e">
        <f t="shared" si="86"/>
        <v>#REF!</v>
      </c>
    </row>
    <row r="649" spans="1:11" x14ac:dyDescent="0.25">
      <c r="A649" t="e">
        <f>#REF!</f>
        <v>#REF!</v>
      </c>
      <c r="B649" t="e">
        <f>#REF!</f>
        <v>#REF!</v>
      </c>
      <c r="C649" t="e">
        <f>#REF!</f>
        <v>#REF!</v>
      </c>
      <c r="D649" t="e">
        <f>IF(#REF!="","",#REF!)</f>
        <v>#REF!</v>
      </c>
      <c r="E649" t="e">
        <f>IF(#REF!="","",#REF!)</f>
        <v>#REF!</v>
      </c>
      <c r="F649" s="6" t="e">
        <f t="shared" si="82"/>
        <v>#REF!</v>
      </c>
      <c r="G649" s="5" t="e">
        <f>#REF!+#REF!</f>
        <v>#REF!</v>
      </c>
      <c r="H649" s="5" t="e">
        <f t="shared" si="83"/>
        <v>#REF!</v>
      </c>
      <c r="I649" s="5" t="e">
        <f t="shared" si="84"/>
        <v>#REF!</v>
      </c>
      <c r="J649" s="5" t="e">
        <f t="shared" si="85"/>
        <v>#REF!</v>
      </c>
      <c r="K649" t="e">
        <f t="shared" si="86"/>
        <v>#REF!</v>
      </c>
    </row>
    <row r="650" spans="1:11" x14ac:dyDescent="0.25">
      <c r="A650" t="e">
        <f>#REF!</f>
        <v>#REF!</v>
      </c>
      <c r="B650" t="e">
        <f>#REF!</f>
        <v>#REF!</v>
      </c>
      <c r="C650" t="e">
        <f>#REF!</f>
        <v>#REF!</v>
      </c>
      <c r="D650" t="e">
        <f>IF(#REF!="","",#REF!)</f>
        <v>#REF!</v>
      </c>
      <c r="E650" t="e">
        <f>IF(#REF!="","",#REF!)</f>
        <v>#REF!</v>
      </c>
      <c r="F650" s="6" t="e">
        <f t="shared" si="82"/>
        <v>#REF!</v>
      </c>
      <c r="G650" s="5" t="e">
        <f>#REF!+#REF!</f>
        <v>#REF!</v>
      </c>
      <c r="H650" s="5" t="e">
        <f t="shared" si="83"/>
        <v>#REF!</v>
      </c>
      <c r="I650" s="5" t="e">
        <f t="shared" si="84"/>
        <v>#REF!</v>
      </c>
      <c r="J650" s="5" t="e">
        <f t="shared" si="85"/>
        <v>#REF!</v>
      </c>
      <c r="K650" t="e">
        <f t="shared" si="86"/>
        <v>#REF!</v>
      </c>
    </row>
    <row r="651" spans="1:11" x14ac:dyDescent="0.25">
      <c r="A651" t="e">
        <f>#REF!</f>
        <v>#REF!</v>
      </c>
      <c r="B651" t="e">
        <f>#REF!</f>
        <v>#REF!</v>
      </c>
      <c r="C651" t="e">
        <f>#REF!</f>
        <v>#REF!</v>
      </c>
      <c r="D651" t="e">
        <f>IF(#REF!="","",#REF!)</f>
        <v>#REF!</v>
      </c>
      <c r="E651" t="e">
        <f>IF(#REF!="","",#REF!)</f>
        <v>#REF!</v>
      </c>
      <c r="F651" s="6" t="e">
        <f t="shared" si="82"/>
        <v>#REF!</v>
      </c>
      <c r="G651" s="5" t="e">
        <f>#REF!+#REF!</f>
        <v>#REF!</v>
      </c>
      <c r="H651" s="5" t="e">
        <f t="shared" si="83"/>
        <v>#REF!</v>
      </c>
      <c r="I651" s="5" t="e">
        <f t="shared" si="84"/>
        <v>#REF!</v>
      </c>
      <c r="J651" s="5" t="e">
        <f t="shared" si="85"/>
        <v>#REF!</v>
      </c>
      <c r="K651" t="e">
        <f t="shared" si="86"/>
        <v>#REF!</v>
      </c>
    </row>
    <row r="652" spans="1:11" x14ac:dyDescent="0.25">
      <c r="A652" t="e">
        <f>#REF!</f>
        <v>#REF!</v>
      </c>
      <c r="B652" t="e">
        <f>#REF!</f>
        <v>#REF!</v>
      </c>
      <c r="C652" t="e">
        <f>#REF!</f>
        <v>#REF!</v>
      </c>
      <c r="D652" t="e">
        <f>IF(#REF!="","",#REF!)</f>
        <v>#REF!</v>
      </c>
      <c r="E652" t="e">
        <f>IF(#REF!="","",#REF!)</f>
        <v>#REF!</v>
      </c>
      <c r="F652" s="6" t="e">
        <f t="shared" si="82"/>
        <v>#REF!</v>
      </c>
      <c r="G652" s="5" t="e">
        <f>#REF!+#REF!</f>
        <v>#REF!</v>
      </c>
      <c r="H652" s="5" t="e">
        <f t="shared" si="83"/>
        <v>#REF!</v>
      </c>
      <c r="I652" s="5" t="e">
        <f t="shared" si="84"/>
        <v>#REF!</v>
      </c>
      <c r="J652" s="5" t="e">
        <f t="shared" si="85"/>
        <v>#REF!</v>
      </c>
      <c r="K652" t="e">
        <f t="shared" si="86"/>
        <v>#REF!</v>
      </c>
    </row>
    <row r="653" spans="1:11" x14ac:dyDescent="0.25">
      <c r="A653" t="e">
        <f>#REF!</f>
        <v>#REF!</v>
      </c>
      <c r="B653" t="e">
        <f>#REF!</f>
        <v>#REF!</v>
      </c>
      <c r="C653" t="e">
        <f>#REF!</f>
        <v>#REF!</v>
      </c>
      <c r="D653" t="e">
        <f>IF(#REF!="","",#REF!)</f>
        <v>#REF!</v>
      </c>
      <c r="E653" t="e">
        <f>IF(#REF!="","",#REF!)</f>
        <v>#REF!</v>
      </c>
      <c r="F653" s="6" t="e">
        <f t="shared" si="82"/>
        <v>#REF!</v>
      </c>
      <c r="G653" s="5" t="e">
        <f>#REF!+#REF!</f>
        <v>#REF!</v>
      </c>
      <c r="H653" s="5" t="e">
        <f t="shared" si="83"/>
        <v>#REF!</v>
      </c>
      <c r="I653" s="5" t="e">
        <f t="shared" si="84"/>
        <v>#REF!</v>
      </c>
      <c r="J653" s="5" t="e">
        <f t="shared" si="85"/>
        <v>#REF!</v>
      </c>
      <c r="K653" t="e">
        <f t="shared" si="86"/>
        <v>#REF!</v>
      </c>
    </row>
    <row r="654" spans="1:11" x14ac:dyDescent="0.25">
      <c r="A654" t="e">
        <f>#REF!</f>
        <v>#REF!</v>
      </c>
      <c r="B654" t="e">
        <f>#REF!</f>
        <v>#REF!</v>
      </c>
      <c r="C654" t="e">
        <f>#REF!</f>
        <v>#REF!</v>
      </c>
      <c r="D654" t="e">
        <f>IF(#REF!="","",#REF!)</f>
        <v>#REF!</v>
      </c>
      <c r="E654" t="e">
        <f>IF(#REF!="","",#REF!)</f>
        <v>#REF!</v>
      </c>
      <c r="F654" s="6" t="e">
        <f t="shared" si="82"/>
        <v>#REF!</v>
      </c>
      <c r="G654" s="5" t="e">
        <f>#REF!+#REF!</f>
        <v>#REF!</v>
      </c>
      <c r="H654" s="5" t="e">
        <f t="shared" si="83"/>
        <v>#REF!</v>
      </c>
      <c r="I654" s="5" t="e">
        <f t="shared" si="84"/>
        <v>#REF!</v>
      </c>
      <c r="J654" s="5" t="e">
        <f t="shared" si="85"/>
        <v>#REF!</v>
      </c>
      <c r="K654" t="e">
        <f t="shared" si="86"/>
        <v>#REF!</v>
      </c>
    </row>
    <row r="655" spans="1:11" x14ac:dyDescent="0.25">
      <c r="A655" t="e">
        <f>#REF!</f>
        <v>#REF!</v>
      </c>
      <c r="B655" t="e">
        <f>#REF!</f>
        <v>#REF!</v>
      </c>
      <c r="C655" t="e">
        <f>#REF!</f>
        <v>#REF!</v>
      </c>
      <c r="D655" t="e">
        <f>IF(#REF!="","",#REF!)</f>
        <v>#REF!</v>
      </c>
      <c r="E655" t="e">
        <f>IF(#REF!="","",#REF!)</f>
        <v>#REF!</v>
      </c>
      <c r="F655" s="6" t="e">
        <f t="shared" si="82"/>
        <v>#REF!</v>
      </c>
      <c r="G655" s="5" t="e">
        <f>#REF!+#REF!</f>
        <v>#REF!</v>
      </c>
      <c r="H655" s="5" t="e">
        <f t="shared" si="83"/>
        <v>#REF!</v>
      </c>
      <c r="I655" s="5" t="e">
        <f t="shared" si="84"/>
        <v>#REF!</v>
      </c>
      <c r="J655" s="5" t="e">
        <f t="shared" si="85"/>
        <v>#REF!</v>
      </c>
      <c r="K655" t="e">
        <f t="shared" si="86"/>
        <v>#REF!</v>
      </c>
    </row>
    <row r="656" spans="1:11" x14ac:dyDescent="0.25">
      <c r="A656" t="e">
        <f>#REF!</f>
        <v>#REF!</v>
      </c>
      <c r="B656" t="e">
        <f>#REF!</f>
        <v>#REF!</v>
      </c>
      <c r="C656" t="e">
        <f>#REF!</f>
        <v>#REF!</v>
      </c>
      <c r="D656" t="e">
        <f>IF(#REF!="","",#REF!)</f>
        <v>#REF!</v>
      </c>
      <c r="E656" t="e">
        <f>IF(#REF!="","",#REF!)</f>
        <v>#REF!</v>
      </c>
      <c r="F656" s="6" t="e">
        <f t="shared" si="82"/>
        <v>#REF!</v>
      </c>
      <c r="G656" s="5" t="e">
        <f>#REF!+#REF!</f>
        <v>#REF!</v>
      </c>
      <c r="H656" s="5" t="e">
        <f t="shared" si="83"/>
        <v>#REF!</v>
      </c>
      <c r="I656" s="5" t="e">
        <f t="shared" si="84"/>
        <v>#REF!</v>
      </c>
      <c r="J656" s="5" t="e">
        <f t="shared" si="85"/>
        <v>#REF!</v>
      </c>
      <c r="K656" t="e">
        <f t="shared" si="86"/>
        <v>#REF!</v>
      </c>
    </row>
    <row r="657" spans="1:11" x14ac:dyDescent="0.25">
      <c r="A657" t="e">
        <f>#REF!</f>
        <v>#REF!</v>
      </c>
      <c r="B657" t="e">
        <f>#REF!</f>
        <v>#REF!</v>
      </c>
      <c r="C657" t="e">
        <f>#REF!</f>
        <v>#REF!</v>
      </c>
      <c r="D657" t="e">
        <f>IF(#REF!="","",#REF!)</f>
        <v>#REF!</v>
      </c>
      <c r="E657" t="e">
        <f>IF(#REF!="","",#REF!)</f>
        <v>#REF!</v>
      </c>
      <c r="F657" s="6" t="e">
        <f t="shared" si="82"/>
        <v>#REF!</v>
      </c>
      <c r="G657" s="5" t="e">
        <f>#REF!+#REF!</f>
        <v>#REF!</v>
      </c>
      <c r="H657" s="5" t="e">
        <f t="shared" si="83"/>
        <v>#REF!</v>
      </c>
      <c r="I657" s="5" t="e">
        <f t="shared" si="84"/>
        <v>#REF!</v>
      </c>
      <c r="J657" s="5" t="e">
        <f t="shared" si="85"/>
        <v>#REF!</v>
      </c>
      <c r="K657" t="e">
        <f t="shared" si="86"/>
        <v>#REF!</v>
      </c>
    </row>
    <row r="658" spans="1:11" x14ac:dyDescent="0.25">
      <c r="A658" t="e">
        <f>#REF!</f>
        <v>#REF!</v>
      </c>
      <c r="B658" t="e">
        <f>#REF!</f>
        <v>#REF!</v>
      </c>
      <c r="C658" t="e">
        <f>#REF!</f>
        <v>#REF!</v>
      </c>
      <c r="D658" t="e">
        <f>IF(#REF!="","",#REF!)</f>
        <v>#REF!</v>
      </c>
      <c r="E658" t="e">
        <f>IF(#REF!="","",#REF!)</f>
        <v>#REF!</v>
      </c>
      <c r="F658" s="6" t="e">
        <f t="shared" si="82"/>
        <v>#REF!</v>
      </c>
      <c r="G658" s="5" t="e">
        <f>#REF!+#REF!</f>
        <v>#REF!</v>
      </c>
      <c r="H658" s="5" t="e">
        <f t="shared" si="83"/>
        <v>#REF!</v>
      </c>
      <c r="I658" s="5" t="e">
        <f t="shared" si="84"/>
        <v>#REF!</v>
      </c>
      <c r="J658" s="5" t="e">
        <f t="shared" si="85"/>
        <v>#REF!</v>
      </c>
      <c r="K658" t="e">
        <f t="shared" si="86"/>
        <v>#REF!</v>
      </c>
    </row>
    <row r="659" spans="1:11" x14ac:dyDescent="0.25">
      <c r="A659" t="e">
        <f>#REF!</f>
        <v>#REF!</v>
      </c>
      <c r="B659" t="e">
        <f>#REF!</f>
        <v>#REF!</v>
      </c>
      <c r="C659" t="e">
        <f>#REF!</f>
        <v>#REF!</v>
      </c>
      <c r="D659" t="e">
        <f>IF(#REF!="","",#REF!)</f>
        <v>#REF!</v>
      </c>
      <c r="E659" t="e">
        <f>IF(#REF!="","",#REF!)</f>
        <v>#REF!</v>
      </c>
      <c r="F659" s="6" t="e">
        <f t="shared" si="82"/>
        <v>#REF!</v>
      </c>
      <c r="G659" s="5" t="e">
        <f>#REF!+#REF!</f>
        <v>#REF!</v>
      </c>
      <c r="H659" s="5" t="e">
        <f t="shared" si="83"/>
        <v>#REF!</v>
      </c>
      <c r="I659" s="5" t="e">
        <f t="shared" si="84"/>
        <v>#REF!</v>
      </c>
      <c r="J659" s="5" t="e">
        <f t="shared" si="85"/>
        <v>#REF!</v>
      </c>
      <c r="K659" t="e">
        <f t="shared" si="86"/>
        <v>#REF!</v>
      </c>
    </row>
    <row r="660" spans="1:11" x14ac:dyDescent="0.25">
      <c r="A660" t="e">
        <f>#REF!</f>
        <v>#REF!</v>
      </c>
      <c r="B660" t="e">
        <f>#REF!</f>
        <v>#REF!</v>
      </c>
      <c r="C660" t="e">
        <f>#REF!</f>
        <v>#REF!</v>
      </c>
      <c r="D660" t="e">
        <f>IF(#REF!="","",#REF!)</f>
        <v>#REF!</v>
      </c>
      <c r="E660" t="e">
        <f>IF(#REF!="","",#REF!)</f>
        <v>#REF!</v>
      </c>
      <c r="F660" s="6" t="e">
        <f t="shared" si="82"/>
        <v>#REF!</v>
      </c>
      <c r="G660" s="5" t="e">
        <f>#REF!+#REF!</f>
        <v>#REF!</v>
      </c>
      <c r="H660" s="5" t="e">
        <f t="shared" si="83"/>
        <v>#REF!</v>
      </c>
      <c r="I660" s="5" t="e">
        <f t="shared" si="84"/>
        <v>#REF!</v>
      </c>
      <c r="J660" s="5" t="e">
        <f t="shared" si="85"/>
        <v>#REF!</v>
      </c>
      <c r="K660" t="e">
        <f t="shared" si="86"/>
        <v>#REF!</v>
      </c>
    </row>
    <row r="661" spans="1:11" x14ac:dyDescent="0.25">
      <c r="A661" t="e">
        <f>#REF!</f>
        <v>#REF!</v>
      </c>
      <c r="B661" t="e">
        <f>#REF!</f>
        <v>#REF!</v>
      </c>
      <c r="C661" t="e">
        <f>#REF!</f>
        <v>#REF!</v>
      </c>
      <c r="D661" t="e">
        <f>IF(#REF!="","",#REF!)</f>
        <v>#REF!</v>
      </c>
      <c r="E661" t="e">
        <f>IF(#REF!="","",#REF!)</f>
        <v>#REF!</v>
      </c>
      <c r="F661" s="6" t="e">
        <f t="shared" si="82"/>
        <v>#REF!</v>
      </c>
      <c r="G661" s="5" t="e">
        <f>#REF!+#REF!</f>
        <v>#REF!</v>
      </c>
      <c r="H661" s="5" t="e">
        <f t="shared" si="83"/>
        <v>#REF!</v>
      </c>
      <c r="I661" s="5" t="e">
        <f t="shared" si="84"/>
        <v>#REF!</v>
      </c>
      <c r="J661" s="5" t="e">
        <f t="shared" si="85"/>
        <v>#REF!</v>
      </c>
      <c r="K661" t="e">
        <f t="shared" si="86"/>
        <v>#REF!</v>
      </c>
    </row>
    <row r="662" spans="1:11" x14ac:dyDescent="0.25">
      <c r="A662" t="e">
        <f>#REF!</f>
        <v>#REF!</v>
      </c>
      <c r="B662" t="e">
        <f>#REF!</f>
        <v>#REF!</v>
      </c>
      <c r="C662" t="e">
        <f>#REF!</f>
        <v>#REF!</v>
      </c>
      <c r="D662" t="e">
        <f>IF(#REF!="","",#REF!)</f>
        <v>#REF!</v>
      </c>
      <c r="E662" t="e">
        <f>IF(#REF!="","",#REF!)</f>
        <v>#REF!</v>
      </c>
      <c r="F662" s="6" t="e">
        <f t="shared" si="82"/>
        <v>#REF!</v>
      </c>
      <c r="G662" s="5" t="e">
        <f>#REF!+#REF!</f>
        <v>#REF!</v>
      </c>
      <c r="H662" s="5" t="e">
        <f t="shared" si="83"/>
        <v>#REF!</v>
      </c>
      <c r="I662" s="5" t="e">
        <f t="shared" si="84"/>
        <v>#REF!</v>
      </c>
      <c r="J662" s="5" t="e">
        <f t="shared" si="85"/>
        <v>#REF!</v>
      </c>
      <c r="K662" t="e">
        <f t="shared" si="86"/>
        <v>#REF!</v>
      </c>
    </row>
    <row r="663" spans="1:11" x14ac:dyDescent="0.25">
      <c r="A663" t="e">
        <f>#REF!</f>
        <v>#REF!</v>
      </c>
      <c r="B663" t="e">
        <f>#REF!</f>
        <v>#REF!</v>
      </c>
      <c r="C663" t="e">
        <f>#REF!</f>
        <v>#REF!</v>
      </c>
      <c r="D663" t="e">
        <f>IF(#REF!="","",#REF!)</f>
        <v>#REF!</v>
      </c>
      <c r="E663" t="e">
        <f>IF(#REF!="","",#REF!)</f>
        <v>#REF!</v>
      </c>
      <c r="F663" s="6" t="e">
        <f t="shared" si="82"/>
        <v>#REF!</v>
      </c>
      <c r="G663" s="5" t="e">
        <f>#REF!+#REF!</f>
        <v>#REF!</v>
      </c>
      <c r="H663" s="5" t="e">
        <f t="shared" si="83"/>
        <v>#REF!</v>
      </c>
      <c r="I663" s="5" t="e">
        <f t="shared" si="84"/>
        <v>#REF!</v>
      </c>
      <c r="J663" s="5" t="e">
        <f t="shared" si="85"/>
        <v>#REF!</v>
      </c>
      <c r="K663" t="e">
        <f t="shared" si="86"/>
        <v>#REF!</v>
      </c>
    </row>
    <row r="664" spans="1:11" x14ac:dyDescent="0.25">
      <c r="A664" t="e">
        <f>#REF!</f>
        <v>#REF!</v>
      </c>
      <c r="B664" t="e">
        <f>#REF!</f>
        <v>#REF!</v>
      </c>
      <c r="C664" t="e">
        <f>#REF!</f>
        <v>#REF!</v>
      </c>
      <c r="D664" t="e">
        <f>IF(#REF!="","",#REF!)</f>
        <v>#REF!</v>
      </c>
      <c r="E664" t="e">
        <f>IF(#REF!="","",#REF!)</f>
        <v>#REF!</v>
      </c>
      <c r="F664" s="6" t="e">
        <f t="shared" si="82"/>
        <v>#REF!</v>
      </c>
      <c r="G664" s="5" t="e">
        <f>#REF!+#REF!</f>
        <v>#REF!</v>
      </c>
      <c r="H664" s="5" t="e">
        <f t="shared" si="83"/>
        <v>#REF!</v>
      </c>
      <c r="I664" s="5" t="e">
        <f t="shared" si="84"/>
        <v>#REF!</v>
      </c>
      <c r="J664" s="5" t="e">
        <f t="shared" si="85"/>
        <v>#REF!</v>
      </c>
      <c r="K664" t="e">
        <f t="shared" si="86"/>
        <v>#REF!</v>
      </c>
    </row>
    <row r="665" spans="1:11" x14ac:dyDescent="0.25">
      <c r="A665" t="e">
        <f>#REF!</f>
        <v>#REF!</v>
      </c>
      <c r="B665" t="e">
        <f>#REF!</f>
        <v>#REF!</v>
      </c>
      <c r="C665" t="e">
        <f>#REF!</f>
        <v>#REF!</v>
      </c>
      <c r="D665" t="e">
        <f>IF(#REF!="","",#REF!)</f>
        <v>#REF!</v>
      </c>
      <c r="E665" t="e">
        <f>IF(#REF!="","",#REF!)</f>
        <v>#REF!</v>
      </c>
      <c r="F665" s="6" t="e">
        <f t="shared" si="82"/>
        <v>#REF!</v>
      </c>
      <c r="G665" s="5" t="e">
        <f>#REF!+#REF!</f>
        <v>#REF!</v>
      </c>
      <c r="H665" s="5" t="e">
        <f t="shared" si="83"/>
        <v>#REF!</v>
      </c>
      <c r="I665" s="5" t="e">
        <f t="shared" si="84"/>
        <v>#REF!</v>
      </c>
      <c r="J665" s="5" t="e">
        <f t="shared" si="85"/>
        <v>#REF!</v>
      </c>
      <c r="K665" t="e">
        <f t="shared" si="86"/>
        <v>#REF!</v>
      </c>
    </row>
    <row r="666" spans="1:11" x14ac:dyDescent="0.25">
      <c r="A666" t="e">
        <f>#REF!</f>
        <v>#REF!</v>
      </c>
      <c r="B666" t="e">
        <f>#REF!</f>
        <v>#REF!</v>
      </c>
      <c r="C666" t="e">
        <f>#REF!</f>
        <v>#REF!</v>
      </c>
      <c r="D666" t="e">
        <f>IF(#REF!="","",#REF!)</f>
        <v>#REF!</v>
      </c>
      <c r="E666" t="e">
        <f>IF(#REF!="","",#REF!)</f>
        <v>#REF!</v>
      </c>
      <c r="F666" s="6" t="e">
        <f t="shared" si="82"/>
        <v>#REF!</v>
      </c>
      <c r="G666" s="5" t="e">
        <f>#REF!+#REF!</f>
        <v>#REF!</v>
      </c>
      <c r="H666" s="5" t="e">
        <f t="shared" si="83"/>
        <v>#REF!</v>
      </c>
      <c r="I666" s="5" t="e">
        <f t="shared" si="84"/>
        <v>#REF!</v>
      </c>
      <c r="J666" s="5" t="e">
        <f t="shared" si="85"/>
        <v>#REF!</v>
      </c>
      <c r="K666" t="e">
        <f t="shared" si="86"/>
        <v>#REF!</v>
      </c>
    </row>
    <row r="667" spans="1:11" x14ac:dyDescent="0.25">
      <c r="A667" t="e">
        <f>#REF!</f>
        <v>#REF!</v>
      </c>
      <c r="B667" t="e">
        <f>#REF!</f>
        <v>#REF!</v>
      </c>
      <c r="C667" t="e">
        <f>#REF!</f>
        <v>#REF!</v>
      </c>
      <c r="D667" t="e">
        <f>IF(#REF!="","",#REF!)</f>
        <v>#REF!</v>
      </c>
      <c r="E667" t="e">
        <f>IF(#REF!="","",#REF!)</f>
        <v>#REF!</v>
      </c>
      <c r="F667" s="6" t="e">
        <f t="shared" si="82"/>
        <v>#REF!</v>
      </c>
      <c r="G667" s="5" t="e">
        <f>#REF!+#REF!</f>
        <v>#REF!</v>
      </c>
      <c r="H667" s="5" t="e">
        <f t="shared" si="83"/>
        <v>#REF!</v>
      </c>
      <c r="I667" s="5" t="e">
        <f t="shared" si="84"/>
        <v>#REF!</v>
      </c>
      <c r="J667" s="5" t="e">
        <f t="shared" si="85"/>
        <v>#REF!</v>
      </c>
      <c r="K667" t="e">
        <f t="shared" si="86"/>
        <v>#REF!</v>
      </c>
    </row>
    <row r="668" spans="1:11" x14ac:dyDescent="0.25">
      <c r="A668" t="e">
        <f>#REF!</f>
        <v>#REF!</v>
      </c>
      <c r="B668" t="e">
        <f>#REF!</f>
        <v>#REF!</v>
      </c>
      <c r="C668" t="e">
        <f>#REF!</f>
        <v>#REF!</v>
      </c>
      <c r="D668" t="e">
        <f>IF(#REF!="","",#REF!)</f>
        <v>#REF!</v>
      </c>
      <c r="E668" t="e">
        <f>IF(#REF!="","",#REF!)</f>
        <v>#REF!</v>
      </c>
      <c r="F668" s="6" t="e">
        <f t="shared" si="82"/>
        <v>#REF!</v>
      </c>
      <c r="G668" s="5" t="e">
        <f>#REF!+#REF!</f>
        <v>#REF!</v>
      </c>
      <c r="H668" s="5" t="e">
        <f t="shared" si="83"/>
        <v>#REF!</v>
      </c>
      <c r="I668" s="5" t="e">
        <f t="shared" si="84"/>
        <v>#REF!</v>
      </c>
      <c r="J668" s="5" t="e">
        <f t="shared" si="85"/>
        <v>#REF!</v>
      </c>
      <c r="K668" t="e">
        <f t="shared" si="86"/>
        <v>#REF!</v>
      </c>
    </row>
    <row r="669" spans="1:11" x14ac:dyDescent="0.25">
      <c r="A669" t="e">
        <f>#REF!</f>
        <v>#REF!</v>
      </c>
      <c r="B669" t="e">
        <f>#REF!</f>
        <v>#REF!</v>
      </c>
      <c r="C669" t="e">
        <f>#REF!</f>
        <v>#REF!</v>
      </c>
      <c r="D669" t="e">
        <f>IF(#REF!="","",#REF!)</f>
        <v>#REF!</v>
      </c>
      <c r="E669" t="e">
        <f>IF(#REF!="","",#REF!)</f>
        <v>#REF!</v>
      </c>
      <c r="F669" s="6" t="e">
        <f t="shared" si="82"/>
        <v>#REF!</v>
      </c>
      <c r="G669" s="5" t="e">
        <f>#REF!+#REF!</f>
        <v>#REF!</v>
      </c>
      <c r="H669" s="5" t="e">
        <f t="shared" si="83"/>
        <v>#REF!</v>
      </c>
      <c r="I669" s="5" t="e">
        <f t="shared" si="84"/>
        <v>#REF!</v>
      </c>
      <c r="J669" s="5" t="e">
        <f t="shared" si="85"/>
        <v>#REF!</v>
      </c>
      <c r="K669" t="e">
        <f t="shared" si="86"/>
        <v>#REF!</v>
      </c>
    </row>
    <row r="670" spans="1:11" x14ac:dyDescent="0.25">
      <c r="A670" t="e">
        <f>#REF!</f>
        <v>#REF!</v>
      </c>
      <c r="B670" t="e">
        <f>#REF!</f>
        <v>#REF!</v>
      </c>
      <c r="C670" t="e">
        <f>#REF!</f>
        <v>#REF!</v>
      </c>
      <c r="D670" t="e">
        <f>IF(#REF!="","",#REF!)</f>
        <v>#REF!</v>
      </c>
      <c r="E670" t="e">
        <f>IF(#REF!="","",#REF!)</f>
        <v>#REF!</v>
      </c>
      <c r="F670" s="6" t="e">
        <f t="shared" si="82"/>
        <v>#REF!</v>
      </c>
      <c r="G670" s="5" t="e">
        <f>#REF!+#REF!</f>
        <v>#REF!</v>
      </c>
      <c r="H670" s="5" t="e">
        <f t="shared" si="83"/>
        <v>#REF!</v>
      </c>
      <c r="I670" s="5" t="e">
        <f t="shared" si="84"/>
        <v>#REF!</v>
      </c>
      <c r="J670" s="5" t="e">
        <f t="shared" si="85"/>
        <v>#REF!</v>
      </c>
      <c r="K670" t="e">
        <f t="shared" si="86"/>
        <v>#REF!</v>
      </c>
    </row>
    <row r="671" spans="1:11" x14ac:dyDescent="0.25">
      <c r="A671" t="e">
        <f>#REF!</f>
        <v>#REF!</v>
      </c>
      <c r="B671" t="e">
        <f>#REF!</f>
        <v>#REF!</v>
      </c>
      <c r="C671" t="e">
        <f>#REF!</f>
        <v>#REF!</v>
      </c>
      <c r="D671" t="e">
        <f>IF(#REF!="","",#REF!)</f>
        <v>#REF!</v>
      </c>
      <c r="E671" t="e">
        <f>IF(#REF!="","",#REF!)</f>
        <v>#REF!</v>
      </c>
      <c r="F671" s="6" t="e">
        <f t="shared" si="82"/>
        <v>#REF!</v>
      </c>
      <c r="G671" s="5" t="e">
        <f>#REF!+#REF!</f>
        <v>#REF!</v>
      </c>
      <c r="H671" s="5" t="e">
        <f t="shared" si="83"/>
        <v>#REF!</v>
      </c>
      <c r="I671" s="5" t="e">
        <f t="shared" si="84"/>
        <v>#REF!</v>
      </c>
      <c r="J671" s="5" t="e">
        <f t="shared" si="85"/>
        <v>#REF!</v>
      </c>
      <c r="K671" t="e">
        <f t="shared" si="86"/>
        <v>#REF!</v>
      </c>
    </row>
    <row r="672" spans="1:11" x14ac:dyDescent="0.25">
      <c r="A672" t="e">
        <f>#REF!</f>
        <v>#REF!</v>
      </c>
      <c r="B672" t="e">
        <f>#REF!</f>
        <v>#REF!</v>
      </c>
      <c r="C672" t="e">
        <f>#REF!</f>
        <v>#REF!</v>
      </c>
      <c r="D672" t="e">
        <f>IF(#REF!="","",#REF!)</f>
        <v>#REF!</v>
      </c>
      <c r="E672" t="e">
        <f>IF(#REF!="","",#REF!)</f>
        <v>#REF!</v>
      </c>
      <c r="F672" s="6" t="e">
        <f t="shared" si="82"/>
        <v>#REF!</v>
      </c>
      <c r="G672" s="5" t="e">
        <f>#REF!+#REF!</f>
        <v>#REF!</v>
      </c>
      <c r="H672" s="5" t="e">
        <f t="shared" si="83"/>
        <v>#REF!</v>
      </c>
      <c r="I672" s="5" t="e">
        <f t="shared" si="84"/>
        <v>#REF!</v>
      </c>
      <c r="J672" s="5" t="e">
        <f t="shared" si="85"/>
        <v>#REF!</v>
      </c>
      <c r="K672" t="e">
        <f t="shared" si="86"/>
        <v>#REF!</v>
      </c>
    </row>
    <row r="673" spans="1:11" x14ac:dyDescent="0.25">
      <c r="A673" t="e">
        <f>#REF!</f>
        <v>#REF!</v>
      </c>
      <c r="B673" t="e">
        <f>#REF!</f>
        <v>#REF!</v>
      </c>
      <c r="C673" t="e">
        <f>#REF!</f>
        <v>#REF!</v>
      </c>
      <c r="D673" t="e">
        <f>IF(#REF!="","",#REF!)</f>
        <v>#REF!</v>
      </c>
      <c r="E673" t="e">
        <f>IF(#REF!="","",#REF!)</f>
        <v>#REF!</v>
      </c>
      <c r="F673" s="6" t="e">
        <f t="shared" si="82"/>
        <v>#REF!</v>
      </c>
      <c r="G673" s="5" t="e">
        <f>#REF!+#REF!</f>
        <v>#REF!</v>
      </c>
      <c r="H673" s="5" t="e">
        <f t="shared" si="83"/>
        <v>#REF!</v>
      </c>
      <c r="I673" s="5" t="e">
        <f t="shared" si="84"/>
        <v>#REF!</v>
      </c>
      <c r="J673" s="5" t="e">
        <f t="shared" si="85"/>
        <v>#REF!</v>
      </c>
      <c r="K673" t="e">
        <f t="shared" si="86"/>
        <v>#REF!</v>
      </c>
    </row>
    <row r="674" spans="1:11" x14ac:dyDescent="0.25">
      <c r="A674" t="e">
        <f>#REF!</f>
        <v>#REF!</v>
      </c>
      <c r="B674" t="e">
        <f>#REF!</f>
        <v>#REF!</v>
      </c>
      <c r="C674" t="e">
        <f>#REF!</f>
        <v>#REF!</v>
      </c>
      <c r="D674" t="e">
        <f>IF(#REF!="","",#REF!)</f>
        <v>#REF!</v>
      </c>
      <c r="E674" t="e">
        <f>IF(#REF!="","",#REF!)</f>
        <v>#REF!</v>
      </c>
      <c r="F674" s="6" t="e">
        <f t="shared" si="82"/>
        <v>#REF!</v>
      </c>
      <c r="G674" s="5" t="e">
        <f>#REF!+#REF!</f>
        <v>#REF!</v>
      </c>
      <c r="H674" s="5" t="e">
        <f t="shared" si="83"/>
        <v>#REF!</v>
      </c>
      <c r="I674" s="5" t="e">
        <f t="shared" si="84"/>
        <v>#REF!</v>
      </c>
      <c r="J674" s="5" t="e">
        <f t="shared" si="85"/>
        <v>#REF!</v>
      </c>
      <c r="K674" t="e">
        <f t="shared" si="86"/>
        <v>#REF!</v>
      </c>
    </row>
    <row r="675" spans="1:11" x14ac:dyDescent="0.25">
      <c r="A675" t="e">
        <f>#REF!</f>
        <v>#REF!</v>
      </c>
      <c r="B675" t="e">
        <f>#REF!</f>
        <v>#REF!</v>
      </c>
      <c r="C675" t="e">
        <f>#REF!</f>
        <v>#REF!</v>
      </c>
      <c r="D675" t="e">
        <f>IF(#REF!="","",#REF!)</f>
        <v>#REF!</v>
      </c>
      <c r="E675" t="e">
        <f>IF(#REF!="","",#REF!)</f>
        <v>#REF!</v>
      </c>
      <c r="F675" s="6" t="e">
        <f t="shared" si="82"/>
        <v>#REF!</v>
      </c>
      <c r="G675" s="5" t="e">
        <f>#REF!+#REF!</f>
        <v>#REF!</v>
      </c>
      <c r="H675" s="5" t="e">
        <f t="shared" si="83"/>
        <v>#REF!</v>
      </c>
      <c r="I675" s="5" t="e">
        <f t="shared" si="84"/>
        <v>#REF!</v>
      </c>
      <c r="J675" s="5" t="e">
        <f t="shared" si="85"/>
        <v>#REF!</v>
      </c>
      <c r="K675" t="e">
        <f t="shared" si="86"/>
        <v>#REF!</v>
      </c>
    </row>
    <row r="676" spans="1:11" x14ac:dyDescent="0.25">
      <c r="A676" t="e">
        <f>#REF!</f>
        <v>#REF!</v>
      </c>
      <c r="B676" t="e">
        <f>#REF!</f>
        <v>#REF!</v>
      </c>
      <c r="C676" t="e">
        <f>#REF!</f>
        <v>#REF!</v>
      </c>
      <c r="D676" t="e">
        <f>IF(#REF!="","",#REF!)</f>
        <v>#REF!</v>
      </c>
      <c r="E676" t="e">
        <f>IF(#REF!="","",#REF!)</f>
        <v>#REF!</v>
      </c>
      <c r="F676" s="6" t="e">
        <f t="shared" si="82"/>
        <v>#REF!</v>
      </c>
      <c r="G676" s="5" t="e">
        <f>#REF!+#REF!</f>
        <v>#REF!</v>
      </c>
      <c r="H676" s="5" t="e">
        <f t="shared" si="83"/>
        <v>#REF!</v>
      </c>
      <c r="I676" s="5" t="e">
        <f t="shared" si="84"/>
        <v>#REF!</v>
      </c>
      <c r="J676" s="5" t="e">
        <f t="shared" si="85"/>
        <v>#REF!</v>
      </c>
      <c r="K676" t="e">
        <f t="shared" si="86"/>
        <v>#REF!</v>
      </c>
    </row>
    <row r="677" spans="1:11" x14ac:dyDescent="0.25">
      <c r="A677" t="e">
        <f>#REF!</f>
        <v>#REF!</v>
      </c>
      <c r="B677" t="e">
        <f>#REF!</f>
        <v>#REF!</v>
      </c>
      <c r="C677" t="e">
        <f>#REF!</f>
        <v>#REF!</v>
      </c>
      <c r="D677" t="e">
        <f>IF(#REF!="","",#REF!)</f>
        <v>#REF!</v>
      </c>
      <c r="E677" t="e">
        <f>IF(#REF!="","",#REF!)</f>
        <v>#REF!</v>
      </c>
      <c r="F677" s="6" t="e">
        <f t="shared" si="82"/>
        <v>#REF!</v>
      </c>
      <c r="G677" s="5" t="e">
        <f>#REF!+#REF!</f>
        <v>#REF!</v>
      </c>
      <c r="H677" s="5" t="e">
        <f t="shared" si="83"/>
        <v>#REF!</v>
      </c>
      <c r="I677" s="5" t="e">
        <f t="shared" si="84"/>
        <v>#REF!</v>
      </c>
      <c r="J677" s="5" t="e">
        <f t="shared" si="85"/>
        <v>#REF!</v>
      </c>
      <c r="K677" t="e">
        <f t="shared" si="86"/>
        <v>#REF!</v>
      </c>
    </row>
    <row r="678" spans="1:11" x14ac:dyDescent="0.25">
      <c r="A678" t="e">
        <f>#REF!</f>
        <v>#REF!</v>
      </c>
      <c r="B678" t="e">
        <f>#REF!</f>
        <v>#REF!</v>
      </c>
      <c r="C678" t="e">
        <f>#REF!</f>
        <v>#REF!</v>
      </c>
      <c r="D678" t="e">
        <f>IF(#REF!="","",#REF!)</f>
        <v>#REF!</v>
      </c>
      <c r="E678" t="e">
        <f>IF(#REF!="","",#REF!)</f>
        <v>#REF!</v>
      </c>
      <c r="F678" s="6" t="e">
        <f t="shared" si="82"/>
        <v>#REF!</v>
      </c>
      <c r="G678" s="5" t="e">
        <f>#REF!+#REF!</f>
        <v>#REF!</v>
      </c>
      <c r="H678" s="5" t="e">
        <f t="shared" si="83"/>
        <v>#REF!</v>
      </c>
      <c r="I678" s="5" t="e">
        <f t="shared" si="84"/>
        <v>#REF!</v>
      </c>
      <c r="J678" s="5" t="e">
        <f t="shared" si="85"/>
        <v>#REF!</v>
      </c>
      <c r="K678" t="e">
        <f t="shared" si="86"/>
        <v>#REF!</v>
      </c>
    </row>
    <row r="679" spans="1:11" x14ac:dyDescent="0.25">
      <c r="A679" t="e">
        <f>#REF!</f>
        <v>#REF!</v>
      </c>
      <c r="B679" t="e">
        <f>#REF!</f>
        <v>#REF!</v>
      </c>
      <c r="C679" t="e">
        <f>#REF!</f>
        <v>#REF!</v>
      </c>
      <c r="D679" t="e">
        <f>IF(#REF!="","",#REF!)</f>
        <v>#REF!</v>
      </c>
      <c r="E679" t="e">
        <f>IF(#REF!="","",#REF!)</f>
        <v>#REF!</v>
      </c>
      <c r="F679" s="6" t="e">
        <f t="shared" si="82"/>
        <v>#REF!</v>
      </c>
      <c r="G679" s="5" t="e">
        <f>#REF!+#REF!</f>
        <v>#REF!</v>
      </c>
      <c r="H679" s="5" t="e">
        <f t="shared" si="83"/>
        <v>#REF!</v>
      </c>
      <c r="I679" s="5" t="e">
        <f t="shared" si="84"/>
        <v>#REF!</v>
      </c>
      <c r="J679" s="5" t="e">
        <f t="shared" si="85"/>
        <v>#REF!</v>
      </c>
      <c r="K679" t="e">
        <f t="shared" si="86"/>
        <v>#REF!</v>
      </c>
    </row>
    <row r="680" spans="1:11" x14ac:dyDescent="0.25">
      <c r="A680" t="e">
        <f>#REF!</f>
        <v>#REF!</v>
      </c>
      <c r="B680" t="e">
        <f>#REF!</f>
        <v>#REF!</v>
      </c>
      <c r="C680" t="e">
        <f>#REF!</f>
        <v>#REF!</v>
      </c>
      <c r="D680" t="e">
        <f>IF(#REF!="","",#REF!)</f>
        <v>#REF!</v>
      </c>
      <c r="E680" t="e">
        <f>IF(#REF!="","",#REF!)</f>
        <v>#REF!</v>
      </c>
      <c r="F680" s="6" t="e">
        <f t="shared" si="82"/>
        <v>#REF!</v>
      </c>
      <c r="G680" s="5" t="e">
        <f>#REF!+#REF!</f>
        <v>#REF!</v>
      </c>
      <c r="H680" s="5" t="e">
        <f t="shared" si="83"/>
        <v>#REF!</v>
      </c>
      <c r="I680" s="5" t="e">
        <f t="shared" si="84"/>
        <v>#REF!</v>
      </c>
      <c r="J680" s="5" t="e">
        <f t="shared" si="85"/>
        <v>#REF!</v>
      </c>
      <c r="K680" t="e">
        <f t="shared" si="86"/>
        <v>#REF!</v>
      </c>
    </row>
    <row r="681" spans="1:11" x14ac:dyDescent="0.25">
      <c r="A681" t="e">
        <f>#REF!</f>
        <v>#REF!</v>
      </c>
      <c r="B681" t="e">
        <f>#REF!</f>
        <v>#REF!</v>
      </c>
      <c r="C681" t="e">
        <f>#REF!</f>
        <v>#REF!</v>
      </c>
      <c r="D681" t="e">
        <f>IF(#REF!="","",#REF!)</f>
        <v>#REF!</v>
      </c>
      <c r="E681" t="e">
        <f>IF(#REF!="","",#REF!)</f>
        <v>#REF!</v>
      </c>
      <c r="F681" s="6" t="e">
        <f t="shared" si="82"/>
        <v>#REF!</v>
      </c>
      <c r="G681" s="5" t="e">
        <f>#REF!+#REF!</f>
        <v>#REF!</v>
      </c>
      <c r="H681" s="5" t="e">
        <f t="shared" si="83"/>
        <v>#REF!</v>
      </c>
      <c r="I681" s="5" t="e">
        <f t="shared" si="84"/>
        <v>#REF!</v>
      </c>
      <c r="J681" s="5" t="e">
        <f t="shared" si="85"/>
        <v>#REF!</v>
      </c>
      <c r="K681" t="e">
        <f t="shared" si="86"/>
        <v>#REF!</v>
      </c>
    </row>
    <row r="682" spans="1:11" x14ac:dyDescent="0.25">
      <c r="A682" t="e">
        <f>#REF!</f>
        <v>#REF!</v>
      </c>
      <c r="B682" t="e">
        <f>#REF!</f>
        <v>#REF!</v>
      </c>
      <c r="C682" t="e">
        <f>#REF!</f>
        <v>#REF!</v>
      </c>
      <c r="D682" t="e">
        <f>IF(#REF!="","",#REF!)</f>
        <v>#REF!</v>
      </c>
      <c r="E682" t="e">
        <f>IF(#REF!="","",#REF!)</f>
        <v>#REF!</v>
      </c>
      <c r="F682" s="6" t="e">
        <f t="shared" si="82"/>
        <v>#REF!</v>
      </c>
      <c r="G682" s="5" t="e">
        <f>#REF!+#REF!</f>
        <v>#REF!</v>
      </c>
      <c r="H682" s="5" t="e">
        <f t="shared" si="83"/>
        <v>#REF!</v>
      </c>
      <c r="I682" s="5" t="e">
        <f t="shared" si="84"/>
        <v>#REF!</v>
      </c>
      <c r="J682" s="5" t="e">
        <f t="shared" si="85"/>
        <v>#REF!</v>
      </c>
      <c r="K682" t="e">
        <f t="shared" si="86"/>
        <v>#REF!</v>
      </c>
    </row>
    <row r="683" spans="1:11" x14ac:dyDescent="0.25">
      <c r="A683" t="e">
        <f>#REF!</f>
        <v>#REF!</v>
      </c>
      <c r="B683" t="e">
        <f>#REF!</f>
        <v>#REF!</v>
      </c>
      <c r="C683" t="e">
        <f>#REF!</f>
        <v>#REF!</v>
      </c>
      <c r="D683" t="e">
        <f>IF(#REF!="","",#REF!)</f>
        <v>#REF!</v>
      </c>
      <c r="E683" t="e">
        <f>IF(#REF!="","",#REF!)</f>
        <v>#REF!</v>
      </c>
      <c r="F683" s="6" t="e">
        <f t="shared" si="82"/>
        <v>#REF!</v>
      </c>
      <c r="G683" s="5" t="e">
        <f>#REF!+#REF!</f>
        <v>#REF!</v>
      </c>
      <c r="H683" s="5" t="e">
        <f t="shared" si="83"/>
        <v>#REF!</v>
      </c>
      <c r="I683" s="5" t="e">
        <f t="shared" si="84"/>
        <v>#REF!</v>
      </c>
      <c r="J683" s="5" t="e">
        <f t="shared" si="85"/>
        <v>#REF!</v>
      </c>
      <c r="K683" t="e">
        <f t="shared" si="86"/>
        <v>#REF!</v>
      </c>
    </row>
    <row r="684" spans="1:11" x14ac:dyDescent="0.25">
      <c r="A684" t="e">
        <f>#REF!</f>
        <v>#REF!</v>
      </c>
      <c r="B684" t="e">
        <f>#REF!</f>
        <v>#REF!</v>
      </c>
      <c r="C684" t="e">
        <f>#REF!</f>
        <v>#REF!</v>
      </c>
      <c r="D684" t="e">
        <f>IF(#REF!="","",#REF!)</f>
        <v>#REF!</v>
      </c>
      <c r="E684" t="e">
        <f>IF(#REF!="","",#REF!)</f>
        <v>#REF!</v>
      </c>
      <c r="F684" s="6" t="e">
        <f t="shared" si="82"/>
        <v>#REF!</v>
      </c>
      <c r="G684" s="5" t="e">
        <f>#REF!+#REF!</f>
        <v>#REF!</v>
      </c>
      <c r="H684" s="5" t="e">
        <f t="shared" si="83"/>
        <v>#REF!</v>
      </c>
      <c r="I684" s="5" t="e">
        <f t="shared" si="84"/>
        <v>#REF!</v>
      </c>
      <c r="J684" s="5" t="e">
        <f t="shared" si="85"/>
        <v>#REF!</v>
      </c>
      <c r="K684" t="e">
        <f t="shared" si="86"/>
        <v>#REF!</v>
      </c>
    </row>
    <row r="685" spans="1:11" x14ac:dyDescent="0.25">
      <c r="A685" t="e">
        <f>#REF!</f>
        <v>#REF!</v>
      </c>
      <c r="B685" t="e">
        <f>#REF!</f>
        <v>#REF!</v>
      </c>
      <c r="C685" t="e">
        <f>#REF!</f>
        <v>#REF!</v>
      </c>
      <c r="D685" t="e">
        <f>IF(#REF!="","",#REF!)</f>
        <v>#REF!</v>
      </c>
      <c r="E685" t="e">
        <f>IF(#REF!="","",#REF!)</f>
        <v>#REF!</v>
      </c>
      <c r="F685" s="6" t="e">
        <f t="shared" si="82"/>
        <v>#REF!</v>
      </c>
      <c r="G685" s="5" t="e">
        <f>#REF!+#REF!</f>
        <v>#REF!</v>
      </c>
      <c r="H685" s="5" t="e">
        <f t="shared" si="83"/>
        <v>#REF!</v>
      </c>
      <c r="I685" s="5" t="e">
        <f t="shared" si="84"/>
        <v>#REF!</v>
      </c>
      <c r="J685" s="5" t="e">
        <f t="shared" si="85"/>
        <v>#REF!</v>
      </c>
      <c r="K685" t="e">
        <f t="shared" si="86"/>
        <v>#REF!</v>
      </c>
    </row>
    <row r="686" spans="1:11" x14ac:dyDescent="0.25">
      <c r="A686" t="e">
        <f>#REF!</f>
        <v>#REF!</v>
      </c>
      <c r="B686" t="e">
        <f>#REF!</f>
        <v>#REF!</v>
      </c>
      <c r="C686" t="e">
        <f>#REF!</f>
        <v>#REF!</v>
      </c>
      <c r="D686" t="e">
        <f>IF(#REF!="","",#REF!)</f>
        <v>#REF!</v>
      </c>
      <c r="E686" t="e">
        <f>IF(#REF!="","",#REF!)</f>
        <v>#REF!</v>
      </c>
      <c r="F686" s="6" t="e">
        <f t="shared" si="82"/>
        <v>#REF!</v>
      </c>
      <c r="G686" s="5" t="e">
        <f>#REF!+#REF!</f>
        <v>#REF!</v>
      </c>
      <c r="H686" s="5" t="e">
        <f t="shared" si="83"/>
        <v>#REF!</v>
      </c>
      <c r="I686" s="5" t="e">
        <f t="shared" si="84"/>
        <v>#REF!</v>
      </c>
      <c r="J686" s="5" t="e">
        <f t="shared" si="85"/>
        <v>#REF!</v>
      </c>
      <c r="K686" t="e">
        <f t="shared" si="86"/>
        <v>#REF!</v>
      </c>
    </row>
    <row r="687" spans="1:11" x14ac:dyDescent="0.25">
      <c r="A687" t="e">
        <f>#REF!</f>
        <v>#REF!</v>
      </c>
      <c r="B687" t="e">
        <f>#REF!</f>
        <v>#REF!</v>
      </c>
      <c r="C687" t="e">
        <f>#REF!</f>
        <v>#REF!</v>
      </c>
      <c r="D687" t="e">
        <f>IF(#REF!="","",#REF!)</f>
        <v>#REF!</v>
      </c>
      <c r="E687" t="e">
        <f>IF(#REF!="","",#REF!)</f>
        <v>#REF!</v>
      </c>
      <c r="F687" s="6" t="e">
        <f t="shared" si="82"/>
        <v>#REF!</v>
      </c>
      <c r="G687" s="5" t="e">
        <f>#REF!+#REF!</f>
        <v>#REF!</v>
      </c>
      <c r="H687" s="5" t="e">
        <f t="shared" si="83"/>
        <v>#REF!</v>
      </c>
      <c r="I687" s="5" t="e">
        <f t="shared" si="84"/>
        <v>#REF!</v>
      </c>
      <c r="J687" s="5" t="e">
        <f t="shared" si="85"/>
        <v>#REF!</v>
      </c>
      <c r="K687" t="e">
        <f t="shared" si="86"/>
        <v>#REF!</v>
      </c>
    </row>
    <row r="688" spans="1:11" x14ac:dyDescent="0.25">
      <c r="A688" t="e">
        <f>#REF!</f>
        <v>#REF!</v>
      </c>
      <c r="B688" t="e">
        <f>#REF!</f>
        <v>#REF!</v>
      </c>
      <c r="C688" t="e">
        <f>#REF!</f>
        <v>#REF!</v>
      </c>
      <c r="D688" t="e">
        <f>IF(#REF!="","",#REF!)</f>
        <v>#REF!</v>
      </c>
      <c r="E688" t="e">
        <f>IF(#REF!="","",#REF!)</f>
        <v>#REF!</v>
      </c>
      <c r="F688" s="6" t="e">
        <f t="shared" si="82"/>
        <v>#REF!</v>
      </c>
      <c r="G688" s="5" t="e">
        <f>#REF!+#REF!</f>
        <v>#REF!</v>
      </c>
      <c r="H688" s="5" t="e">
        <f t="shared" si="83"/>
        <v>#REF!</v>
      </c>
      <c r="I688" s="5" t="e">
        <f t="shared" si="84"/>
        <v>#REF!</v>
      </c>
      <c r="J688" s="5" t="e">
        <f t="shared" si="85"/>
        <v>#REF!</v>
      </c>
      <c r="K688" t="e">
        <f t="shared" si="86"/>
        <v>#REF!</v>
      </c>
    </row>
    <row r="689" spans="1:11" x14ac:dyDescent="0.25">
      <c r="A689" t="e">
        <f>#REF!</f>
        <v>#REF!</v>
      </c>
      <c r="B689" t="e">
        <f>#REF!</f>
        <v>#REF!</v>
      </c>
      <c r="C689" t="e">
        <f>#REF!</f>
        <v>#REF!</v>
      </c>
      <c r="D689" t="e">
        <f>IF(#REF!="","",#REF!)</f>
        <v>#REF!</v>
      </c>
      <c r="E689" t="e">
        <f>IF(#REF!="","",#REF!)</f>
        <v>#REF!</v>
      </c>
      <c r="F689" s="6" t="e">
        <f t="shared" si="82"/>
        <v>#REF!</v>
      </c>
      <c r="G689" s="5" t="e">
        <f>#REF!+#REF!</f>
        <v>#REF!</v>
      </c>
      <c r="H689" s="5" t="e">
        <f t="shared" si="83"/>
        <v>#REF!</v>
      </c>
      <c r="I689" s="5" t="e">
        <f t="shared" si="84"/>
        <v>#REF!</v>
      </c>
      <c r="J689" s="5" t="e">
        <f t="shared" si="85"/>
        <v>#REF!</v>
      </c>
      <c r="K689" t="e">
        <f t="shared" si="86"/>
        <v>#REF!</v>
      </c>
    </row>
    <row r="690" spans="1:11" x14ac:dyDescent="0.25">
      <c r="A690" t="e">
        <f>#REF!</f>
        <v>#REF!</v>
      </c>
      <c r="B690" t="e">
        <f>#REF!</f>
        <v>#REF!</v>
      </c>
      <c r="C690" t="e">
        <f>#REF!</f>
        <v>#REF!</v>
      </c>
      <c r="D690" t="e">
        <f>IF(#REF!="","",#REF!)</f>
        <v>#REF!</v>
      </c>
      <c r="E690" t="e">
        <f>IF(#REF!="","",#REF!)</f>
        <v>#REF!</v>
      </c>
      <c r="F690" s="6" t="e">
        <f t="shared" si="82"/>
        <v>#REF!</v>
      </c>
      <c r="G690" s="5" t="e">
        <f>#REF!+#REF!</f>
        <v>#REF!</v>
      </c>
      <c r="H690" s="5" t="e">
        <f t="shared" si="83"/>
        <v>#REF!</v>
      </c>
      <c r="I690" s="5" t="e">
        <f t="shared" si="84"/>
        <v>#REF!</v>
      </c>
      <c r="J690" s="5" t="e">
        <f t="shared" si="85"/>
        <v>#REF!</v>
      </c>
      <c r="K690" t="e">
        <f t="shared" si="86"/>
        <v>#REF!</v>
      </c>
    </row>
    <row r="691" spans="1:11" x14ac:dyDescent="0.25">
      <c r="A691" t="e">
        <f>#REF!</f>
        <v>#REF!</v>
      </c>
      <c r="B691" t="e">
        <f>#REF!</f>
        <v>#REF!</v>
      </c>
      <c r="C691" t="e">
        <f>#REF!</f>
        <v>#REF!</v>
      </c>
      <c r="D691" t="e">
        <f>IF(#REF!="","",#REF!)</f>
        <v>#REF!</v>
      </c>
      <c r="E691" t="e">
        <f>IF(#REF!="","",#REF!)</f>
        <v>#REF!</v>
      </c>
      <c r="F691" s="6" t="e">
        <f t="shared" si="82"/>
        <v>#REF!</v>
      </c>
      <c r="G691" s="5" t="e">
        <f>#REF!+#REF!</f>
        <v>#REF!</v>
      </c>
      <c r="H691" s="5" t="e">
        <f t="shared" si="83"/>
        <v>#REF!</v>
      </c>
      <c r="I691" s="5" t="e">
        <f t="shared" si="84"/>
        <v>#REF!</v>
      </c>
      <c r="J691" s="5" t="e">
        <f t="shared" si="85"/>
        <v>#REF!</v>
      </c>
      <c r="K691" t="e">
        <f t="shared" si="86"/>
        <v>#REF!</v>
      </c>
    </row>
    <row r="692" spans="1:11" x14ac:dyDescent="0.25">
      <c r="A692" t="e">
        <f>#REF!</f>
        <v>#REF!</v>
      </c>
      <c r="B692" t="e">
        <f>#REF!</f>
        <v>#REF!</v>
      </c>
      <c r="C692" t="e">
        <f>#REF!</f>
        <v>#REF!</v>
      </c>
      <c r="D692" t="e">
        <f>IF(#REF!="","",#REF!)</f>
        <v>#REF!</v>
      </c>
      <c r="E692" t="e">
        <f>IF(#REF!="","",#REF!)</f>
        <v>#REF!</v>
      </c>
      <c r="F692" s="6" t="e">
        <f t="shared" si="82"/>
        <v>#REF!</v>
      </c>
      <c r="G692" s="5" t="e">
        <f>#REF!+#REF!</f>
        <v>#REF!</v>
      </c>
      <c r="H692" s="5" t="e">
        <f t="shared" si="83"/>
        <v>#REF!</v>
      </c>
      <c r="I692" s="5" t="e">
        <f t="shared" si="84"/>
        <v>#REF!</v>
      </c>
      <c r="J692" s="5" t="e">
        <f t="shared" si="85"/>
        <v>#REF!</v>
      </c>
      <c r="K692" t="e">
        <f t="shared" si="86"/>
        <v>#REF!</v>
      </c>
    </row>
    <row r="693" spans="1:11" x14ac:dyDescent="0.25">
      <c r="A693" t="e">
        <f>#REF!</f>
        <v>#REF!</v>
      </c>
      <c r="B693" t="e">
        <f>#REF!</f>
        <v>#REF!</v>
      </c>
      <c r="C693" t="e">
        <f>#REF!</f>
        <v>#REF!</v>
      </c>
      <c r="D693" t="e">
        <f>IF(#REF!="","",#REF!)</f>
        <v>#REF!</v>
      </c>
      <c r="E693" t="e">
        <f>IF(#REF!="","",#REF!)</f>
        <v>#REF!</v>
      </c>
      <c r="F693" s="6" t="e">
        <f t="shared" si="82"/>
        <v>#REF!</v>
      </c>
      <c r="G693" s="5" t="e">
        <f>#REF!+#REF!</f>
        <v>#REF!</v>
      </c>
      <c r="H693" s="5" t="e">
        <f t="shared" si="83"/>
        <v>#REF!</v>
      </c>
      <c r="I693" s="5" t="e">
        <f t="shared" si="84"/>
        <v>#REF!</v>
      </c>
      <c r="J693" s="5" t="e">
        <f t="shared" si="85"/>
        <v>#REF!</v>
      </c>
      <c r="K693" t="e">
        <f t="shared" si="86"/>
        <v>#REF!</v>
      </c>
    </row>
    <row r="694" spans="1:11" x14ac:dyDescent="0.25">
      <c r="A694" t="e">
        <f>#REF!</f>
        <v>#REF!</v>
      </c>
      <c r="B694" t="e">
        <f>#REF!</f>
        <v>#REF!</v>
      </c>
      <c r="C694" t="e">
        <f>#REF!</f>
        <v>#REF!</v>
      </c>
      <c r="D694" t="e">
        <f>IF(#REF!="","",#REF!)</f>
        <v>#REF!</v>
      </c>
      <c r="E694" t="e">
        <f>IF(#REF!="","",#REF!)</f>
        <v>#REF!</v>
      </c>
      <c r="F694" s="6" t="e">
        <f t="shared" si="82"/>
        <v>#REF!</v>
      </c>
      <c r="G694" s="5" t="e">
        <f>#REF!+#REF!</f>
        <v>#REF!</v>
      </c>
      <c r="H694" s="5" t="e">
        <f t="shared" si="83"/>
        <v>#REF!</v>
      </c>
      <c r="I694" s="5" t="e">
        <f t="shared" si="84"/>
        <v>#REF!</v>
      </c>
      <c r="J694" s="5" t="e">
        <f t="shared" si="85"/>
        <v>#REF!</v>
      </c>
      <c r="K694" t="e">
        <f t="shared" si="86"/>
        <v>#REF!</v>
      </c>
    </row>
    <row r="695" spans="1:11" x14ac:dyDescent="0.25">
      <c r="A695" t="e">
        <f>#REF!</f>
        <v>#REF!</v>
      </c>
      <c r="B695" t="e">
        <f>#REF!</f>
        <v>#REF!</v>
      </c>
      <c r="C695" t="e">
        <f>#REF!</f>
        <v>#REF!</v>
      </c>
      <c r="D695" t="e">
        <f>IF(#REF!="","",#REF!)</f>
        <v>#REF!</v>
      </c>
      <c r="E695" t="e">
        <f>IF(#REF!="","",#REF!)</f>
        <v>#REF!</v>
      </c>
      <c r="F695" s="6" t="e">
        <f t="shared" si="82"/>
        <v>#REF!</v>
      </c>
      <c r="G695" s="5" t="e">
        <f>#REF!+#REF!</f>
        <v>#REF!</v>
      </c>
      <c r="H695" s="5" t="e">
        <f t="shared" si="83"/>
        <v>#REF!</v>
      </c>
      <c r="I695" s="5" t="e">
        <f t="shared" si="84"/>
        <v>#REF!</v>
      </c>
      <c r="J695" s="5" t="e">
        <f t="shared" si="85"/>
        <v>#REF!</v>
      </c>
      <c r="K695" t="e">
        <f t="shared" si="86"/>
        <v>#REF!</v>
      </c>
    </row>
    <row r="696" spans="1:11" x14ac:dyDescent="0.25">
      <c r="A696" t="e">
        <f>#REF!</f>
        <v>#REF!</v>
      </c>
      <c r="B696" t="e">
        <f>#REF!</f>
        <v>#REF!</v>
      </c>
      <c r="C696" t="e">
        <f>#REF!</f>
        <v>#REF!</v>
      </c>
      <c r="D696" t="e">
        <f>IF(#REF!="","",#REF!)</f>
        <v>#REF!</v>
      </c>
      <c r="E696" t="e">
        <f>IF(#REF!="","",#REF!)</f>
        <v>#REF!</v>
      </c>
      <c r="F696" s="6" t="e">
        <f t="shared" si="82"/>
        <v>#REF!</v>
      </c>
      <c r="G696" s="5" t="e">
        <f>#REF!+#REF!</f>
        <v>#REF!</v>
      </c>
      <c r="H696" s="5" t="e">
        <f t="shared" si="83"/>
        <v>#REF!</v>
      </c>
      <c r="I696" s="5" t="e">
        <f t="shared" si="84"/>
        <v>#REF!</v>
      </c>
      <c r="J696" s="5" t="e">
        <f t="shared" si="85"/>
        <v>#REF!</v>
      </c>
      <c r="K696" t="e">
        <f t="shared" si="86"/>
        <v>#REF!</v>
      </c>
    </row>
    <row r="697" spans="1:11" x14ac:dyDescent="0.25">
      <c r="A697" t="e">
        <f>#REF!</f>
        <v>#REF!</v>
      </c>
      <c r="B697" t="e">
        <f>#REF!</f>
        <v>#REF!</v>
      </c>
      <c r="C697" t="e">
        <f>#REF!</f>
        <v>#REF!</v>
      </c>
      <c r="D697" t="e">
        <f>IF(#REF!="","",#REF!)</f>
        <v>#REF!</v>
      </c>
      <c r="E697" t="e">
        <f>IF(#REF!="","",#REF!)</f>
        <v>#REF!</v>
      </c>
      <c r="F697" s="6" t="e">
        <f t="shared" si="82"/>
        <v>#REF!</v>
      </c>
      <c r="G697" s="5" t="e">
        <f>#REF!+#REF!</f>
        <v>#REF!</v>
      </c>
      <c r="H697" s="5" t="e">
        <f t="shared" si="83"/>
        <v>#REF!</v>
      </c>
      <c r="I697" s="5" t="e">
        <f t="shared" si="84"/>
        <v>#REF!</v>
      </c>
      <c r="J697" s="5" t="e">
        <f t="shared" si="85"/>
        <v>#REF!</v>
      </c>
      <c r="K697" t="e">
        <f t="shared" si="86"/>
        <v>#REF!</v>
      </c>
    </row>
    <row r="698" spans="1:11" x14ac:dyDescent="0.25">
      <c r="A698" t="e">
        <f>#REF!</f>
        <v>#REF!</v>
      </c>
      <c r="B698" t="e">
        <f>#REF!</f>
        <v>#REF!</v>
      </c>
      <c r="C698" t="e">
        <f>#REF!</f>
        <v>#REF!</v>
      </c>
      <c r="D698" t="e">
        <f>IF(#REF!="","",#REF!)</f>
        <v>#REF!</v>
      </c>
      <c r="E698" t="e">
        <f>IF(#REF!="","",#REF!)</f>
        <v>#REF!</v>
      </c>
      <c r="F698" s="6" t="e">
        <f t="shared" si="82"/>
        <v>#REF!</v>
      </c>
      <c r="G698" s="5" t="e">
        <f>#REF!+#REF!</f>
        <v>#REF!</v>
      </c>
      <c r="H698" s="5" t="e">
        <f t="shared" si="83"/>
        <v>#REF!</v>
      </c>
      <c r="I698" s="5" t="e">
        <f t="shared" si="84"/>
        <v>#REF!</v>
      </c>
      <c r="J698" s="5" t="e">
        <f t="shared" si="85"/>
        <v>#REF!</v>
      </c>
      <c r="K698" t="e">
        <f t="shared" si="86"/>
        <v>#REF!</v>
      </c>
    </row>
    <row r="699" spans="1:11" x14ac:dyDescent="0.25">
      <c r="A699" t="e">
        <f>#REF!</f>
        <v>#REF!</v>
      </c>
      <c r="B699" t="e">
        <f>#REF!</f>
        <v>#REF!</v>
      </c>
      <c r="C699" t="e">
        <f>#REF!</f>
        <v>#REF!</v>
      </c>
      <c r="D699" t="e">
        <f>IF(#REF!="","",#REF!)</f>
        <v>#REF!</v>
      </c>
      <c r="E699" t="e">
        <f>IF(#REF!="","",#REF!)</f>
        <v>#REF!</v>
      </c>
      <c r="F699" s="6" t="e">
        <f t="shared" si="82"/>
        <v>#REF!</v>
      </c>
      <c r="G699" s="5" t="e">
        <f>#REF!+#REF!</f>
        <v>#REF!</v>
      </c>
      <c r="H699" s="5" t="e">
        <f t="shared" si="83"/>
        <v>#REF!</v>
      </c>
      <c r="I699" s="5" t="e">
        <f t="shared" si="84"/>
        <v>#REF!</v>
      </c>
      <c r="J699" s="5" t="e">
        <f t="shared" si="85"/>
        <v>#REF!</v>
      </c>
      <c r="K699" t="e">
        <f t="shared" si="86"/>
        <v>#REF!</v>
      </c>
    </row>
    <row r="700" spans="1:11" x14ac:dyDescent="0.25">
      <c r="A700" t="e">
        <f>#REF!</f>
        <v>#REF!</v>
      </c>
      <c r="B700" t="e">
        <f>#REF!</f>
        <v>#REF!</v>
      </c>
      <c r="C700" t="e">
        <f>#REF!</f>
        <v>#REF!</v>
      </c>
      <c r="D700" t="e">
        <f>IF(#REF!="","",#REF!)</f>
        <v>#REF!</v>
      </c>
      <c r="E700" t="e">
        <f>IF(#REF!="","",#REF!)</f>
        <v>#REF!</v>
      </c>
      <c r="F700" s="6" t="e">
        <f t="shared" si="82"/>
        <v>#REF!</v>
      </c>
      <c r="G700" s="5" t="e">
        <f>#REF!+#REF!</f>
        <v>#REF!</v>
      </c>
      <c r="H700" s="5" t="e">
        <f t="shared" si="83"/>
        <v>#REF!</v>
      </c>
      <c r="I700" s="5" t="e">
        <f t="shared" si="84"/>
        <v>#REF!</v>
      </c>
      <c r="J700" s="5" t="e">
        <f t="shared" si="85"/>
        <v>#REF!</v>
      </c>
      <c r="K700" t="e">
        <f t="shared" si="86"/>
        <v>#REF!</v>
      </c>
    </row>
    <row r="701" spans="1:11" x14ac:dyDescent="0.25">
      <c r="A701" t="e">
        <f>#REF!</f>
        <v>#REF!</v>
      </c>
      <c r="B701" t="e">
        <f>#REF!</f>
        <v>#REF!</v>
      </c>
      <c r="C701" t="e">
        <f>#REF!</f>
        <v>#REF!</v>
      </c>
      <c r="D701" t="e">
        <f>IF(#REF!="","",#REF!)</f>
        <v>#REF!</v>
      </c>
      <c r="E701" t="e">
        <f>IF(#REF!="","",#REF!)</f>
        <v>#REF!</v>
      </c>
      <c r="F701" s="6" t="e">
        <f t="shared" si="82"/>
        <v>#REF!</v>
      </c>
      <c r="G701" s="5" t="e">
        <f>#REF!+#REF!</f>
        <v>#REF!</v>
      </c>
      <c r="H701" s="5" t="e">
        <f t="shared" si="83"/>
        <v>#REF!</v>
      </c>
      <c r="I701" s="5" t="e">
        <f t="shared" si="84"/>
        <v>#REF!</v>
      </c>
      <c r="J701" s="5" t="e">
        <f t="shared" si="85"/>
        <v>#REF!</v>
      </c>
      <c r="K701" t="e">
        <f t="shared" si="86"/>
        <v>#REF!</v>
      </c>
    </row>
    <row r="702" spans="1:11" x14ac:dyDescent="0.25">
      <c r="A702" t="e">
        <f>#REF!</f>
        <v>#REF!</v>
      </c>
      <c r="B702" t="e">
        <f>#REF!</f>
        <v>#REF!</v>
      </c>
      <c r="C702" t="e">
        <f>#REF!</f>
        <v>#REF!</v>
      </c>
      <c r="D702" t="e">
        <f>IF(#REF!="","",#REF!)</f>
        <v>#REF!</v>
      </c>
      <c r="E702" t="e">
        <f>IF(#REF!="","",#REF!)</f>
        <v>#REF!</v>
      </c>
      <c r="F702" s="6" t="e">
        <f t="shared" si="82"/>
        <v>#REF!</v>
      </c>
      <c r="G702" s="5" t="e">
        <f>#REF!+#REF!</f>
        <v>#REF!</v>
      </c>
      <c r="H702" s="5" t="e">
        <f t="shared" si="83"/>
        <v>#REF!</v>
      </c>
      <c r="I702" s="5" t="e">
        <f t="shared" si="84"/>
        <v>#REF!</v>
      </c>
      <c r="J702" s="5" t="e">
        <f t="shared" si="85"/>
        <v>#REF!</v>
      </c>
      <c r="K702" t="e">
        <f t="shared" si="86"/>
        <v>#REF!</v>
      </c>
    </row>
    <row r="703" spans="1:11" x14ac:dyDescent="0.25">
      <c r="A703" t="e">
        <f>#REF!</f>
        <v>#REF!</v>
      </c>
      <c r="B703" t="e">
        <f>#REF!</f>
        <v>#REF!</v>
      </c>
      <c r="C703" t="e">
        <f>#REF!</f>
        <v>#REF!</v>
      </c>
      <c r="D703" t="e">
        <f>IF(#REF!="","",#REF!)</f>
        <v>#REF!</v>
      </c>
      <c r="E703" t="e">
        <f>IF(#REF!="","",#REF!)</f>
        <v>#REF!</v>
      </c>
      <c r="F703" s="6" t="e">
        <f t="shared" si="82"/>
        <v>#REF!</v>
      </c>
      <c r="G703" s="5" t="e">
        <f>#REF!+#REF!</f>
        <v>#REF!</v>
      </c>
      <c r="H703" s="5" t="e">
        <f t="shared" si="83"/>
        <v>#REF!</v>
      </c>
      <c r="I703" s="5" t="e">
        <f t="shared" si="84"/>
        <v>#REF!</v>
      </c>
      <c r="J703" s="5" t="e">
        <f t="shared" si="85"/>
        <v>#REF!</v>
      </c>
      <c r="K703" t="e">
        <f t="shared" si="86"/>
        <v>#REF!</v>
      </c>
    </row>
    <row r="704" spans="1:11" x14ac:dyDescent="0.25">
      <c r="A704" t="e">
        <f>#REF!</f>
        <v>#REF!</v>
      </c>
      <c r="B704" t="e">
        <f>#REF!</f>
        <v>#REF!</v>
      </c>
      <c r="C704" t="e">
        <f>#REF!</f>
        <v>#REF!</v>
      </c>
      <c r="D704" t="e">
        <f>IF(#REF!="","",#REF!)</f>
        <v>#REF!</v>
      </c>
      <c r="E704" t="e">
        <f>IF(#REF!="","",#REF!)</f>
        <v>#REF!</v>
      </c>
      <c r="F704" s="6" t="e">
        <f t="shared" si="82"/>
        <v>#REF!</v>
      </c>
      <c r="G704" s="5" t="e">
        <f>#REF!+#REF!</f>
        <v>#REF!</v>
      </c>
      <c r="H704" s="5" t="e">
        <f t="shared" si="83"/>
        <v>#REF!</v>
      </c>
      <c r="I704" s="5" t="e">
        <f t="shared" si="84"/>
        <v>#REF!</v>
      </c>
      <c r="J704" s="5" t="e">
        <f t="shared" si="85"/>
        <v>#REF!</v>
      </c>
      <c r="K704" t="e">
        <f t="shared" si="86"/>
        <v>#REF!</v>
      </c>
    </row>
    <row r="705" spans="1:11" x14ac:dyDescent="0.25">
      <c r="A705" t="e">
        <f>#REF!</f>
        <v>#REF!</v>
      </c>
      <c r="B705" t="e">
        <f>#REF!</f>
        <v>#REF!</v>
      </c>
      <c r="C705" t="e">
        <f>#REF!</f>
        <v>#REF!</v>
      </c>
      <c r="D705" t="e">
        <f>IF(#REF!="","",#REF!)</f>
        <v>#REF!</v>
      </c>
      <c r="E705" t="e">
        <f>IF(#REF!="","",#REF!)</f>
        <v>#REF!</v>
      </c>
      <c r="F705" s="6" t="e">
        <f t="shared" si="82"/>
        <v>#REF!</v>
      </c>
      <c r="G705" s="5" t="e">
        <f>#REF!+#REF!</f>
        <v>#REF!</v>
      </c>
      <c r="H705" s="5" t="e">
        <f t="shared" si="83"/>
        <v>#REF!</v>
      </c>
      <c r="I705" s="5" t="e">
        <f t="shared" si="84"/>
        <v>#REF!</v>
      </c>
      <c r="J705" s="5" t="e">
        <f t="shared" si="85"/>
        <v>#REF!</v>
      </c>
      <c r="K705" t="e">
        <f t="shared" si="86"/>
        <v>#REF!</v>
      </c>
    </row>
    <row r="706" spans="1:11" x14ac:dyDescent="0.25">
      <c r="A706" t="e">
        <f>#REF!</f>
        <v>#REF!</v>
      </c>
      <c r="B706" t="e">
        <f>#REF!</f>
        <v>#REF!</v>
      </c>
      <c r="C706" t="e">
        <f>#REF!</f>
        <v>#REF!</v>
      </c>
      <c r="D706" t="e">
        <f>IF(#REF!="","",#REF!)</f>
        <v>#REF!</v>
      </c>
      <c r="E706" t="e">
        <f>IF(#REF!="","",#REF!)</f>
        <v>#REF!</v>
      </c>
      <c r="F706" s="6" t="e">
        <f t="shared" si="82"/>
        <v>#REF!</v>
      </c>
      <c r="G706" s="5" t="e">
        <f>#REF!+#REF!</f>
        <v>#REF!</v>
      </c>
      <c r="H706" s="5" t="e">
        <f t="shared" si="83"/>
        <v>#REF!</v>
      </c>
      <c r="I706" s="5" t="e">
        <f t="shared" si="84"/>
        <v>#REF!</v>
      </c>
      <c r="J706" s="5" t="e">
        <f t="shared" si="85"/>
        <v>#REF!</v>
      </c>
      <c r="K706" t="e">
        <f t="shared" si="86"/>
        <v>#REF!</v>
      </c>
    </row>
    <row r="707" spans="1:11" x14ac:dyDescent="0.25">
      <c r="A707" t="e">
        <f>#REF!</f>
        <v>#REF!</v>
      </c>
      <c r="B707" t="e">
        <f>#REF!</f>
        <v>#REF!</v>
      </c>
      <c r="C707" t="e">
        <f>#REF!</f>
        <v>#REF!</v>
      </c>
      <c r="D707" t="e">
        <f>IF(#REF!="","",#REF!)</f>
        <v>#REF!</v>
      </c>
      <c r="E707" t="e">
        <f>IF(#REF!="","",#REF!)</f>
        <v>#REF!</v>
      </c>
      <c r="F707" s="6" t="e">
        <f t="shared" si="82"/>
        <v>#REF!</v>
      </c>
      <c r="G707" s="5" t="e">
        <f>#REF!+#REF!</f>
        <v>#REF!</v>
      </c>
      <c r="H707" s="5" t="e">
        <f t="shared" si="83"/>
        <v>#REF!</v>
      </c>
      <c r="I707" s="5" t="e">
        <f t="shared" si="84"/>
        <v>#REF!</v>
      </c>
      <c r="J707" s="5" t="e">
        <f t="shared" si="85"/>
        <v>#REF!</v>
      </c>
      <c r="K707" t="e">
        <f t="shared" si="86"/>
        <v>#REF!</v>
      </c>
    </row>
    <row r="708" spans="1:11" x14ac:dyDescent="0.25">
      <c r="A708" t="e">
        <f>#REF!</f>
        <v>#REF!</v>
      </c>
      <c r="B708" t="e">
        <f>#REF!</f>
        <v>#REF!</v>
      </c>
      <c r="C708" t="e">
        <f>#REF!</f>
        <v>#REF!</v>
      </c>
      <c r="D708" t="e">
        <f>IF(#REF!="","",#REF!)</f>
        <v>#REF!</v>
      </c>
      <c r="E708" t="e">
        <f>IF(#REF!="","",#REF!)</f>
        <v>#REF!</v>
      </c>
      <c r="F708" s="6" t="e">
        <f t="shared" ref="F708:F771" si="87">IF(OR(E708="",D708="",E708=0),"",D708/E708)</f>
        <v>#REF!</v>
      </c>
      <c r="G708" s="5" t="e">
        <f>#REF!+#REF!</f>
        <v>#REF!</v>
      </c>
      <c r="H708" s="5" t="e">
        <f t="shared" ref="H708:H771" si="88">IF(AND(G708&gt;0,IF(D708="",0,D708)&gt;0,B708=$P$3),1,0)</f>
        <v>#REF!</v>
      </c>
      <c r="I708" s="5" t="e">
        <f t="shared" ref="I708:I771" si="89">IF(AND(G708&gt;0,B708=$P$3),1,0)</f>
        <v>#REF!</v>
      </c>
      <c r="J708" s="5" t="e">
        <f t="shared" ref="J708:J771" si="90">IF(AND(IF(D708="",0,D708)&gt;0,G708=0,B708=$P$3),1,0)</f>
        <v>#REF!</v>
      </c>
      <c r="K708" t="e">
        <f t="shared" ref="K708:K771" si="91">IF(OR(E708=0,E708=""),0,IF(B708=$P$3,1,0))</f>
        <v>#REF!</v>
      </c>
    </row>
    <row r="709" spans="1:11" x14ac:dyDescent="0.25">
      <c r="A709" t="e">
        <f>#REF!</f>
        <v>#REF!</v>
      </c>
      <c r="B709" t="e">
        <f>#REF!</f>
        <v>#REF!</v>
      </c>
      <c r="C709" t="e">
        <f>#REF!</f>
        <v>#REF!</v>
      </c>
      <c r="D709" t="e">
        <f>IF(#REF!="","",#REF!)</f>
        <v>#REF!</v>
      </c>
      <c r="E709" t="e">
        <f>IF(#REF!="","",#REF!)</f>
        <v>#REF!</v>
      </c>
      <c r="F709" s="6" t="e">
        <f t="shared" si="87"/>
        <v>#REF!</v>
      </c>
      <c r="G709" s="5" t="e">
        <f>#REF!+#REF!</f>
        <v>#REF!</v>
      </c>
      <c r="H709" s="5" t="e">
        <f t="shared" si="88"/>
        <v>#REF!</v>
      </c>
      <c r="I709" s="5" t="e">
        <f t="shared" si="89"/>
        <v>#REF!</v>
      </c>
      <c r="J709" s="5" t="e">
        <f t="shared" si="90"/>
        <v>#REF!</v>
      </c>
      <c r="K709" t="e">
        <f t="shared" si="91"/>
        <v>#REF!</v>
      </c>
    </row>
    <row r="710" spans="1:11" x14ac:dyDescent="0.25">
      <c r="A710" t="e">
        <f>#REF!</f>
        <v>#REF!</v>
      </c>
      <c r="B710" t="e">
        <f>#REF!</f>
        <v>#REF!</v>
      </c>
      <c r="C710" t="e">
        <f>#REF!</f>
        <v>#REF!</v>
      </c>
      <c r="D710" t="e">
        <f>IF(#REF!="","",#REF!)</f>
        <v>#REF!</v>
      </c>
      <c r="E710" t="e">
        <f>IF(#REF!="","",#REF!)</f>
        <v>#REF!</v>
      </c>
      <c r="F710" s="6" t="e">
        <f t="shared" si="87"/>
        <v>#REF!</v>
      </c>
      <c r="G710" s="5" t="e">
        <f>#REF!+#REF!</f>
        <v>#REF!</v>
      </c>
      <c r="H710" s="5" t="e">
        <f t="shared" si="88"/>
        <v>#REF!</v>
      </c>
      <c r="I710" s="5" t="e">
        <f t="shared" si="89"/>
        <v>#REF!</v>
      </c>
      <c r="J710" s="5" t="e">
        <f t="shared" si="90"/>
        <v>#REF!</v>
      </c>
      <c r="K710" t="e">
        <f t="shared" si="91"/>
        <v>#REF!</v>
      </c>
    </row>
    <row r="711" spans="1:11" x14ac:dyDescent="0.25">
      <c r="A711" t="e">
        <f>#REF!</f>
        <v>#REF!</v>
      </c>
      <c r="B711" t="e">
        <f>#REF!</f>
        <v>#REF!</v>
      </c>
      <c r="C711" t="e">
        <f>#REF!</f>
        <v>#REF!</v>
      </c>
      <c r="D711" t="e">
        <f>IF(#REF!="","",#REF!)</f>
        <v>#REF!</v>
      </c>
      <c r="E711" t="e">
        <f>IF(#REF!="","",#REF!)</f>
        <v>#REF!</v>
      </c>
      <c r="F711" s="6" t="e">
        <f t="shared" si="87"/>
        <v>#REF!</v>
      </c>
      <c r="G711" s="5" t="e">
        <f>#REF!+#REF!</f>
        <v>#REF!</v>
      </c>
      <c r="H711" s="5" t="e">
        <f t="shared" si="88"/>
        <v>#REF!</v>
      </c>
      <c r="I711" s="5" t="e">
        <f t="shared" si="89"/>
        <v>#REF!</v>
      </c>
      <c r="J711" s="5" t="e">
        <f t="shared" si="90"/>
        <v>#REF!</v>
      </c>
      <c r="K711" t="e">
        <f t="shared" si="91"/>
        <v>#REF!</v>
      </c>
    </row>
    <row r="712" spans="1:11" x14ac:dyDescent="0.25">
      <c r="A712" t="e">
        <f>#REF!</f>
        <v>#REF!</v>
      </c>
      <c r="B712" t="e">
        <f>#REF!</f>
        <v>#REF!</v>
      </c>
      <c r="C712" t="e">
        <f>#REF!</f>
        <v>#REF!</v>
      </c>
      <c r="D712" t="e">
        <f>IF(#REF!="","",#REF!)</f>
        <v>#REF!</v>
      </c>
      <c r="E712" t="e">
        <f>IF(#REF!="","",#REF!)</f>
        <v>#REF!</v>
      </c>
      <c r="F712" s="6" t="e">
        <f t="shared" si="87"/>
        <v>#REF!</v>
      </c>
      <c r="G712" s="5" t="e">
        <f>#REF!+#REF!</f>
        <v>#REF!</v>
      </c>
      <c r="H712" s="5" t="e">
        <f t="shared" si="88"/>
        <v>#REF!</v>
      </c>
      <c r="I712" s="5" t="e">
        <f t="shared" si="89"/>
        <v>#REF!</v>
      </c>
      <c r="J712" s="5" t="e">
        <f t="shared" si="90"/>
        <v>#REF!</v>
      </c>
      <c r="K712" t="e">
        <f t="shared" si="91"/>
        <v>#REF!</v>
      </c>
    </row>
    <row r="713" spans="1:11" x14ac:dyDescent="0.25">
      <c r="A713" t="e">
        <f>#REF!</f>
        <v>#REF!</v>
      </c>
      <c r="B713" t="e">
        <f>#REF!</f>
        <v>#REF!</v>
      </c>
      <c r="C713" t="e">
        <f>#REF!</f>
        <v>#REF!</v>
      </c>
      <c r="D713" t="e">
        <f>IF(#REF!="","",#REF!)</f>
        <v>#REF!</v>
      </c>
      <c r="E713" t="e">
        <f>IF(#REF!="","",#REF!)</f>
        <v>#REF!</v>
      </c>
      <c r="F713" s="6" t="e">
        <f t="shared" si="87"/>
        <v>#REF!</v>
      </c>
      <c r="G713" s="5" t="e">
        <f>#REF!+#REF!</f>
        <v>#REF!</v>
      </c>
      <c r="H713" s="5" t="e">
        <f t="shared" si="88"/>
        <v>#REF!</v>
      </c>
      <c r="I713" s="5" t="e">
        <f t="shared" si="89"/>
        <v>#REF!</v>
      </c>
      <c r="J713" s="5" t="e">
        <f t="shared" si="90"/>
        <v>#REF!</v>
      </c>
      <c r="K713" t="e">
        <f t="shared" si="91"/>
        <v>#REF!</v>
      </c>
    </row>
    <row r="714" spans="1:11" x14ac:dyDescent="0.25">
      <c r="A714" t="e">
        <f>#REF!</f>
        <v>#REF!</v>
      </c>
      <c r="B714" t="e">
        <f>#REF!</f>
        <v>#REF!</v>
      </c>
      <c r="C714" t="e">
        <f>#REF!</f>
        <v>#REF!</v>
      </c>
      <c r="D714" t="e">
        <f>IF(#REF!="","",#REF!)</f>
        <v>#REF!</v>
      </c>
      <c r="E714" t="e">
        <f>IF(#REF!="","",#REF!)</f>
        <v>#REF!</v>
      </c>
      <c r="F714" s="6" t="e">
        <f t="shared" si="87"/>
        <v>#REF!</v>
      </c>
      <c r="G714" s="5" t="e">
        <f>#REF!+#REF!</f>
        <v>#REF!</v>
      </c>
      <c r="H714" s="5" t="e">
        <f t="shared" si="88"/>
        <v>#REF!</v>
      </c>
      <c r="I714" s="5" t="e">
        <f t="shared" si="89"/>
        <v>#REF!</v>
      </c>
      <c r="J714" s="5" t="e">
        <f t="shared" si="90"/>
        <v>#REF!</v>
      </c>
      <c r="K714" t="e">
        <f t="shared" si="91"/>
        <v>#REF!</v>
      </c>
    </row>
    <row r="715" spans="1:11" x14ac:dyDescent="0.25">
      <c r="A715" t="e">
        <f>#REF!</f>
        <v>#REF!</v>
      </c>
      <c r="B715" t="e">
        <f>#REF!</f>
        <v>#REF!</v>
      </c>
      <c r="C715" t="e">
        <f>#REF!</f>
        <v>#REF!</v>
      </c>
      <c r="D715" t="e">
        <f>IF(#REF!="","",#REF!)</f>
        <v>#REF!</v>
      </c>
      <c r="E715" t="e">
        <f>IF(#REF!="","",#REF!)</f>
        <v>#REF!</v>
      </c>
      <c r="F715" s="6" t="e">
        <f t="shared" si="87"/>
        <v>#REF!</v>
      </c>
      <c r="G715" s="5" t="e">
        <f>#REF!+#REF!</f>
        <v>#REF!</v>
      </c>
      <c r="H715" s="5" t="e">
        <f t="shared" si="88"/>
        <v>#REF!</v>
      </c>
      <c r="I715" s="5" t="e">
        <f t="shared" si="89"/>
        <v>#REF!</v>
      </c>
      <c r="J715" s="5" t="e">
        <f t="shared" si="90"/>
        <v>#REF!</v>
      </c>
      <c r="K715" t="e">
        <f t="shared" si="91"/>
        <v>#REF!</v>
      </c>
    </row>
    <row r="716" spans="1:11" x14ac:dyDescent="0.25">
      <c r="A716" t="e">
        <f>#REF!</f>
        <v>#REF!</v>
      </c>
      <c r="B716" t="e">
        <f>#REF!</f>
        <v>#REF!</v>
      </c>
      <c r="C716" t="e">
        <f>#REF!</f>
        <v>#REF!</v>
      </c>
      <c r="D716" t="e">
        <f>IF(#REF!="","",#REF!)</f>
        <v>#REF!</v>
      </c>
      <c r="E716" t="e">
        <f>IF(#REF!="","",#REF!)</f>
        <v>#REF!</v>
      </c>
      <c r="F716" s="6" t="e">
        <f t="shared" si="87"/>
        <v>#REF!</v>
      </c>
      <c r="G716" s="5" t="e">
        <f>#REF!+#REF!</f>
        <v>#REF!</v>
      </c>
      <c r="H716" s="5" t="e">
        <f t="shared" si="88"/>
        <v>#REF!</v>
      </c>
      <c r="I716" s="5" t="e">
        <f t="shared" si="89"/>
        <v>#REF!</v>
      </c>
      <c r="J716" s="5" t="e">
        <f t="shared" si="90"/>
        <v>#REF!</v>
      </c>
      <c r="K716" t="e">
        <f t="shared" si="91"/>
        <v>#REF!</v>
      </c>
    </row>
    <row r="717" spans="1:11" x14ac:dyDescent="0.25">
      <c r="A717" t="e">
        <f>#REF!</f>
        <v>#REF!</v>
      </c>
      <c r="B717" t="e">
        <f>#REF!</f>
        <v>#REF!</v>
      </c>
      <c r="C717" t="e">
        <f>#REF!</f>
        <v>#REF!</v>
      </c>
      <c r="D717" t="e">
        <f>IF(#REF!="","",#REF!)</f>
        <v>#REF!</v>
      </c>
      <c r="E717" t="e">
        <f>IF(#REF!="","",#REF!)</f>
        <v>#REF!</v>
      </c>
      <c r="F717" s="6" t="e">
        <f t="shared" si="87"/>
        <v>#REF!</v>
      </c>
      <c r="G717" s="5" t="e">
        <f>#REF!+#REF!</f>
        <v>#REF!</v>
      </c>
      <c r="H717" s="5" t="e">
        <f t="shared" si="88"/>
        <v>#REF!</v>
      </c>
      <c r="I717" s="5" t="e">
        <f t="shared" si="89"/>
        <v>#REF!</v>
      </c>
      <c r="J717" s="5" t="e">
        <f t="shared" si="90"/>
        <v>#REF!</v>
      </c>
      <c r="K717" t="e">
        <f t="shared" si="91"/>
        <v>#REF!</v>
      </c>
    </row>
    <row r="718" spans="1:11" x14ac:dyDescent="0.25">
      <c r="A718" t="e">
        <f>#REF!</f>
        <v>#REF!</v>
      </c>
      <c r="B718" t="e">
        <f>#REF!</f>
        <v>#REF!</v>
      </c>
      <c r="C718" t="e">
        <f>#REF!</f>
        <v>#REF!</v>
      </c>
      <c r="D718" t="e">
        <f>IF(#REF!="","",#REF!)</f>
        <v>#REF!</v>
      </c>
      <c r="E718" t="e">
        <f>IF(#REF!="","",#REF!)</f>
        <v>#REF!</v>
      </c>
      <c r="F718" s="6" t="e">
        <f t="shared" si="87"/>
        <v>#REF!</v>
      </c>
      <c r="G718" s="5" t="e">
        <f>#REF!+#REF!</f>
        <v>#REF!</v>
      </c>
      <c r="H718" s="5" t="e">
        <f t="shared" si="88"/>
        <v>#REF!</v>
      </c>
      <c r="I718" s="5" t="e">
        <f t="shared" si="89"/>
        <v>#REF!</v>
      </c>
      <c r="J718" s="5" t="e">
        <f t="shared" si="90"/>
        <v>#REF!</v>
      </c>
      <c r="K718" t="e">
        <f t="shared" si="91"/>
        <v>#REF!</v>
      </c>
    </row>
    <row r="719" spans="1:11" x14ac:dyDescent="0.25">
      <c r="A719" t="e">
        <f>#REF!</f>
        <v>#REF!</v>
      </c>
      <c r="B719" t="e">
        <f>#REF!</f>
        <v>#REF!</v>
      </c>
      <c r="C719" t="e">
        <f>#REF!</f>
        <v>#REF!</v>
      </c>
      <c r="D719" t="e">
        <f>IF(#REF!="","",#REF!)</f>
        <v>#REF!</v>
      </c>
      <c r="E719" t="e">
        <f>IF(#REF!="","",#REF!)</f>
        <v>#REF!</v>
      </c>
      <c r="F719" s="6" t="e">
        <f t="shared" si="87"/>
        <v>#REF!</v>
      </c>
      <c r="G719" s="5" t="e">
        <f>#REF!+#REF!</f>
        <v>#REF!</v>
      </c>
      <c r="H719" s="5" t="e">
        <f t="shared" si="88"/>
        <v>#REF!</v>
      </c>
      <c r="I719" s="5" t="e">
        <f t="shared" si="89"/>
        <v>#REF!</v>
      </c>
      <c r="J719" s="5" t="e">
        <f t="shared" si="90"/>
        <v>#REF!</v>
      </c>
      <c r="K719" t="e">
        <f t="shared" si="91"/>
        <v>#REF!</v>
      </c>
    </row>
    <row r="720" spans="1:11" x14ac:dyDescent="0.25">
      <c r="A720" t="e">
        <f>#REF!</f>
        <v>#REF!</v>
      </c>
      <c r="B720" t="e">
        <f>#REF!</f>
        <v>#REF!</v>
      </c>
      <c r="C720" t="e">
        <f>#REF!</f>
        <v>#REF!</v>
      </c>
      <c r="D720" t="e">
        <f>IF(#REF!="","",#REF!)</f>
        <v>#REF!</v>
      </c>
      <c r="E720" t="e">
        <f>IF(#REF!="","",#REF!)</f>
        <v>#REF!</v>
      </c>
      <c r="F720" s="6" t="e">
        <f t="shared" si="87"/>
        <v>#REF!</v>
      </c>
      <c r="G720" s="5" t="e">
        <f>#REF!+#REF!</f>
        <v>#REF!</v>
      </c>
      <c r="H720" s="5" t="e">
        <f t="shared" si="88"/>
        <v>#REF!</v>
      </c>
      <c r="I720" s="5" t="e">
        <f t="shared" si="89"/>
        <v>#REF!</v>
      </c>
      <c r="J720" s="5" t="e">
        <f t="shared" si="90"/>
        <v>#REF!</v>
      </c>
      <c r="K720" t="e">
        <f t="shared" si="91"/>
        <v>#REF!</v>
      </c>
    </row>
    <row r="721" spans="1:11" x14ac:dyDescent="0.25">
      <c r="A721" t="e">
        <f>#REF!</f>
        <v>#REF!</v>
      </c>
      <c r="B721" t="e">
        <f>#REF!</f>
        <v>#REF!</v>
      </c>
      <c r="C721" t="e">
        <f>#REF!</f>
        <v>#REF!</v>
      </c>
      <c r="D721" t="e">
        <f>IF(#REF!="","",#REF!)</f>
        <v>#REF!</v>
      </c>
      <c r="E721" t="e">
        <f>IF(#REF!="","",#REF!)</f>
        <v>#REF!</v>
      </c>
      <c r="F721" s="6" t="e">
        <f t="shared" si="87"/>
        <v>#REF!</v>
      </c>
      <c r="G721" s="5" t="e">
        <f>#REF!+#REF!</f>
        <v>#REF!</v>
      </c>
      <c r="H721" s="5" t="e">
        <f t="shared" si="88"/>
        <v>#REF!</v>
      </c>
      <c r="I721" s="5" t="e">
        <f t="shared" si="89"/>
        <v>#REF!</v>
      </c>
      <c r="J721" s="5" t="e">
        <f t="shared" si="90"/>
        <v>#REF!</v>
      </c>
      <c r="K721" t="e">
        <f t="shared" si="91"/>
        <v>#REF!</v>
      </c>
    </row>
    <row r="722" spans="1:11" x14ac:dyDescent="0.25">
      <c r="A722" t="e">
        <f>#REF!</f>
        <v>#REF!</v>
      </c>
      <c r="B722" t="e">
        <f>#REF!</f>
        <v>#REF!</v>
      </c>
      <c r="C722" t="e">
        <f>#REF!</f>
        <v>#REF!</v>
      </c>
      <c r="D722" t="e">
        <f>IF(#REF!="","",#REF!)</f>
        <v>#REF!</v>
      </c>
      <c r="E722" t="e">
        <f>IF(#REF!="","",#REF!)</f>
        <v>#REF!</v>
      </c>
      <c r="F722" s="6" t="e">
        <f t="shared" si="87"/>
        <v>#REF!</v>
      </c>
      <c r="G722" s="5" t="e">
        <f>#REF!+#REF!</f>
        <v>#REF!</v>
      </c>
      <c r="H722" s="5" t="e">
        <f t="shared" si="88"/>
        <v>#REF!</v>
      </c>
      <c r="I722" s="5" t="e">
        <f t="shared" si="89"/>
        <v>#REF!</v>
      </c>
      <c r="J722" s="5" t="e">
        <f t="shared" si="90"/>
        <v>#REF!</v>
      </c>
      <c r="K722" t="e">
        <f t="shared" si="91"/>
        <v>#REF!</v>
      </c>
    </row>
    <row r="723" spans="1:11" x14ac:dyDescent="0.25">
      <c r="A723" t="e">
        <f>#REF!</f>
        <v>#REF!</v>
      </c>
      <c r="B723" t="e">
        <f>#REF!</f>
        <v>#REF!</v>
      </c>
      <c r="C723" t="e">
        <f>#REF!</f>
        <v>#REF!</v>
      </c>
      <c r="D723" t="e">
        <f>IF(#REF!="","",#REF!)</f>
        <v>#REF!</v>
      </c>
      <c r="E723" t="e">
        <f>IF(#REF!="","",#REF!)</f>
        <v>#REF!</v>
      </c>
      <c r="F723" s="6" t="e">
        <f t="shared" si="87"/>
        <v>#REF!</v>
      </c>
      <c r="G723" s="5" t="e">
        <f>#REF!+#REF!</f>
        <v>#REF!</v>
      </c>
      <c r="H723" s="5" t="e">
        <f t="shared" si="88"/>
        <v>#REF!</v>
      </c>
      <c r="I723" s="5" t="e">
        <f t="shared" si="89"/>
        <v>#REF!</v>
      </c>
      <c r="J723" s="5" t="e">
        <f t="shared" si="90"/>
        <v>#REF!</v>
      </c>
      <c r="K723" t="e">
        <f t="shared" si="91"/>
        <v>#REF!</v>
      </c>
    </row>
    <row r="724" spans="1:11" x14ac:dyDescent="0.25">
      <c r="A724" t="e">
        <f>#REF!</f>
        <v>#REF!</v>
      </c>
      <c r="B724" t="e">
        <f>#REF!</f>
        <v>#REF!</v>
      </c>
      <c r="C724" t="e">
        <f>#REF!</f>
        <v>#REF!</v>
      </c>
      <c r="D724" t="e">
        <f>IF(#REF!="","",#REF!)</f>
        <v>#REF!</v>
      </c>
      <c r="E724" t="e">
        <f>IF(#REF!="","",#REF!)</f>
        <v>#REF!</v>
      </c>
      <c r="F724" s="6" t="e">
        <f t="shared" si="87"/>
        <v>#REF!</v>
      </c>
      <c r="G724" s="5" t="e">
        <f>#REF!+#REF!</f>
        <v>#REF!</v>
      </c>
      <c r="H724" s="5" t="e">
        <f t="shared" si="88"/>
        <v>#REF!</v>
      </c>
      <c r="I724" s="5" t="e">
        <f t="shared" si="89"/>
        <v>#REF!</v>
      </c>
      <c r="J724" s="5" t="e">
        <f t="shared" si="90"/>
        <v>#REF!</v>
      </c>
      <c r="K724" t="e">
        <f t="shared" si="91"/>
        <v>#REF!</v>
      </c>
    </row>
    <row r="725" spans="1:11" x14ac:dyDescent="0.25">
      <c r="A725" t="e">
        <f>#REF!</f>
        <v>#REF!</v>
      </c>
      <c r="B725" t="e">
        <f>#REF!</f>
        <v>#REF!</v>
      </c>
      <c r="C725" t="e">
        <f>#REF!</f>
        <v>#REF!</v>
      </c>
      <c r="D725" t="e">
        <f>IF(#REF!="","",#REF!)</f>
        <v>#REF!</v>
      </c>
      <c r="E725" t="e">
        <f>IF(#REF!="","",#REF!)</f>
        <v>#REF!</v>
      </c>
      <c r="F725" s="6" t="e">
        <f t="shared" si="87"/>
        <v>#REF!</v>
      </c>
      <c r="G725" s="5" t="e">
        <f>#REF!+#REF!</f>
        <v>#REF!</v>
      </c>
      <c r="H725" s="5" t="e">
        <f t="shared" si="88"/>
        <v>#REF!</v>
      </c>
      <c r="I725" s="5" t="e">
        <f t="shared" si="89"/>
        <v>#REF!</v>
      </c>
      <c r="J725" s="5" t="e">
        <f t="shared" si="90"/>
        <v>#REF!</v>
      </c>
      <c r="K725" t="e">
        <f t="shared" si="91"/>
        <v>#REF!</v>
      </c>
    </row>
    <row r="726" spans="1:11" x14ac:dyDescent="0.25">
      <c r="A726" t="e">
        <f>#REF!</f>
        <v>#REF!</v>
      </c>
      <c r="B726" t="e">
        <f>#REF!</f>
        <v>#REF!</v>
      </c>
      <c r="C726" t="e">
        <f>#REF!</f>
        <v>#REF!</v>
      </c>
      <c r="D726" t="e">
        <f>IF(#REF!="","",#REF!)</f>
        <v>#REF!</v>
      </c>
      <c r="E726" t="e">
        <f>IF(#REF!="","",#REF!)</f>
        <v>#REF!</v>
      </c>
      <c r="F726" s="6" t="e">
        <f t="shared" si="87"/>
        <v>#REF!</v>
      </c>
      <c r="G726" s="5" t="e">
        <f>#REF!+#REF!</f>
        <v>#REF!</v>
      </c>
      <c r="H726" s="5" t="e">
        <f t="shared" si="88"/>
        <v>#REF!</v>
      </c>
      <c r="I726" s="5" t="e">
        <f t="shared" si="89"/>
        <v>#REF!</v>
      </c>
      <c r="J726" s="5" t="e">
        <f t="shared" si="90"/>
        <v>#REF!</v>
      </c>
      <c r="K726" t="e">
        <f t="shared" si="91"/>
        <v>#REF!</v>
      </c>
    </row>
    <row r="727" spans="1:11" x14ac:dyDescent="0.25">
      <c r="A727" t="e">
        <f>#REF!</f>
        <v>#REF!</v>
      </c>
      <c r="B727" t="e">
        <f>#REF!</f>
        <v>#REF!</v>
      </c>
      <c r="C727" t="e">
        <f>#REF!</f>
        <v>#REF!</v>
      </c>
      <c r="D727" t="e">
        <f>IF(#REF!="","",#REF!)</f>
        <v>#REF!</v>
      </c>
      <c r="E727" t="e">
        <f>IF(#REF!="","",#REF!)</f>
        <v>#REF!</v>
      </c>
      <c r="F727" s="6" t="e">
        <f t="shared" si="87"/>
        <v>#REF!</v>
      </c>
      <c r="G727" s="5" t="e">
        <f>#REF!+#REF!</f>
        <v>#REF!</v>
      </c>
      <c r="H727" s="5" t="e">
        <f t="shared" si="88"/>
        <v>#REF!</v>
      </c>
      <c r="I727" s="5" t="e">
        <f t="shared" si="89"/>
        <v>#REF!</v>
      </c>
      <c r="J727" s="5" t="e">
        <f t="shared" si="90"/>
        <v>#REF!</v>
      </c>
      <c r="K727" t="e">
        <f t="shared" si="91"/>
        <v>#REF!</v>
      </c>
    </row>
    <row r="728" spans="1:11" x14ac:dyDescent="0.25">
      <c r="A728" t="e">
        <f>#REF!</f>
        <v>#REF!</v>
      </c>
      <c r="B728" t="e">
        <f>#REF!</f>
        <v>#REF!</v>
      </c>
      <c r="C728" t="e">
        <f>#REF!</f>
        <v>#REF!</v>
      </c>
      <c r="D728" t="e">
        <f>IF(#REF!="","",#REF!)</f>
        <v>#REF!</v>
      </c>
      <c r="E728" t="e">
        <f>IF(#REF!="","",#REF!)</f>
        <v>#REF!</v>
      </c>
      <c r="F728" s="6" t="e">
        <f t="shared" si="87"/>
        <v>#REF!</v>
      </c>
      <c r="G728" s="5" t="e">
        <f>#REF!+#REF!</f>
        <v>#REF!</v>
      </c>
      <c r="H728" s="5" t="e">
        <f t="shared" si="88"/>
        <v>#REF!</v>
      </c>
      <c r="I728" s="5" t="e">
        <f t="shared" si="89"/>
        <v>#REF!</v>
      </c>
      <c r="J728" s="5" t="e">
        <f t="shared" si="90"/>
        <v>#REF!</v>
      </c>
      <c r="K728" t="e">
        <f t="shared" si="91"/>
        <v>#REF!</v>
      </c>
    </row>
    <row r="729" spans="1:11" x14ac:dyDescent="0.25">
      <c r="A729" t="e">
        <f>#REF!</f>
        <v>#REF!</v>
      </c>
      <c r="B729" t="e">
        <f>#REF!</f>
        <v>#REF!</v>
      </c>
      <c r="C729" t="e">
        <f>#REF!</f>
        <v>#REF!</v>
      </c>
      <c r="D729" t="e">
        <f>IF(#REF!="","",#REF!)</f>
        <v>#REF!</v>
      </c>
      <c r="E729" t="e">
        <f>IF(#REF!="","",#REF!)</f>
        <v>#REF!</v>
      </c>
      <c r="F729" s="6" t="e">
        <f t="shared" si="87"/>
        <v>#REF!</v>
      </c>
      <c r="G729" s="5" t="e">
        <f>#REF!+#REF!</f>
        <v>#REF!</v>
      </c>
      <c r="H729" s="5" t="e">
        <f t="shared" si="88"/>
        <v>#REF!</v>
      </c>
      <c r="I729" s="5" t="e">
        <f t="shared" si="89"/>
        <v>#REF!</v>
      </c>
      <c r="J729" s="5" t="e">
        <f t="shared" si="90"/>
        <v>#REF!</v>
      </c>
      <c r="K729" t="e">
        <f t="shared" si="91"/>
        <v>#REF!</v>
      </c>
    </row>
    <row r="730" spans="1:11" x14ac:dyDescent="0.25">
      <c r="A730" t="e">
        <f>#REF!</f>
        <v>#REF!</v>
      </c>
      <c r="B730" t="e">
        <f>#REF!</f>
        <v>#REF!</v>
      </c>
      <c r="C730" t="e">
        <f>#REF!</f>
        <v>#REF!</v>
      </c>
      <c r="D730" t="e">
        <f>IF(#REF!="","",#REF!)</f>
        <v>#REF!</v>
      </c>
      <c r="E730" t="e">
        <f>IF(#REF!="","",#REF!)</f>
        <v>#REF!</v>
      </c>
      <c r="F730" s="6" t="e">
        <f t="shared" si="87"/>
        <v>#REF!</v>
      </c>
      <c r="G730" s="5" t="e">
        <f>#REF!+#REF!</f>
        <v>#REF!</v>
      </c>
      <c r="H730" s="5" t="e">
        <f t="shared" si="88"/>
        <v>#REF!</v>
      </c>
      <c r="I730" s="5" t="e">
        <f t="shared" si="89"/>
        <v>#REF!</v>
      </c>
      <c r="J730" s="5" t="e">
        <f t="shared" si="90"/>
        <v>#REF!</v>
      </c>
      <c r="K730" t="e">
        <f t="shared" si="91"/>
        <v>#REF!</v>
      </c>
    </row>
    <row r="731" spans="1:11" x14ac:dyDescent="0.25">
      <c r="A731" t="e">
        <f>#REF!</f>
        <v>#REF!</v>
      </c>
      <c r="B731" t="e">
        <f>#REF!</f>
        <v>#REF!</v>
      </c>
      <c r="C731" t="e">
        <f>#REF!</f>
        <v>#REF!</v>
      </c>
      <c r="D731" t="e">
        <f>IF(#REF!="","",#REF!)</f>
        <v>#REF!</v>
      </c>
      <c r="E731" t="e">
        <f>IF(#REF!="","",#REF!)</f>
        <v>#REF!</v>
      </c>
      <c r="F731" s="6" t="e">
        <f t="shared" si="87"/>
        <v>#REF!</v>
      </c>
      <c r="G731" s="5" t="e">
        <f>#REF!+#REF!</f>
        <v>#REF!</v>
      </c>
      <c r="H731" s="5" t="e">
        <f t="shared" si="88"/>
        <v>#REF!</v>
      </c>
      <c r="I731" s="5" t="e">
        <f t="shared" si="89"/>
        <v>#REF!</v>
      </c>
      <c r="J731" s="5" t="e">
        <f t="shared" si="90"/>
        <v>#REF!</v>
      </c>
      <c r="K731" t="e">
        <f t="shared" si="91"/>
        <v>#REF!</v>
      </c>
    </row>
    <row r="732" spans="1:11" x14ac:dyDescent="0.25">
      <c r="A732" t="e">
        <f>#REF!</f>
        <v>#REF!</v>
      </c>
      <c r="B732" t="e">
        <f>#REF!</f>
        <v>#REF!</v>
      </c>
      <c r="C732" t="e">
        <f>#REF!</f>
        <v>#REF!</v>
      </c>
      <c r="D732" t="e">
        <f>IF(#REF!="","",#REF!)</f>
        <v>#REF!</v>
      </c>
      <c r="E732" t="e">
        <f>IF(#REF!="","",#REF!)</f>
        <v>#REF!</v>
      </c>
      <c r="F732" s="6" t="e">
        <f t="shared" si="87"/>
        <v>#REF!</v>
      </c>
      <c r="G732" s="5" t="e">
        <f>#REF!+#REF!</f>
        <v>#REF!</v>
      </c>
      <c r="H732" s="5" t="e">
        <f t="shared" si="88"/>
        <v>#REF!</v>
      </c>
      <c r="I732" s="5" t="e">
        <f t="shared" si="89"/>
        <v>#REF!</v>
      </c>
      <c r="J732" s="5" t="e">
        <f t="shared" si="90"/>
        <v>#REF!</v>
      </c>
      <c r="K732" t="e">
        <f t="shared" si="91"/>
        <v>#REF!</v>
      </c>
    </row>
    <row r="733" spans="1:11" x14ac:dyDescent="0.25">
      <c r="A733" t="e">
        <f>#REF!</f>
        <v>#REF!</v>
      </c>
      <c r="B733" t="e">
        <f>#REF!</f>
        <v>#REF!</v>
      </c>
      <c r="C733" t="e">
        <f>#REF!</f>
        <v>#REF!</v>
      </c>
      <c r="D733" t="e">
        <f>IF(#REF!="","",#REF!)</f>
        <v>#REF!</v>
      </c>
      <c r="E733" t="e">
        <f>IF(#REF!="","",#REF!)</f>
        <v>#REF!</v>
      </c>
      <c r="F733" s="6" t="e">
        <f t="shared" si="87"/>
        <v>#REF!</v>
      </c>
      <c r="G733" s="5" t="e">
        <f>#REF!+#REF!</f>
        <v>#REF!</v>
      </c>
      <c r="H733" s="5" t="e">
        <f t="shared" si="88"/>
        <v>#REF!</v>
      </c>
      <c r="I733" s="5" t="e">
        <f t="shared" si="89"/>
        <v>#REF!</v>
      </c>
      <c r="J733" s="5" t="e">
        <f t="shared" si="90"/>
        <v>#REF!</v>
      </c>
      <c r="K733" t="e">
        <f t="shared" si="91"/>
        <v>#REF!</v>
      </c>
    </row>
    <row r="734" spans="1:11" x14ac:dyDescent="0.25">
      <c r="A734" t="e">
        <f>#REF!</f>
        <v>#REF!</v>
      </c>
      <c r="B734" t="e">
        <f>#REF!</f>
        <v>#REF!</v>
      </c>
      <c r="C734" t="e">
        <f>#REF!</f>
        <v>#REF!</v>
      </c>
      <c r="D734" t="e">
        <f>IF(#REF!="","",#REF!)</f>
        <v>#REF!</v>
      </c>
      <c r="E734" t="e">
        <f>IF(#REF!="","",#REF!)</f>
        <v>#REF!</v>
      </c>
      <c r="F734" s="6" t="e">
        <f t="shared" si="87"/>
        <v>#REF!</v>
      </c>
      <c r="G734" s="5" t="e">
        <f>#REF!+#REF!</f>
        <v>#REF!</v>
      </c>
      <c r="H734" s="5" t="e">
        <f t="shared" si="88"/>
        <v>#REF!</v>
      </c>
      <c r="I734" s="5" t="e">
        <f t="shared" si="89"/>
        <v>#REF!</v>
      </c>
      <c r="J734" s="5" t="e">
        <f t="shared" si="90"/>
        <v>#REF!</v>
      </c>
      <c r="K734" t="e">
        <f t="shared" si="91"/>
        <v>#REF!</v>
      </c>
    </row>
    <row r="735" spans="1:11" x14ac:dyDescent="0.25">
      <c r="A735" t="e">
        <f>#REF!</f>
        <v>#REF!</v>
      </c>
      <c r="B735" t="e">
        <f>#REF!</f>
        <v>#REF!</v>
      </c>
      <c r="C735" t="e">
        <f>#REF!</f>
        <v>#REF!</v>
      </c>
      <c r="D735" t="e">
        <f>IF(#REF!="","",#REF!)</f>
        <v>#REF!</v>
      </c>
      <c r="E735" t="e">
        <f>IF(#REF!="","",#REF!)</f>
        <v>#REF!</v>
      </c>
      <c r="F735" s="6" t="e">
        <f t="shared" si="87"/>
        <v>#REF!</v>
      </c>
      <c r="G735" s="5" t="e">
        <f>#REF!+#REF!</f>
        <v>#REF!</v>
      </c>
      <c r="H735" s="5" t="e">
        <f t="shared" si="88"/>
        <v>#REF!</v>
      </c>
      <c r="I735" s="5" t="e">
        <f t="shared" si="89"/>
        <v>#REF!</v>
      </c>
      <c r="J735" s="5" t="e">
        <f t="shared" si="90"/>
        <v>#REF!</v>
      </c>
      <c r="K735" t="e">
        <f t="shared" si="91"/>
        <v>#REF!</v>
      </c>
    </row>
    <row r="736" spans="1:11" x14ac:dyDescent="0.25">
      <c r="A736" t="e">
        <f>#REF!</f>
        <v>#REF!</v>
      </c>
      <c r="B736" t="e">
        <f>#REF!</f>
        <v>#REF!</v>
      </c>
      <c r="C736" t="e">
        <f>#REF!</f>
        <v>#REF!</v>
      </c>
      <c r="D736" t="e">
        <f>IF(#REF!="","",#REF!)</f>
        <v>#REF!</v>
      </c>
      <c r="E736" t="e">
        <f>IF(#REF!="","",#REF!)</f>
        <v>#REF!</v>
      </c>
      <c r="F736" s="6" t="e">
        <f t="shared" si="87"/>
        <v>#REF!</v>
      </c>
      <c r="G736" s="5" t="e">
        <f>#REF!+#REF!</f>
        <v>#REF!</v>
      </c>
      <c r="H736" s="5" t="e">
        <f t="shared" si="88"/>
        <v>#REF!</v>
      </c>
      <c r="I736" s="5" t="e">
        <f t="shared" si="89"/>
        <v>#REF!</v>
      </c>
      <c r="J736" s="5" t="e">
        <f t="shared" si="90"/>
        <v>#REF!</v>
      </c>
      <c r="K736" t="e">
        <f t="shared" si="91"/>
        <v>#REF!</v>
      </c>
    </row>
    <row r="737" spans="1:11" x14ac:dyDescent="0.25">
      <c r="A737" t="e">
        <f>#REF!</f>
        <v>#REF!</v>
      </c>
      <c r="B737" t="e">
        <f>#REF!</f>
        <v>#REF!</v>
      </c>
      <c r="C737" t="e">
        <f>#REF!</f>
        <v>#REF!</v>
      </c>
      <c r="D737" t="e">
        <f>IF(#REF!="","",#REF!)</f>
        <v>#REF!</v>
      </c>
      <c r="E737" t="e">
        <f>IF(#REF!="","",#REF!)</f>
        <v>#REF!</v>
      </c>
      <c r="F737" s="6" t="e">
        <f t="shared" si="87"/>
        <v>#REF!</v>
      </c>
      <c r="G737" s="5" t="e">
        <f>#REF!+#REF!</f>
        <v>#REF!</v>
      </c>
      <c r="H737" s="5" t="e">
        <f t="shared" si="88"/>
        <v>#REF!</v>
      </c>
      <c r="I737" s="5" t="e">
        <f t="shared" si="89"/>
        <v>#REF!</v>
      </c>
      <c r="J737" s="5" t="e">
        <f t="shared" si="90"/>
        <v>#REF!</v>
      </c>
      <c r="K737" t="e">
        <f t="shared" si="91"/>
        <v>#REF!</v>
      </c>
    </row>
    <row r="738" spans="1:11" x14ac:dyDescent="0.25">
      <c r="A738" t="e">
        <f>#REF!</f>
        <v>#REF!</v>
      </c>
      <c r="B738" t="e">
        <f>#REF!</f>
        <v>#REF!</v>
      </c>
      <c r="C738" t="e">
        <f>#REF!</f>
        <v>#REF!</v>
      </c>
      <c r="D738" t="e">
        <f>IF(#REF!="","",#REF!)</f>
        <v>#REF!</v>
      </c>
      <c r="E738" t="e">
        <f>IF(#REF!="","",#REF!)</f>
        <v>#REF!</v>
      </c>
      <c r="F738" s="6" t="e">
        <f t="shared" si="87"/>
        <v>#REF!</v>
      </c>
      <c r="G738" s="5" t="e">
        <f>#REF!+#REF!</f>
        <v>#REF!</v>
      </c>
      <c r="H738" s="5" t="e">
        <f t="shared" si="88"/>
        <v>#REF!</v>
      </c>
      <c r="I738" s="5" t="e">
        <f t="shared" si="89"/>
        <v>#REF!</v>
      </c>
      <c r="J738" s="5" t="e">
        <f t="shared" si="90"/>
        <v>#REF!</v>
      </c>
      <c r="K738" t="e">
        <f t="shared" si="91"/>
        <v>#REF!</v>
      </c>
    </row>
    <row r="739" spans="1:11" x14ac:dyDescent="0.25">
      <c r="A739" t="e">
        <f>#REF!</f>
        <v>#REF!</v>
      </c>
      <c r="B739" t="e">
        <f>#REF!</f>
        <v>#REF!</v>
      </c>
      <c r="C739" t="e">
        <f>#REF!</f>
        <v>#REF!</v>
      </c>
      <c r="D739" t="e">
        <f>IF(#REF!="","",#REF!)</f>
        <v>#REF!</v>
      </c>
      <c r="E739" t="e">
        <f>IF(#REF!="","",#REF!)</f>
        <v>#REF!</v>
      </c>
      <c r="F739" s="6" t="e">
        <f t="shared" si="87"/>
        <v>#REF!</v>
      </c>
      <c r="G739" s="5" t="e">
        <f>#REF!+#REF!</f>
        <v>#REF!</v>
      </c>
      <c r="H739" s="5" t="e">
        <f t="shared" si="88"/>
        <v>#REF!</v>
      </c>
      <c r="I739" s="5" t="e">
        <f t="shared" si="89"/>
        <v>#REF!</v>
      </c>
      <c r="J739" s="5" t="e">
        <f t="shared" si="90"/>
        <v>#REF!</v>
      </c>
      <c r="K739" t="e">
        <f t="shared" si="91"/>
        <v>#REF!</v>
      </c>
    </row>
    <row r="740" spans="1:11" x14ac:dyDescent="0.25">
      <c r="A740" t="e">
        <f>#REF!</f>
        <v>#REF!</v>
      </c>
      <c r="B740" t="e">
        <f>#REF!</f>
        <v>#REF!</v>
      </c>
      <c r="C740" t="e">
        <f>#REF!</f>
        <v>#REF!</v>
      </c>
      <c r="D740" t="e">
        <f>IF(#REF!="","",#REF!)</f>
        <v>#REF!</v>
      </c>
      <c r="E740" t="e">
        <f>IF(#REF!="","",#REF!)</f>
        <v>#REF!</v>
      </c>
      <c r="F740" s="6" t="e">
        <f t="shared" si="87"/>
        <v>#REF!</v>
      </c>
      <c r="G740" s="5" t="e">
        <f>#REF!+#REF!</f>
        <v>#REF!</v>
      </c>
      <c r="H740" s="5" t="e">
        <f t="shared" si="88"/>
        <v>#REF!</v>
      </c>
      <c r="I740" s="5" t="e">
        <f t="shared" si="89"/>
        <v>#REF!</v>
      </c>
      <c r="J740" s="5" t="e">
        <f t="shared" si="90"/>
        <v>#REF!</v>
      </c>
      <c r="K740" t="e">
        <f t="shared" si="91"/>
        <v>#REF!</v>
      </c>
    </row>
    <row r="741" spans="1:11" x14ac:dyDescent="0.25">
      <c r="A741" t="e">
        <f>#REF!</f>
        <v>#REF!</v>
      </c>
      <c r="B741" t="e">
        <f>#REF!</f>
        <v>#REF!</v>
      </c>
      <c r="C741" t="e">
        <f>#REF!</f>
        <v>#REF!</v>
      </c>
      <c r="D741" t="e">
        <f>IF(#REF!="","",#REF!)</f>
        <v>#REF!</v>
      </c>
      <c r="E741" t="e">
        <f>IF(#REF!="","",#REF!)</f>
        <v>#REF!</v>
      </c>
      <c r="F741" s="6" t="e">
        <f t="shared" si="87"/>
        <v>#REF!</v>
      </c>
      <c r="G741" s="5" t="e">
        <f>#REF!+#REF!</f>
        <v>#REF!</v>
      </c>
      <c r="H741" s="5" t="e">
        <f t="shared" si="88"/>
        <v>#REF!</v>
      </c>
      <c r="I741" s="5" t="e">
        <f t="shared" si="89"/>
        <v>#REF!</v>
      </c>
      <c r="J741" s="5" t="e">
        <f t="shared" si="90"/>
        <v>#REF!</v>
      </c>
      <c r="K741" t="e">
        <f t="shared" si="91"/>
        <v>#REF!</v>
      </c>
    </row>
    <row r="742" spans="1:11" x14ac:dyDescent="0.25">
      <c r="A742" t="e">
        <f>#REF!</f>
        <v>#REF!</v>
      </c>
      <c r="B742" t="e">
        <f>#REF!</f>
        <v>#REF!</v>
      </c>
      <c r="C742" t="e">
        <f>#REF!</f>
        <v>#REF!</v>
      </c>
      <c r="D742" t="e">
        <f>IF(#REF!="","",#REF!)</f>
        <v>#REF!</v>
      </c>
      <c r="E742" t="e">
        <f>IF(#REF!="","",#REF!)</f>
        <v>#REF!</v>
      </c>
      <c r="F742" s="6" t="e">
        <f t="shared" si="87"/>
        <v>#REF!</v>
      </c>
      <c r="G742" s="5" t="e">
        <f>#REF!+#REF!</f>
        <v>#REF!</v>
      </c>
      <c r="H742" s="5" t="e">
        <f t="shared" si="88"/>
        <v>#REF!</v>
      </c>
      <c r="I742" s="5" t="e">
        <f t="shared" si="89"/>
        <v>#REF!</v>
      </c>
      <c r="J742" s="5" t="e">
        <f t="shared" si="90"/>
        <v>#REF!</v>
      </c>
      <c r="K742" t="e">
        <f t="shared" si="91"/>
        <v>#REF!</v>
      </c>
    </row>
    <row r="743" spans="1:11" x14ac:dyDescent="0.25">
      <c r="A743" t="e">
        <f>#REF!</f>
        <v>#REF!</v>
      </c>
      <c r="B743" t="e">
        <f>#REF!</f>
        <v>#REF!</v>
      </c>
      <c r="C743" t="e">
        <f>#REF!</f>
        <v>#REF!</v>
      </c>
      <c r="D743" t="e">
        <f>IF(#REF!="","",#REF!)</f>
        <v>#REF!</v>
      </c>
      <c r="E743" t="e">
        <f>IF(#REF!="","",#REF!)</f>
        <v>#REF!</v>
      </c>
      <c r="F743" s="6" t="e">
        <f t="shared" si="87"/>
        <v>#REF!</v>
      </c>
      <c r="G743" s="5" t="e">
        <f>#REF!+#REF!</f>
        <v>#REF!</v>
      </c>
      <c r="H743" s="5" t="e">
        <f t="shared" si="88"/>
        <v>#REF!</v>
      </c>
      <c r="I743" s="5" t="e">
        <f t="shared" si="89"/>
        <v>#REF!</v>
      </c>
      <c r="J743" s="5" t="e">
        <f t="shared" si="90"/>
        <v>#REF!</v>
      </c>
      <c r="K743" t="e">
        <f t="shared" si="91"/>
        <v>#REF!</v>
      </c>
    </row>
    <row r="744" spans="1:11" x14ac:dyDescent="0.25">
      <c r="A744" t="e">
        <f>#REF!</f>
        <v>#REF!</v>
      </c>
      <c r="B744" t="e">
        <f>#REF!</f>
        <v>#REF!</v>
      </c>
      <c r="C744" t="e">
        <f>#REF!</f>
        <v>#REF!</v>
      </c>
      <c r="D744" t="e">
        <f>IF(#REF!="","",#REF!)</f>
        <v>#REF!</v>
      </c>
      <c r="E744" t="e">
        <f>IF(#REF!="","",#REF!)</f>
        <v>#REF!</v>
      </c>
      <c r="F744" s="6" t="e">
        <f t="shared" si="87"/>
        <v>#REF!</v>
      </c>
      <c r="G744" s="5" t="e">
        <f>#REF!+#REF!</f>
        <v>#REF!</v>
      </c>
      <c r="H744" s="5" t="e">
        <f t="shared" si="88"/>
        <v>#REF!</v>
      </c>
      <c r="I744" s="5" t="e">
        <f t="shared" si="89"/>
        <v>#REF!</v>
      </c>
      <c r="J744" s="5" t="e">
        <f t="shared" si="90"/>
        <v>#REF!</v>
      </c>
      <c r="K744" t="e">
        <f t="shared" si="91"/>
        <v>#REF!</v>
      </c>
    </row>
    <row r="745" spans="1:11" x14ac:dyDescent="0.25">
      <c r="A745" t="e">
        <f>#REF!</f>
        <v>#REF!</v>
      </c>
      <c r="B745" t="e">
        <f>#REF!</f>
        <v>#REF!</v>
      </c>
      <c r="C745" t="e">
        <f>#REF!</f>
        <v>#REF!</v>
      </c>
      <c r="D745" t="e">
        <f>IF(#REF!="","",#REF!)</f>
        <v>#REF!</v>
      </c>
      <c r="E745" t="e">
        <f>IF(#REF!="","",#REF!)</f>
        <v>#REF!</v>
      </c>
      <c r="F745" s="6" t="e">
        <f t="shared" si="87"/>
        <v>#REF!</v>
      </c>
      <c r="G745" s="5" t="e">
        <f>#REF!+#REF!</f>
        <v>#REF!</v>
      </c>
      <c r="H745" s="5" t="e">
        <f t="shared" si="88"/>
        <v>#REF!</v>
      </c>
      <c r="I745" s="5" t="e">
        <f t="shared" si="89"/>
        <v>#REF!</v>
      </c>
      <c r="J745" s="5" t="e">
        <f t="shared" si="90"/>
        <v>#REF!</v>
      </c>
      <c r="K745" t="e">
        <f t="shared" si="91"/>
        <v>#REF!</v>
      </c>
    </row>
    <row r="746" spans="1:11" x14ac:dyDescent="0.25">
      <c r="A746" t="e">
        <f>#REF!</f>
        <v>#REF!</v>
      </c>
      <c r="B746" t="e">
        <f>#REF!</f>
        <v>#REF!</v>
      </c>
      <c r="C746" t="e">
        <f>#REF!</f>
        <v>#REF!</v>
      </c>
      <c r="D746" t="e">
        <f>IF(#REF!="","",#REF!)</f>
        <v>#REF!</v>
      </c>
      <c r="E746" t="e">
        <f>IF(#REF!="","",#REF!)</f>
        <v>#REF!</v>
      </c>
      <c r="F746" s="6" t="e">
        <f t="shared" si="87"/>
        <v>#REF!</v>
      </c>
      <c r="G746" s="5" t="e">
        <f>#REF!+#REF!</f>
        <v>#REF!</v>
      </c>
      <c r="H746" s="5" t="e">
        <f t="shared" si="88"/>
        <v>#REF!</v>
      </c>
      <c r="I746" s="5" t="e">
        <f t="shared" si="89"/>
        <v>#REF!</v>
      </c>
      <c r="J746" s="5" t="e">
        <f t="shared" si="90"/>
        <v>#REF!</v>
      </c>
      <c r="K746" t="e">
        <f t="shared" si="91"/>
        <v>#REF!</v>
      </c>
    </row>
    <row r="747" spans="1:11" x14ac:dyDescent="0.25">
      <c r="A747" t="e">
        <f>#REF!</f>
        <v>#REF!</v>
      </c>
      <c r="B747" t="e">
        <f>#REF!</f>
        <v>#REF!</v>
      </c>
      <c r="C747" t="e">
        <f>#REF!</f>
        <v>#REF!</v>
      </c>
      <c r="D747" t="e">
        <f>IF(#REF!="","",#REF!)</f>
        <v>#REF!</v>
      </c>
      <c r="E747" t="e">
        <f>IF(#REF!="","",#REF!)</f>
        <v>#REF!</v>
      </c>
      <c r="F747" s="6" t="e">
        <f t="shared" si="87"/>
        <v>#REF!</v>
      </c>
      <c r="G747" s="5" t="e">
        <f>#REF!+#REF!</f>
        <v>#REF!</v>
      </c>
      <c r="H747" s="5" t="e">
        <f t="shared" si="88"/>
        <v>#REF!</v>
      </c>
      <c r="I747" s="5" t="e">
        <f t="shared" si="89"/>
        <v>#REF!</v>
      </c>
      <c r="J747" s="5" t="e">
        <f t="shared" si="90"/>
        <v>#REF!</v>
      </c>
      <c r="K747" t="e">
        <f t="shared" si="91"/>
        <v>#REF!</v>
      </c>
    </row>
    <row r="748" spans="1:11" x14ac:dyDescent="0.25">
      <c r="A748" t="e">
        <f>#REF!</f>
        <v>#REF!</v>
      </c>
      <c r="B748" t="e">
        <f>#REF!</f>
        <v>#REF!</v>
      </c>
      <c r="C748" t="e">
        <f>#REF!</f>
        <v>#REF!</v>
      </c>
      <c r="D748" t="e">
        <f>IF(#REF!="","",#REF!)</f>
        <v>#REF!</v>
      </c>
      <c r="E748" t="e">
        <f>IF(#REF!="","",#REF!)</f>
        <v>#REF!</v>
      </c>
      <c r="F748" s="6" t="e">
        <f t="shared" si="87"/>
        <v>#REF!</v>
      </c>
      <c r="G748" s="5" t="e">
        <f>#REF!+#REF!</f>
        <v>#REF!</v>
      </c>
      <c r="H748" s="5" t="e">
        <f t="shared" si="88"/>
        <v>#REF!</v>
      </c>
      <c r="I748" s="5" t="e">
        <f t="shared" si="89"/>
        <v>#REF!</v>
      </c>
      <c r="J748" s="5" t="e">
        <f t="shared" si="90"/>
        <v>#REF!</v>
      </c>
      <c r="K748" t="e">
        <f t="shared" si="91"/>
        <v>#REF!</v>
      </c>
    </row>
    <row r="749" spans="1:11" x14ac:dyDescent="0.25">
      <c r="A749" t="e">
        <f>#REF!</f>
        <v>#REF!</v>
      </c>
      <c r="B749" t="e">
        <f>#REF!</f>
        <v>#REF!</v>
      </c>
      <c r="C749" t="e">
        <f>#REF!</f>
        <v>#REF!</v>
      </c>
      <c r="D749" t="e">
        <f>IF(#REF!="","",#REF!)</f>
        <v>#REF!</v>
      </c>
      <c r="E749" t="e">
        <f>IF(#REF!="","",#REF!)</f>
        <v>#REF!</v>
      </c>
      <c r="F749" s="6" t="e">
        <f t="shared" si="87"/>
        <v>#REF!</v>
      </c>
      <c r="G749" s="5" t="e">
        <f>#REF!+#REF!</f>
        <v>#REF!</v>
      </c>
      <c r="H749" s="5" t="e">
        <f t="shared" si="88"/>
        <v>#REF!</v>
      </c>
      <c r="I749" s="5" t="e">
        <f t="shared" si="89"/>
        <v>#REF!</v>
      </c>
      <c r="J749" s="5" t="e">
        <f t="shared" si="90"/>
        <v>#REF!</v>
      </c>
      <c r="K749" t="e">
        <f t="shared" si="91"/>
        <v>#REF!</v>
      </c>
    </row>
    <row r="750" spans="1:11" x14ac:dyDescent="0.25">
      <c r="A750" t="e">
        <f>#REF!</f>
        <v>#REF!</v>
      </c>
      <c r="B750" t="e">
        <f>#REF!</f>
        <v>#REF!</v>
      </c>
      <c r="C750" t="e">
        <f>#REF!</f>
        <v>#REF!</v>
      </c>
      <c r="D750" t="e">
        <f>IF(#REF!="","",#REF!)</f>
        <v>#REF!</v>
      </c>
      <c r="E750" t="e">
        <f>IF(#REF!="","",#REF!)</f>
        <v>#REF!</v>
      </c>
      <c r="F750" s="6" t="e">
        <f t="shared" si="87"/>
        <v>#REF!</v>
      </c>
      <c r="G750" s="5" t="e">
        <f>#REF!+#REF!</f>
        <v>#REF!</v>
      </c>
      <c r="H750" s="5" t="e">
        <f t="shared" si="88"/>
        <v>#REF!</v>
      </c>
      <c r="I750" s="5" t="e">
        <f t="shared" si="89"/>
        <v>#REF!</v>
      </c>
      <c r="J750" s="5" t="e">
        <f t="shared" si="90"/>
        <v>#REF!</v>
      </c>
      <c r="K750" t="e">
        <f t="shared" si="91"/>
        <v>#REF!</v>
      </c>
    </row>
    <row r="751" spans="1:11" x14ac:dyDescent="0.25">
      <c r="A751" t="e">
        <f>#REF!</f>
        <v>#REF!</v>
      </c>
      <c r="B751" t="e">
        <f>#REF!</f>
        <v>#REF!</v>
      </c>
      <c r="C751" t="e">
        <f>#REF!</f>
        <v>#REF!</v>
      </c>
      <c r="D751" t="e">
        <f>IF(#REF!="","",#REF!)</f>
        <v>#REF!</v>
      </c>
      <c r="E751" t="e">
        <f>IF(#REF!="","",#REF!)</f>
        <v>#REF!</v>
      </c>
      <c r="F751" s="6" t="e">
        <f t="shared" si="87"/>
        <v>#REF!</v>
      </c>
      <c r="G751" s="5" t="e">
        <f>#REF!+#REF!</f>
        <v>#REF!</v>
      </c>
      <c r="H751" s="5" t="e">
        <f t="shared" si="88"/>
        <v>#REF!</v>
      </c>
      <c r="I751" s="5" t="e">
        <f t="shared" si="89"/>
        <v>#REF!</v>
      </c>
      <c r="J751" s="5" t="e">
        <f t="shared" si="90"/>
        <v>#REF!</v>
      </c>
      <c r="K751" t="e">
        <f t="shared" si="91"/>
        <v>#REF!</v>
      </c>
    </row>
    <row r="752" spans="1:11" x14ac:dyDescent="0.25">
      <c r="A752" t="e">
        <f>#REF!</f>
        <v>#REF!</v>
      </c>
      <c r="B752" t="e">
        <f>#REF!</f>
        <v>#REF!</v>
      </c>
      <c r="C752" t="e">
        <f>#REF!</f>
        <v>#REF!</v>
      </c>
      <c r="D752" t="e">
        <f>IF(#REF!="","",#REF!)</f>
        <v>#REF!</v>
      </c>
      <c r="E752" t="e">
        <f>IF(#REF!="","",#REF!)</f>
        <v>#REF!</v>
      </c>
      <c r="F752" s="6" t="e">
        <f t="shared" si="87"/>
        <v>#REF!</v>
      </c>
      <c r="G752" s="5" t="e">
        <f>#REF!+#REF!</f>
        <v>#REF!</v>
      </c>
      <c r="H752" s="5" t="e">
        <f t="shared" si="88"/>
        <v>#REF!</v>
      </c>
      <c r="I752" s="5" t="e">
        <f t="shared" si="89"/>
        <v>#REF!</v>
      </c>
      <c r="J752" s="5" t="e">
        <f t="shared" si="90"/>
        <v>#REF!</v>
      </c>
      <c r="K752" t="e">
        <f t="shared" si="91"/>
        <v>#REF!</v>
      </c>
    </row>
    <row r="753" spans="1:11" x14ac:dyDescent="0.25">
      <c r="A753" t="e">
        <f>#REF!</f>
        <v>#REF!</v>
      </c>
      <c r="B753" t="e">
        <f>#REF!</f>
        <v>#REF!</v>
      </c>
      <c r="C753" t="e">
        <f>#REF!</f>
        <v>#REF!</v>
      </c>
      <c r="D753" t="e">
        <f>IF(#REF!="","",#REF!)</f>
        <v>#REF!</v>
      </c>
      <c r="E753" t="e">
        <f>IF(#REF!="","",#REF!)</f>
        <v>#REF!</v>
      </c>
      <c r="F753" s="6" t="e">
        <f t="shared" si="87"/>
        <v>#REF!</v>
      </c>
      <c r="G753" s="5" t="e">
        <f>#REF!+#REF!</f>
        <v>#REF!</v>
      </c>
      <c r="H753" s="5" t="e">
        <f t="shared" si="88"/>
        <v>#REF!</v>
      </c>
      <c r="I753" s="5" t="e">
        <f t="shared" si="89"/>
        <v>#REF!</v>
      </c>
      <c r="J753" s="5" t="e">
        <f t="shared" si="90"/>
        <v>#REF!</v>
      </c>
      <c r="K753" t="e">
        <f t="shared" si="91"/>
        <v>#REF!</v>
      </c>
    </row>
    <row r="754" spans="1:11" x14ac:dyDescent="0.25">
      <c r="A754" t="e">
        <f>#REF!</f>
        <v>#REF!</v>
      </c>
      <c r="B754" t="e">
        <f>#REF!</f>
        <v>#REF!</v>
      </c>
      <c r="C754" t="e">
        <f>#REF!</f>
        <v>#REF!</v>
      </c>
      <c r="D754" t="e">
        <f>IF(#REF!="","",#REF!)</f>
        <v>#REF!</v>
      </c>
      <c r="E754" t="e">
        <f>IF(#REF!="","",#REF!)</f>
        <v>#REF!</v>
      </c>
      <c r="F754" s="6" t="e">
        <f t="shared" si="87"/>
        <v>#REF!</v>
      </c>
      <c r="G754" s="5" t="e">
        <f>#REF!+#REF!</f>
        <v>#REF!</v>
      </c>
      <c r="H754" s="5" t="e">
        <f t="shared" si="88"/>
        <v>#REF!</v>
      </c>
      <c r="I754" s="5" t="e">
        <f t="shared" si="89"/>
        <v>#REF!</v>
      </c>
      <c r="J754" s="5" t="e">
        <f t="shared" si="90"/>
        <v>#REF!</v>
      </c>
      <c r="K754" t="e">
        <f t="shared" si="91"/>
        <v>#REF!</v>
      </c>
    </row>
    <row r="755" spans="1:11" x14ac:dyDescent="0.25">
      <c r="A755" t="e">
        <f>#REF!</f>
        <v>#REF!</v>
      </c>
      <c r="B755" t="e">
        <f>#REF!</f>
        <v>#REF!</v>
      </c>
      <c r="C755" t="e">
        <f>#REF!</f>
        <v>#REF!</v>
      </c>
      <c r="D755" t="e">
        <f>IF(#REF!="","",#REF!)</f>
        <v>#REF!</v>
      </c>
      <c r="E755" t="e">
        <f>IF(#REF!="","",#REF!)</f>
        <v>#REF!</v>
      </c>
      <c r="F755" s="6" t="e">
        <f t="shared" si="87"/>
        <v>#REF!</v>
      </c>
      <c r="G755" s="5" t="e">
        <f>#REF!+#REF!</f>
        <v>#REF!</v>
      </c>
      <c r="H755" s="5" t="e">
        <f t="shared" si="88"/>
        <v>#REF!</v>
      </c>
      <c r="I755" s="5" t="e">
        <f t="shared" si="89"/>
        <v>#REF!</v>
      </c>
      <c r="J755" s="5" t="e">
        <f t="shared" si="90"/>
        <v>#REF!</v>
      </c>
      <c r="K755" t="e">
        <f t="shared" si="91"/>
        <v>#REF!</v>
      </c>
    </row>
    <row r="756" spans="1:11" x14ac:dyDescent="0.25">
      <c r="A756" t="e">
        <f>#REF!</f>
        <v>#REF!</v>
      </c>
      <c r="B756" t="e">
        <f>#REF!</f>
        <v>#REF!</v>
      </c>
      <c r="C756" t="e">
        <f>#REF!</f>
        <v>#REF!</v>
      </c>
      <c r="D756" t="e">
        <f>IF(#REF!="","",#REF!)</f>
        <v>#REF!</v>
      </c>
      <c r="E756" t="e">
        <f>IF(#REF!="","",#REF!)</f>
        <v>#REF!</v>
      </c>
      <c r="F756" s="6" t="e">
        <f t="shared" si="87"/>
        <v>#REF!</v>
      </c>
      <c r="G756" s="5" t="e">
        <f>#REF!+#REF!</f>
        <v>#REF!</v>
      </c>
      <c r="H756" s="5" t="e">
        <f t="shared" si="88"/>
        <v>#REF!</v>
      </c>
      <c r="I756" s="5" t="e">
        <f t="shared" si="89"/>
        <v>#REF!</v>
      </c>
      <c r="J756" s="5" t="e">
        <f t="shared" si="90"/>
        <v>#REF!</v>
      </c>
      <c r="K756" t="e">
        <f t="shared" si="91"/>
        <v>#REF!</v>
      </c>
    </row>
    <row r="757" spans="1:11" x14ac:dyDescent="0.25">
      <c r="A757" t="e">
        <f>#REF!</f>
        <v>#REF!</v>
      </c>
      <c r="B757" t="e">
        <f>#REF!</f>
        <v>#REF!</v>
      </c>
      <c r="C757" t="e">
        <f>#REF!</f>
        <v>#REF!</v>
      </c>
      <c r="D757" t="e">
        <f>IF(#REF!="","",#REF!)</f>
        <v>#REF!</v>
      </c>
      <c r="E757" t="e">
        <f>IF(#REF!="","",#REF!)</f>
        <v>#REF!</v>
      </c>
      <c r="F757" s="6" t="e">
        <f t="shared" si="87"/>
        <v>#REF!</v>
      </c>
      <c r="G757" s="5" t="e">
        <f>#REF!+#REF!</f>
        <v>#REF!</v>
      </c>
      <c r="H757" s="5" t="e">
        <f t="shared" si="88"/>
        <v>#REF!</v>
      </c>
      <c r="I757" s="5" t="e">
        <f t="shared" si="89"/>
        <v>#REF!</v>
      </c>
      <c r="J757" s="5" t="e">
        <f t="shared" si="90"/>
        <v>#REF!</v>
      </c>
      <c r="K757" t="e">
        <f t="shared" si="91"/>
        <v>#REF!</v>
      </c>
    </row>
    <row r="758" spans="1:11" x14ac:dyDescent="0.25">
      <c r="A758" t="e">
        <f>#REF!</f>
        <v>#REF!</v>
      </c>
      <c r="B758" t="e">
        <f>#REF!</f>
        <v>#REF!</v>
      </c>
      <c r="C758" t="e">
        <f>#REF!</f>
        <v>#REF!</v>
      </c>
      <c r="D758" t="e">
        <f>IF(#REF!="","",#REF!)</f>
        <v>#REF!</v>
      </c>
      <c r="E758" t="e">
        <f>IF(#REF!="","",#REF!)</f>
        <v>#REF!</v>
      </c>
      <c r="F758" s="6" t="e">
        <f t="shared" si="87"/>
        <v>#REF!</v>
      </c>
      <c r="G758" s="5" t="e">
        <f>#REF!+#REF!</f>
        <v>#REF!</v>
      </c>
      <c r="H758" s="5" t="e">
        <f t="shared" si="88"/>
        <v>#REF!</v>
      </c>
      <c r="I758" s="5" t="e">
        <f t="shared" si="89"/>
        <v>#REF!</v>
      </c>
      <c r="J758" s="5" t="e">
        <f t="shared" si="90"/>
        <v>#REF!</v>
      </c>
      <c r="K758" t="e">
        <f t="shared" si="91"/>
        <v>#REF!</v>
      </c>
    </row>
    <row r="759" spans="1:11" x14ac:dyDescent="0.25">
      <c r="A759" t="e">
        <f>#REF!</f>
        <v>#REF!</v>
      </c>
      <c r="B759" t="e">
        <f>#REF!</f>
        <v>#REF!</v>
      </c>
      <c r="C759" t="e">
        <f>#REF!</f>
        <v>#REF!</v>
      </c>
      <c r="D759" t="e">
        <f>IF(#REF!="","",#REF!)</f>
        <v>#REF!</v>
      </c>
      <c r="E759" t="e">
        <f>IF(#REF!="","",#REF!)</f>
        <v>#REF!</v>
      </c>
      <c r="F759" s="6" t="e">
        <f t="shared" si="87"/>
        <v>#REF!</v>
      </c>
      <c r="G759" s="5" t="e">
        <f>#REF!+#REF!</f>
        <v>#REF!</v>
      </c>
      <c r="H759" s="5" t="e">
        <f t="shared" si="88"/>
        <v>#REF!</v>
      </c>
      <c r="I759" s="5" t="e">
        <f t="shared" si="89"/>
        <v>#REF!</v>
      </c>
      <c r="J759" s="5" t="e">
        <f t="shared" si="90"/>
        <v>#REF!</v>
      </c>
      <c r="K759" t="e">
        <f t="shared" si="91"/>
        <v>#REF!</v>
      </c>
    </row>
    <row r="760" spans="1:11" x14ac:dyDescent="0.25">
      <c r="A760" t="e">
        <f>#REF!</f>
        <v>#REF!</v>
      </c>
      <c r="B760" t="e">
        <f>#REF!</f>
        <v>#REF!</v>
      </c>
      <c r="C760" t="e">
        <f>#REF!</f>
        <v>#REF!</v>
      </c>
      <c r="D760" t="e">
        <f>IF(#REF!="","",#REF!)</f>
        <v>#REF!</v>
      </c>
      <c r="E760" t="e">
        <f>IF(#REF!="","",#REF!)</f>
        <v>#REF!</v>
      </c>
      <c r="F760" s="6" t="e">
        <f t="shared" si="87"/>
        <v>#REF!</v>
      </c>
      <c r="G760" s="5" t="e">
        <f>#REF!+#REF!</f>
        <v>#REF!</v>
      </c>
      <c r="H760" s="5" t="e">
        <f t="shared" si="88"/>
        <v>#REF!</v>
      </c>
      <c r="I760" s="5" t="e">
        <f t="shared" si="89"/>
        <v>#REF!</v>
      </c>
      <c r="J760" s="5" t="e">
        <f t="shared" si="90"/>
        <v>#REF!</v>
      </c>
      <c r="K760" t="e">
        <f t="shared" si="91"/>
        <v>#REF!</v>
      </c>
    </row>
    <row r="761" spans="1:11" x14ac:dyDescent="0.25">
      <c r="A761" t="e">
        <f>#REF!</f>
        <v>#REF!</v>
      </c>
      <c r="B761" t="e">
        <f>#REF!</f>
        <v>#REF!</v>
      </c>
      <c r="C761" t="e">
        <f>#REF!</f>
        <v>#REF!</v>
      </c>
      <c r="D761" t="e">
        <f>IF(#REF!="","",#REF!)</f>
        <v>#REF!</v>
      </c>
      <c r="E761" t="e">
        <f>IF(#REF!="","",#REF!)</f>
        <v>#REF!</v>
      </c>
      <c r="F761" s="6" t="e">
        <f t="shared" si="87"/>
        <v>#REF!</v>
      </c>
      <c r="G761" s="5" t="e">
        <f>#REF!+#REF!</f>
        <v>#REF!</v>
      </c>
      <c r="H761" s="5" t="e">
        <f t="shared" si="88"/>
        <v>#REF!</v>
      </c>
      <c r="I761" s="5" t="e">
        <f t="shared" si="89"/>
        <v>#REF!</v>
      </c>
      <c r="J761" s="5" t="e">
        <f t="shared" si="90"/>
        <v>#REF!</v>
      </c>
      <c r="K761" t="e">
        <f t="shared" si="91"/>
        <v>#REF!</v>
      </c>
    </row>
    <row r="762" spans="1:11" x14ac:dyDescent="0.25">
      <c r="A762" t="e">
        <f>#REF!</f>
        <v>#REF!</v>
      </c>
      <c r="B762" t="e">
        <f>#REF!</f>
        <v>#REF!</v>
      </c>
      <c r="C762" t="e">
        <f>#REF!</f>
        <v>#REF!</v>
      </c>
      <c r="D762" t="e">
        <f>IF(#REF!="","",#REF!)</f>
        <v>#REF!</v>
      </c>
      <c r="E762" t="e">
        <f>IF(#REF!="","",#REF!)</f>
        <v>#REF!</v>
      </c>
      <c r="F762" s="6" t="e">
        <f t="shared" si="87"/>
        <v>#REF!</v>
      </c>
      <c r="G762" s="5" t="e">
        <f>#REF!+#REF!</f>
        <v>#REF!</v>
      </c>
      <c r="H762" s="5" t="e">
        <f t="shared" si="88"/>
        <v>#REF!</v>
      </c>
      <c r="I762" s="5" t="e">
        <f t="shared" si="89"/>
        <v>#REF!</v>
      </c>
      <c r="J762" s="5" t="e">
        <f t="shared" si="90"/>
        <v>#REF!</v>
      </c>
      <c r="K762" t="e">
        <f t="shared" si="91"/>
        <v>#REF!</v>
      </c>
    </row>
    <row r="763" spans="1:11" x14ac:dyDescent="0.25">
      <c r="A763" t="e">
        <f>#REF!</f>
        <v>#REF!</v>
      </c>
      <c r="B763" t="e">
        <f>#REF!</f>
        <v>#REF!</v>
      </c>
      <c r="C763" t="e">
        <f>#REF!</f>
        <v>#REF!</v>
      </c>
      <c r="D763" t="e">
        <f>IF(#REF!="","",#REF!)</f>
        <v>#REF!</v>
      </c>
      <c r="E763" t="e">
        <f>IF(#REF!="","",#REF!)</f>
        <v>#REF!</v>
      </c>
      <c r="F763" s="6" t="e">
        <f t="shared" si="87"/>
        <v>#REF!</v>
      </c>
      <c r="G763" s="5" t="e">
        <f>#REF!+#REF!</f>
        <v>#REF!</v>
      </c>
      <c r="H763" s="5" t="e">
        <f t="shared" si="88"/>
        <v>#REF!</v>
      </c>
      <c r="I763" s="5" t="e">
        <f t="shared" si="89"/>
        <v>#REF!</v>
      </c>
      <c r="J763" s="5" t="e">
        <f t="shared" si="90"/>
        <v>#REF!</v>
      </c>
      <c r="K763" t="e">
        <f t="shared" si="91"/>
        <v>#REF!</v>
      </c>
    </row>
    <row r="764" spans="1:11" x14ac:dyDescent="0.25">
      <c r="A764" t="e">
        <f>#REF!</f>
        <v>#REF!</v>
      </c>
      <c r="B764" t="e">
        <f>#REF!</f>
        <v>#REF!</v>
      </c>
      <c r="C764" t="e">
        <f>#REF!</f>
        <v>#REF!</v>
      </c>
      <c r="D764" t="e">
        <f>IF(#REF!="","",#REF!)</f>
        <v>#REF!</v>
      </c>
      <c r="E764" t="e">
        <f>IF(#REF!="","",#REF!)</f>
        <v>#REF!</v>
      </c>
      <c r="F764" s="6" t="e">
        <f t="shared" si="87"/>
        <v>#REF!</v>
      </c>
      <c r="G764" s="5" t="e">
        <f>#REF!+#REF!</f>
        <v>#REF!</v>
      </c>
      <c r="H764" s="5" t="e">
        <f t="shared" si="88"/>
        <v>#REF!</v>
      </c>
      <c r="I764" s="5" t="e">
        <f t="shared" si="89"/>
        <v>#REF!</v>
      </c>
      <c r="J764" s="5" t="e">
        <f t="shared" si="90"/>
        <v>#REF!</v>
      </c>
      <c r="K764" t="e">
        <f t="shared" si="91"/>
        <v>#REF!</v>
      </c>
    </row>
    <row r="765" spans="1:11" x14ac:dyDescent="0.25">
      <c r="A765" t="e">
        <f>#REF!</f>
        <v>#REF!</v>
      </c>
      <c r="B765" t="e">
        <f>#REF!</f>
        <v>#REF!</v>
      </c>
      <c r="C765" t="e">
        <f>#REF!</f>
        <v>#REF!</v>
      </c>
      <c r="D765" t="e">
        <f>IF(#REF!="","",#REF!)</f>
        <v>#REF!</v>
      </c>
      <c r="E765" t="e">
        <f>IF(#REF!="","",#REF!)</f>
        <v>#REF!</v>
      </c>
      <c r="F765" s="6" t="e">
        <f t="shared" si="87"/>
        <v>#REF!</v>
      </c>
      <c r="G765" s="5" t="e">
        <f>#REF!+#REF!</f>
        <v>#REF!</v>
      </c>
      <c r="H765" s="5" t="e">
        <f t="shared" si="88"/>
        <v>#REF!</v>
      </c>
      <c r="I765" s="5" t="e">
        <f t="shared" si="89"/>
        <v>#REF!</v>
      </c>
      <c r="J765" s="5" t="e">
        <f t="shared" si="90"/>
        <v>#REF!</v>
      </c>
      <c r="K765" t="e">
        <f t="shared" si="91"/>
        <v>#REF!</v>
      </c>
    </row>
    <row r="766" spans="1:11" x14ac:dyDescent="0.25">
      <c r="A766" t="e">
        <f>#REF!</f>
        <v>#REF!</v>
      </c>
      <c r="B766" t="e">
        <f>#REF!</f>
        <v>#REF!</v>
      </c>
      <c r="C766" t="e">
        <f>#REF!</f>
        <v>#REF!</v>
      </c>
      <c r="D766" t="e">
        <f>IF(#REF!="","",#REF!)</f>
        <v>#REF!</v>
      </c>
      <c r="E766" t="e">
        <f>IF(#REF!="","",#REF!)</f>
        <v>#REF!</v>
      </c>
      <c r="F766" s="6" t="e">
        <f t="shared" si="87"/>
        <v>#REF!</v>
      </c>
      <c r="G766" s="5" t="e">
        <f>#REF!+#REF!</f>
        <v>#REF!</v>
      </c>
      <c r="H766" s="5" t="e">
        <f t="shared" si="88"/>
        <v>#REF!</v>
      </c>
      <c r="I766" s="5" t="e">
        <f t="shared" si="89"/>
        <v>#REF!</v>
      </c>
      <c r="J766" s="5" t="e">
        <f t="shared" si="90"/>
        <v>#REF!</v>
      </c>
      <c r="K766" t="e">
        <f t="shared" si="91"/>
        <v>#REF!</v>
      </c>
    </row>
    <row r="767" spans="1:11" x14ac:dyDescent="0.25">
      <c r="A767" t="e">
        <f>#REF!</f>
        <v>#REF!</v>
      </c>
      <c r="B767" t="e">
        <f>#REF!</f>
        <v>#REF!</v>
      </c>
      <c r="C767" t="e">
        <f>#REF!</f>
        <v>#REF!</v>
      </c>
      <c r="D767" t="e">
        <f>IF(#REF!="","",#REF!)</f>
        <v>#REF!</v>
      </c>
      <c r="E767" t="e">
        <f>IF(#REF!="","",#REF!)</f>
        <v>#REF!</v>
      </c>
      <c r="F767" s="6" t="e">
        <f t="shared" si="87"/>
        <v>#REF!</v>
      </c>
      <c r="G767" s="5" t="e">
        <f>#REF!+#REF!</f>
        <v>#REF!</v>
      </c>
      <c r="H767" s="5" t="e">
        <f t="shared" si="88"/>
        <v>#REF!</v>
      </c>
      <c r="I767" s="5" t="e">
        <f t="shared" si="89"/>
        <v>#REF!</v>
      </c>
      <c r="J767" s="5" t="e">
        <f t="shared" si="90"/>
        <v>#REF!</v>
      </c>
      <c r="K767" t="e">
        <f t="shared" si="91"/>
        <v>#REF!</v>
      </c>
    </row>
    <row r="768" spans="1:11" x14ac:dyDescent="0.25">
      <c r="A768" t="e">
        <f>#REF!</f>
        <v>#REF!</v>
      </c>
      <c r="B768" t="e">
        <f>#REF!</f>
        <v>#REF!</v>
      </c>
      <c r="C768" t="e">
        <f>#REF!</f>
        <v>#REF!</v>
      </c>
      <c r="D768" t="e">
        <f>IF(#REF!="","",#REF!)</f>
        <v>#REF!</v>
      </c>
      <c r="E768" t="e">
        <f>IF(#REF!="","",#REF!)</f>
        <v>#REF!</v>
      </c>
      <c r="F768" s="6" t="e">
        <f t="shared" si="87"/>
        <v>#REF!</v>
      </c>
      <c r="G768" s="5" t="e">
        <f>#REF!+#REF!</f>
        <v>#REF!</v>
      </c>
      <c r="H768" s="5" t="e">
        <f t="shared" si="88"/>
        <v>#REF!</v>
      </c>
      <c r="I768" s="5" t="e">
        <f t="shared" si="89"/>
        <v>#REF!</v>
      </c>
      <c r="J768" s="5" t="e">
        <f t="shared" si="90"/>
        <v>#REF!</v>
      </c>
      <c r="K768" t="e">
        <f t="shared" si="91"/>
        <v>#REF!</v>
      </c>
    </row>
    <row r="769" spans="1:11" x14ac:dyDescent="0.25">
      <c r="A769" t="e">
        <f>#REF!</f>
        <v>#REF!</v>
      </c>
      <c r="B769" t="e">
        <f>#REF!</f>
        <v>#REF!</v>
      </c>
      <c r="C769" t="e">
        <f>#REF!</f>
        <v>#REF!</v>
      </c>
      <c r="D769" t="e">
        <f>IF(#REF!="","",#REF!)</f>
        <v>#REF!</v>
      </c>
      <c r="E769" t="e">
        <f>IF(#REF!="","",#REF!)</f>
        <v>#REF!</v>
      </c>
      <c r="F769" s="6" t="e">
        <f t="shared" si="87"/>
        <v>#REF!</v>
      </c>
      <c r="G769" s="5" t="e">
        <f>#REF!+#REF!</f>
        <v>#REF!</v>
      </c>
      <c r="H769" s="5" t="e">
        <f t="shared" si="88"/>
        <v>#REF!</v>
      </c>
      <c r="I769" s="5" t="e">
        <f t="shared" si="89"/>
        <v>#REF!</v>
      </c>
      <c r="J769" s="5" t="e">
        <f t="shared" si="90"/>
        <v>#REF!</v>
      </c>
      <c r="K769" t="e">
        <f t="shared" si="91"/>
        <v>#REF!</v>
      </c>
    </row>
    <row r="770" spans="1:11" x14ac:dyDescent="0.25">
      <c r="A770" t="e">
        <f>#REF!</f>
        <v>#REF!</v>
      </c>
      <c r="B770" t="e">
        <f>#REF!</f>
        <v>#REF!</v>
      </c>
      <c r="C770" t="e">
        <f>#REF!</f>
        <v>#REF!</v>
      </c>
      <c r="D770" t="e">
        <f>IF(#REF!="","",#REF!)</f>
        <v>#REF!</v>
      </c>
      <c r="E770" t="e">
        <f>IF(#REF!="","",#REF!)</f>
        <v>#REF!</v>
      </c>
      <c r="F770" s="6" t="e">
        <f t="shared" si="87"/>
        <v>#REF!</v>
      </c>
      <c r="G770" s="5" t="e">
        <f>#REF!+#REF!</f>
        <v>#REF!</v>
      </c>
      <c r="H770" s="5" t="e">
        <f t="shared" si="88"/>
        <v>#REF!</v>
      </c>
      <c r="I770" s="5" t="e">
        <f t="shared" si="89"/>
        <v>#REF!</v>
      </c>
      <c r="J770" s="5" t="e">
        <f t="shared" si="90"/>
        <v>#REF!</v>
      </c>
      <c r="K770" t="e">
        <f t="shared" si="91"/>
        <v>#REF!</v>
      </c>
    </row>
    <row r="771" spans="1:11" x14ac:dyDescent="0.25">
      <c r="A771" t="e">
        <f>#REF!</f>
        <v>#REF!</v>
      </c>
      <c r="B771" t="e">
        <f>#REF!</f>
        <v>#REF!</v>
      </c>
      <c r="C771" t="e">
        <f>#REF!</f>
        <v>#REF!</v>
      </c>
      <c r="D771" t="e">
        <f>IF(#REF!="","",#REF!)</f>
        <v>#REF!</v>
      </c>
      <c r="E771" t="e">
        <f>IF(#REF!="","",#REF!)</f>
        <v>#REF!</v>
      </c>
      <c r="F771" s="6" t="e">
        <f t="shared" si="87"/>
        <v>#REF!</v>
      </c>
      <c r="G771" s="5" t="e">
        <f>#REF!+#REF!</f>
        <v>#REF!</v>
      </c>
      <c r="H771" s="5" t="e">
        <f t="shared" si="88"/>
        <v>#REF!</v>
      </c>
      <c r="I771" s="5" t="e">
        <f t="shared" si="89"/>
        <v>#REF!</v>
      </c>
      <c r="J771" s="5" t="e">
        <f t="shared" si="90"/>
        <v>#REF!</v>
      </c>
      <c r="K771" t="e">
        <f t="shared" si="91"/>
        <v>#REF!</v>
      </c>
    </row>
    <row r="772" spans="1:11" x14ac:dyDescent="0.25">
      <c r="A772" t="e">
        <f>#REF!</f>
        <v>#REF!</v>
      </c>
      <c r="B772" t="e">
        <f>#REF!</f>
        <v>#REF!</v>
      </c>
      <c r="C772" t="e">
        <f>#REF!</f>
        <v>#REF!</v>
      </c>
      <c r="D772" t="e">
        <f>IF(#REF!="","",#REF!)</f>
        <v>#REF!</v>
      </c>
      <c r="E772" t="e">
        <f>IF(#REF!="","",#REF!)</f>
        <v>#REF!</v>
      </c>
      <c r="F772" s="6" t="e">
        <f t="shared" ref="F772:F835" si="92">IF(OR(E772="",D772="",E772=0),"",D772/E772)</f>
        <v>#REF!</v>
      </c>
      <c r="G772" s="5" t="e">
        <f>#REF!+#REF!</f>
        <v>#REF!</v>
      </c>
      <c r="H772" s="5" t="e">
        <f t="shared" ref="H772:H835" si="93">IF(AND(G772&gt;0,IF(D772="",0,D772)&gt;0,B772=$P$3),1,0)</f>
        <v>#REF!</v>
      </c>
      <c r="I772" s="5" t="e">
        <f t="shared" ref="I772:I835" si="94">IF(AND(G772&gt;0,B772=$P$3),1,0)</f>
        <v>#REF!</v>
      </c>
      <c r="J772" s="5" t="e">
        <f t="shared" ref="J772:J835" si="95">IF(AND(IF(D772="",0,D772)&gt;0,G772=0,B772=$P$3),1,0)</f>
        <v>#REF!</v>
      </c>
      <c r="K772" t="e">
        <f t="shared" ref="K772:K835" si="96">IF(OR(E772=0,E772=""),0,IF(B772=$P$3,1,0))</f>
        <v>#REF!</v>
      </c>
    </row>
    <row r="773" spans="1:11" x14ac:dyDescent="0.25">
      <c r="A773" t="e">
        <f>#REF!</f>
        <v>#REF!</v>
      </c>
      <c r="B773" t="e">
        <f>#REF!</f>
        <v>#REF!</v>
      </c>
      <c r="C773" t="e">
        <f>#REF!</f>
        <v>#REF!</v>
      </c>
      <c r="D773" t="e">
        <f>IF(#REF!="","",#REF!)</f>
        <v>#REF!</v>
      </c>
      <c r="E773" t="e">
        <f>IF(#REF!="","",#REF!)</f>
        <v>#REF!</v>
      </c>
      <c r="F773" s="6" t="e">
        <f t="shared" si="92"/>
        <v>#REF!</v>
      </c>
      <c r="G773" s="5" t="e">
        <f>#REF!+#REF!</f>
        <v>#REF!</v>
      </c>
      <c r="H773" s="5" t="e">
        <f t="shared" si="93"/>
        <v>#REF!</v>
      </c>
      <c r="I773" s="5" t="e">
        <f t="shared" si="94"/>
        <v>#REF!</v>
      </c>
      <c r="J773" s="5" t="e">
        <f t="shared" si="95"/>
        <v>#REF!</v>
      </c>
      <c r="K773" t="e">
        <f t="shared" si="96"/>
        <v>#REF!</v>
      </c>
    </row>
    <row r="774" spans="1:11" x14ac:dyDescent="0.25">
      <c r="A774" t="e">
        <f>#REF!</f>
        <v>#REF!</v>
      </c>
      <c r="B774" t="e">
        <f>#REF!</f>
        <v>#REF!</v>
      </c>
      <c r="C774" t="e">
        <f>#REF!</f>
        <v>#REF!</v>
      </c>
      <c r="D774" t="e">
        <f>IF(#REF!="","",#REF!)</f>
        <v>#REF!</v>
      </c>
      <c r="E774" t="e">
        <f>IF(#REF!="","",#REF!)</f>
        <v>#REF!</v>
      </c>
      <c r="F774" s="6" t="e">
        <f t="shared" si="92"/>
        <v>#REF!</v>
      </c>
      <c r="G774" s="5" t="e">
        <f>#REF!+#REF!</f>
        <v>#REF!</v>
      </c>
      <c r="H774" s="5" t="e">
        <f t="shared" si="93"/>
        <v>#REF!</v>
      </c>
      <c r="I774" s="5" t="e">
        <f t="shared" si="94"/>
        <v>#REF!</v>
      </c>
      <c r="J774" s="5" t="e">
        <f t="shared" si="95"/>
        <v>#REF!</v>
      </c>
      <c r="K774" t="e">
        <f t="shared" si="96"/>
        <v>#REF!</v>
      </c>
    </row>
    <row r="775" spans="1:11" x14ac:dyDescent="0.25">
      <c r="A775" t="e">
        <f>#REF!</f>
        <v>#REF!</v>
      </c>
      <c r="B775" t="e">
        <f>#REF!</f>
        <v>#REF!</v>
      </c>
      <c r="C775" t="e">
        <f>#REF!</f>
        <v>#REF!</v>
      </c>
      <c r="D775" t="e">
        <f>IF(#REF!="","",#REF!)</f>
        <v>#REF!</v>
      </c>
      <c r="E775" t="e">
        <f>IF(#REF!="","",#REF!)</f>
        <v>#REF!</v>
      </c>
      <c r="F775" s="6" t="e">
        <f t="shared" si="92"/>
        <v>#REF!</v>
      </c>
      <c r="G775" s="5" t="e">
        <f>#REF!+#REF!</f>
        <v>#REF!</v>
      </c>
      <c r="H775" s="5" t="e">
        <f t="shared" si="93"/>
        <v>#REF!</v>
      </c>
      <c r="I775" s="5" t="e">
        <f t="shared" si="94"/>
        <v>#REF!</v>
      </c>
      <c r="J775" s="5" t="e">
        <f t="shared" si="95"/>
        <v>#REF!</v>
      </c>
      <c r="K775" t="e">
        <f t="shared" si="96"/>
        <v>#REF!</v>
      </c>
    </row>
    <row r="776" spans="1:11" x14ac:dyDescent="0.25">
      <c r="A776" t="e">
        <f>#REF!</f>
        <v>#REF!</v>
      </c>
      <c r="B776" t="e">
        <f>#REF!</f>
        <v>#REF!</v>
      </c>
      <c r="C776" t="e">
        <f>#REF!</f>
        <v>#REF!</v>
      </c>
      <c r="D776" t="e">
        <f>IF(#REF!="","",#REF!)</f>
        <v>#REF!</v>
      </c>
      <c r="E776" t="e">
        <f>IF(#REF!="","",#REF!)</f>
        <v>#REF!</v>
      </c>
      <c r="F776" s="6" t="e">
        <f t="shared" si="92"/>
        <v>#REF!</v>
      </c>
      <c r="G776" s="5" t="e">
        <f>#REF!+#REF!</f>
        <v>#REF!</v>
      </c>
      <c r="H776" s="5" t="e">
        <f t="shared" si="93"/>
        <v>#REF!</v>
      </c>
      <c r="I776" s="5" t="e">
        <f t="shared" si="94"/>
        <v>#REF!</v>
      </c>
      <c r="J776" s="5" t="e">
        <f t="shared" si="95"/>
        <v>#REF!</v>
      </c>
      <c r="K776" t="e">
        <f t="shared" si="96"/>
        <v>#REF!</v>
      </c>
    </row>
    <row r="777" spans="1:11" x14ac:dyDescent="0.25">
      <c r="A777" t="e">
        <f>#REF!</f>
        <v>#REF!</v>
      </c>
      <c r="B777" t="e">
        <f>#REF!</f>
        <v>#REF!</v>
      </c>
      <c r="C777" t="e">
        <f>#REF!</f>
        <v>#REF!</v>
      </c>
      <c r="D777" t="e">
        <f>IF(#REF!="","",#REF!)</f>
        <v>#REF!</v>
      </c>
      <c r="E777" t="e">
        <f>IF(#REF!="","",#REF!)</f>
        <v>#REF!</v>
      </c>
      <c r="F777" s="6" t="e">
        <f t="shared" si="92"/>
        <v>#REF!</v>
      </c>
      <c r="G777" s="5" t="e">
        <f>#REF!+#REF!</f>
        <v>#REF!</v>
      </c>
      <c r="H777" s="5" t="e">
        <f t="shared" si="93"/>
        <v>#REF!</v>
      </c>
      <c r="I777" s="5" t="e">
        <f t="shared" si="94"/>
        <v>#REF!</v>
      </c>
      <c r="J777" s="5" t="e">
        <f t="shared" si="95"/>
        <v>#REF!</v>
      </c>
      <c r="K777" t="e">
        <f t="shared" si="96"/>
        <v>#REF!</v>
      </c>
    </row>
    <row r="778" spans="1:11" x14ac:dyDescent="0.25">
      <c r="A778" t="e">
        <f>#REF!</f>
        <v>#REF!</v>
      </c>
      <c r="B778" t="e">
        <f>#REF!</f>
        <v>#REF!</v>
      </c>
      <c r="C778" t="e">
        <f>#REF!</f>
        <v>#REF!</v>
      </c>
      <c r="D778" t="e">
        <f>IF(#REF!="","",#REF!)</f>
        <v>#REF!</v>
      </c>
      <c r="E778" t="e">
        <f>IF(#REF!="","",#REF!)</f>
        <v>#REF!</v>
      </c>
      <c r="F778" s="6" t="e">
        <f t="shared" si="92"/>
        <v>#REF!</v>
      </c>
      <c r="G778" s="5" t="e">
        <f>#REF!+#REF!</f>
        <v>#REF!</v>
      </c>
      <c r="H778" s="5" t="e">
        <f t="shared" si="93"/>
        <v>#REF!</v>
      </c>
      <c r="I778" s="5" t="e">
        <f t="shared" si="94"/>
        <v>#REF!</v>
      </c>
      <c r="J778" s="5" t="e">
        <f t="shared" si="95"/>
        <v>#REF!</v>
      </c>
      <c r="K778" t="e">
        <f t="shared" si="96"/>
        <v>#REF!</v>
      </c>
    </row>
    <row r="779" spans="1:11" x14ac:dyDescent="0.25">
      <c r="A779" t="e">
        <f>#REF!</f>
        <v>#REF!</v>
      </c>
      <c r="B779" t="e">
        <f>#REF!</f>
        <v>#REF!</v>
      </c>
      <c r="C779" t="e">
        <f>#REF!</f>
        <v>#REF!</v>
      </c>
      <c r="D779" t="e">
        <f>IF(#REF!="","",#REF!)</f>
        <v>#REF!</v>
      </c>
      <c r="E779" t="e">
        <f>IF(#REF!="","",#REF!)</f>
        <v>#REF!</v>
      </c>
      <c r="F779" s="6" t="e">
        <f t="shared" si="92"/>
        <v>#REF!</v>
      </c>
      <c r="G779" s="5" t="e">
        <f>#REF!+#REF!</f>
        <v>#REF!</v>
      </c>
      <c r="H779" s="5" t="e">
        <f t="shared" si="93"/>
        <v>#REF!</v>
      </c>
      <c r="I779" s="5" t="e">
        <f t="shared" si="94"/>
        <v>#REF!</v>
      </c>
      <c r="J779" s="5" t="e">
        <f t="shared" si="95"/>
        <v>#REF!</v>
      </c>
      <c r="K779" t="e">
        <f t="shared" si="96"/>
        <v>#REF!</v>
      </c>
    </row>
    <row r="780" spans="1:11" x14ac:dyDescent="0.25">
      <c r="A780" t="e">
        <f>#REF!</f>
        <v>#REF!</v>
      </c>
      <c r="B780" t="e">
        <f>#REF!</f>
        <v>#REF!</v>
      </c>
      <c r="C780" t="e">
        <f>#REF!</f>
        <v>#REF!</v>
      </c>
      <c r="D780" t="e">
        <f>IF(#REF!="","",#REF!)</f>
        <v>#REF!</v>
      </c>
      <c r="E780" t="e">
        <f>IF(#REF!="","",#REF!)</f>
        <v>#REF!</v>
      </c>
      <c r="F780" s="6" t="e">
        <f t="shared" si="92"/>
        <v>#REF!</v>
      </c>
      <c r="G780" s="5" t="e">
        <f>#REF!+#REF!</f>
        <v>#REF!</v>
      </c>
      <c r="H780" s="5" t="e">
        <f t="shared" si="93"/>
        <v>#REF!</v>
      </c>
      <c r="I780" s="5" t="e">
        <f t="shared" si="94"/>
        <v>#REF!</v>
      </c>
      <c r="J780" s="5" t="e">
        <f t="shared" si="95"/>
        <v>#REF!</v>
      </c>
      <c r="K780" t="e">
        <f t="shared" si="96"/>
        <v>#REF!</v>
      </c>
    </row>
    <row r="781" spans="1:11" x14ac:dyDescent="0.25">
      <c r="A781" t="e">
        <f>#REF!</f>
        <v>#REF!</v>
      </c>
      <c r="B781" t="e">
        <f>#REF!</f>
        <v>#REF!</v>
      </c>
      <c r="C781" t="e">
        <f>#REF!</f>
        <v>#REF!</v>
      </c>
      <c r="D781" t="e">
        <f>IF(#REF!="","",#REF!)</f>
        <v>#REF!</v>
      </c>
      <c r="E781" t="e">
        <f>IF(#REF!="","",#REF!)</f>
        <v>#REF!</v>
      </c>
      <c r="F781" s="6" t="e">
        <f t="shared" si="92"/>
        <v>#REF!</v>
      </c>
      <c r="G781" s="5" t="e">
        <f>#REF!+#REF!</f>
        <v>#REF!</v>
      </c>
      <c r="H781" s="5" t="e">
        <f t="shared" si="93"/>
        <v>#REF!</v>
      </c>
      <c r="I781" s="5" t="e">
        <f t="shared" si="94"/>
        <v>#REF!</v>
      </c>
      <c r="J781" s="5" t="e">
        <f t="shared" si="95"/>
        <v>#REF!</v>
      </c>
      <c r="K781" t="e">
        <f t="shared" si="96"/>
        <v>#REF!</v>
      </c>
    </row>
    <row r="782" spans="1:11" x14ac:dyDescent="0.25">
      <c r="A782" t="e">
        <f>#REF!</f>
        <v>#REF!</v>
      </c>
      <c r="B782" t="e">
        <f>#REF!</f>
        <v>#REF!</v>
      </c>
      <c r="C782" t="e">
        <f>#REF!</f>
        <v>#REF!</v>
      </c>
      <c r="D782" t="e">
        <f>IF(#REF!="","",#REF!)</f>
        <v>#REF!</v>
      </c>
      <c r="E782" t="e">
        <f>IF(#REF!="","",#REF!)</f>
        <v>#REF!</v>
      </c>
      <c r="F782" s="6" t="e">
        <f t="shared" si="92"/>
        <v>#REF!</v>
      </c>
      <c r="G782" s="5" t="e">
        <f>#REF!+#REF!</f>
        <v>#REF!</v>
      </c>
      <c r="H782" s="5" t="e">
        <f t="shared" si="93"/>
        <v>#REF!</v>
      </c>
      <c r="I782" s="5" t="e">
        <f t="shared" si="94"/>
        <v>#REF!</v>
      </c>
      <c r="J782" s="5" t="e">
        <f t="shared" si="95"/>
        <v>#REF!</v>
      </c>
      <c r="K782" t="e">
        <f t="shared" si="96"/>
        <v>#REF!</v>
      </c>
    </row>
    <row r="783" spans="1:11" x14ac:dyDescent="0.25">
      <c r="A783" t="e">
        <f>#REF!</f>
        <v>#REF!</v>
      </c>
      <c r="B783" t="e">
        <f>#REF!</f>
        <v>#REF!</v>
      </c>
      <c r="C783" t="e">
        <f>#REF!</f>
        <v>#REF!</v>
      </c>
      <c r="D783" t="e">
        <f>IF(#REF!="","",#REF!)</f>
        <v>#REF!</v>
      </c>
      <c r="E783" t="e">
        <f>IF(#REF!="","",#REF!)</f>
        <v>#REF!</v>
      </c>
      <c r="F783" s="6" t="e">
        <f t="shared" si="92"/>
        <v>#REF!</v>
      </c>
      <c r="G783" s="5" t="e">
        <f>#REF!+#REF!</f>
        <v>#REF!</v>
      </c>
      <c r="H783" s="5" t="e">
        <f t="shared" si="93"/>
        <v>#REF!</v>
      </c>
      <c r="I783" s="5" t="e">
        <f t="shared" si="94"/>
        <v>#REF!</v>
      </c>
      <c r="J783" s="5" t="e">
        <f t="shared" si="95"/>
        <v>#REF!</v>
      </c>
      <c r="K783" t="e">
        <f t="shared" si="96"/>
        <v>#REF!</v>
      </c>
    </row>
    <row r="784" spans="1:11" x14ac:dyDescent="0.25">
      <c r="A784" t="e">
        <f>#REF!</f>
        <v>#REF!</v>
      </c>
      <c r="B784" t="e">
        <f>#REF!</f>
        <v>#REF!</v>
      </c>
      <c r="C784" t="e">
        <f>#REF!</f>
        <v>#REF!</v>
      </c>
      <c r="D784" t="e">
        <f>IF(#REF!="","",#REF!)</f>
        <v>#REF!</v>
      </c>
      <c r="E784" t="e">
        <f>IF(#REF!="","",#REF!)</f>
        <v>#REF!</v>
      </c>
      <c r="F784" s="6" t="e">
        <f t="shared" si="92"/>
        <v>#REF!</v>
      </c>
      <c r="G784" s="5" t="e">
        <f>#REF!+#REF!</f>
        <v>#REF!</v>
      </c>
      <c r="H784" s="5" t="e">
        <f t="shared" si="93"/>
        <v>#REF!</v>
      </c>
      <c r="I784" s="5" t="e">
        <f t="shared" si="94"/>
        <v>#REF!</v>
      </c>
      <c r="J784" s="5" t="e">
        <f t="shared" si="95"/>
        <v>#REF!</v>
      </c>
      <c r="K784" t="e">
        <f t="shared" si="96"/>
        <v>#REF!</v>
      </c>
    </row>
    <row r="785" spans="1:11" x14ac:dyDescent="0.25">
      <c r="A785" t="e">
        <f>#REF!</f>
        <v>#REF!</v>
      </c>
      <c r="B785" t="e">
        <f>#REF!</f>
        <v>#REF!</v>
      </c>
      <c r="C785" t="e">
        <f>#REF!</f>
        <v>#REF!</v>
      </c>
      <c r="D785" t="e">
        <f>IF(#REF!="","",#REF!)</f>
        <v>#REF!</v>
      </c>
      <c r="E785" t="e">
        <f>IF(#REF!="","",#REF!)</f>
        <v>#REF!</v>
      </c>
      <c r="F785" s="6" t="e">
        <f t="shared" si="92"/>
        <v>#REF!</v>
      </c>
      <c r="G785" s="5" t="e">
        <f>#REF!+#REF!</f>
        <v>#REF!</v>
      </c>
      <c r="H785" s="5" t="e">
        <f t="shared" si="93"/>
        <v>#REF!</v>
      </c>
      <c r="I785" s="5" t="e">
        <f t="shared" si="94"/>
        <v>#REF!</v>
      </c>
      <c r="J785" s="5" t="e">
        <f t="shared" si="95"/>
        <v>#REF!</v>
      </c>
      <c r="K785" t="e">
        <f t="shared" si="96"/>
        <v>#REF!</v>
      </c>
    </row>
    <row r="786" spans="1:11" x14ac:dyDescent="0.25">
      <c r="A786" t="e">
        <f>#REF!</f>
        <v>#REF!</v>
      </c>
      <c r="B786" t="e">
        <f>#REF!</f>
        <v>#REF!</v>
      </c>
      <c r="C786" t="e">
        <f>#REF!</f>
        <v>#REF!</v>
      </c>
      <c r="D786" t="e">
        <f>IF(#REF!="","",#REF!)</f>
        <v>#REF!</v>
      </c>
      <c r="E786" t="e">
        <f>IF(#REF!="","",#REF!)</f>
        <v>#REF!</v>
      </c>
      <c r="F786" s="6" t="e">
        <f t="shared" si="92"/>
        <v>#REF!</v>
      </c>
      <c r="G786" s="5" t="e">
        <f>#REF!+#REF!</f>
        <v>#REF!</v>
      </c>
      <c r="H786" s="5" t="e">
        <f t="shared" si="93"/>
        <v>#REF!</v>
      </c>
      <c r="I786" s="5" t="e">
        <f t="shared" si="94"/>
        <v>#REF!</v>
      </c>
      <c r="J786" s="5" t="e">
        <f t="shared" si="95"/>
        <v>#REF!</v>
      </c>
      <c r="K786" t="e">
        <f t="shared" si="96"/>
        <v>#REF!</v>
      </c>
    </row>
    <row r="787" spans="1:11" x14ac:dyDescent="0.25">
      <c r="A787" t="e">
        <f>#REF!</f>
        <v>#REF!</v>
      </c>
      <c r="B787" t="e">
        <f>#REF!</f>
        <v>#REF!</v>
      </c>
      <c r="C787" t="e">
        <f>#REF!</f>
        <v>#REF!</v>
      </c>
      <c r="D787" t="e">
        <f>IF(#REF!="","",#REF!)</f>
        <v>#REF!</v>
      </c>
      <c r="E787" t="e">
        <f>IF(#REF!="","",#REF!)</f>
        <v>#REF!</v>
      </c>
      <c r="F787" s="6" t="e">
        <f t="shared" si="92"/>
        <v>#REF!</v>
      </c>
      <c r="G787" s="5" t="e">
        <f>#REF!+#REF!</f>
        <v>#REF!</v>
      </c>
      <c r="H787" s="5" t="e">
        <f t="shared" si="93"/>
        <v>#REF!</v>
      </c>
      <c r="I787" s="5" t="e">
        <f t="shared" si="94"/>
        <v>#REF!</v>
      </c>
      <c r="J787" s="5" t="e">
        <f t="shared" si="95"/>
        <v>#REF!</v>
      </c>
      <c r="K787" t="e">
        <f t="shared" si="96"/>
        <v>#REF!</v>
      </c>
    </row>
    <row r="788" spans="1:11" x14ac:dyDescent="0.25">
      <c r="A788" t="e">
        <f>#REF!</f>
        <v>#REF!</v>
      </c>
      <c r="B788" t="e">
        <f>#REF!</f>
        <v>#REF!</v>
      </c>
      <c r="C788" t="e">
        <f>#REF!</f>
        <v>#REF!</v>
      </c>
      <c r="D788" t="e">
        <f>IF(#REF!="","",#REF!)</f>
        <v>#REF!</v>
      </c>
      <c r="E788" t="e">
        <f>IF(#REF!="","",#REF!)</f>
        <v>#REF!</v>
      </c>
      <c r="F788" s="6" t="e">
        <f t="shared" si="92"/>
        <v>#REF!</v>
      </c>
      <c r="G788" s="5" t="e">
        <f>#REF!+#REF!</f>
        <v>#REF!</v>
      </c>
      <c r="H788" s="5" t="e">
        <f t="shared" si="93"/>
        <v>#REF!</v>
      </c>
      <c r="I788" s="5" t="e">
        <f t="shared" si="94"/>
        <v>#REF!</v>
      </c>
      <c r="J788" s="5" t="e">
        <f t="shared" si="95"/>
        <v>#REF!</v>
      </c>
      <c r="K788" t="e">
        <f t="shared" si="96"/>
        <v>#REF!</v>
      </c>
    </row>
    <row r="789" spans="1:11" x14ac:dyDescent="0.25">
      <c r="A789" t="e">
        <f>#REF!</f>
        <v>#REF!</v>
      </c>
      <c r="B789" t="e">
        <f>#REF!</f>
        <v>#REF!</v>
      </c>
      <c r="C789" t="e">
        <f>#REF!</f>
        <v>#REF!</v>
      </c>
      <c r="D789" t="e">
        <f>IF(#REF!="","",#REF!)</f>
        <v>#REF!</v>
      </c>
      <c r="E789" t="e">
        <f>IF(#REF!="","",#REF!)</f>
        <v>#REF!</v>
      </c>
      <c r="F789" s="6" t="e">
        <f t="shared" si="92"/>
        <v>#REF!</v>
      </c>
      <c r="G789" s="5" t="e">
        <f>#REF!+#REF!</f>
        <v>#REF!</v>
      </c>
      <c r="H789" s="5" t="e">
        <f t="shared" si="93"/>
        <v>#REF!</v>
      </c>
      <c r="I789" s="5" t="e">
        <f t="shared" si="94"/>
        <v>#REF!</v>
      </c>
      <c r="J789" s="5" t="e">
        <f t="shared" si="95"/>
        <v>#REF!</v>
      </c>
      <c r="K789" t="e">
        <f t="shared" si="96"/>
        <v>#REF!</v>
      </c>
    </row>
    <row r="790" spans="1:11" x14ac:dyDescent="0.25">
      <c r="A790" t="e">
        <f>#REF!</f>
        <v>#REF!</v>
      </c>
      <c r="B790" t="e">
        <f>#REF!</f>
        <v>#REF!</v>
      </c>
      <c r="C790" t="e">
        <f>#REF!</f>
        <v>#REF!</v>
      </c>
      <c r="D790" t="e">
        <f>IF(#REF!="","",#REF!)</f>
        <v>#REF!</v>
      </c>
      <c r="E790" t="e">
        <f>IF(#REF!="","",#REF!)</f>
        <v>#REF!</v>
      </c>
      <c r="F790" s="6" t="e">
        <f t="shared" si="92"/>
        <v>#REF!</v>
      </c>
      <c r="G790" s="5" t="e">
        <f>#REF!+#REF!</f>
        <v>#REF!</v>
      </c>
      <c r="H790" s="5" t="e">
        <f t="shared" si="93"/>
        <v>#REF!</v>
      </c>
      <c r="I790" s="5" t="e">
        <f t="shared" si="94"/>
        <v>#REF!</v>
      </c>
      <c r="J790" s="5" t="e">
        <f t="shared" si="95"/>
        <v>#REF!</v>
      </c>
      <c r="K790" t="e">
        <f t="shared" si="96"/>
        <v>#REF!</v>
      </c>
    </row>
    <row r="791" spans="1:11" x14ac:dyDescent="0.25">
      <c r="A791" t="e">
        <f>#REF!</f>
        <v>#REF!</v>
      </c>
      <c r="B791" t="e">
        <f>#REF!</f>
        <v>#REF!</v>
      </c>
      <c r="C791" t="e">
        <f>#REF!</f>
        <v>#REF!</v>
      </c>
      <c r="D791" t="e">
        <f>IF(#REF!="","",#REF!)</f>
        <v>#REF!</v>
      </c>
      <c r="E791" t="e">
        <f>IF(#REF!="","",#REF!)</f>
        <v>#REF!</v>
      </c>
      <c r="F791" s="6" t="e">
        <f t="shared" si="92"/>
        <v>#REF!</v>
      </c>
      <c r="G791" s="5" t="e">
        <f>#REF!+#REF!</f>
        <v>#REF!</v>
      </c>
      <c r="H791" s="5" t="e">
        <f t="shared" si="93"/>
        <v>#REF!</v>
      </c>
      <c r="I791" s="5" t="e">
        <f t="shared" si="94"/>
        <v>#REF!</v>
      </c>
      <c r="J791" s="5" t="e">
        <f t="shared" si="95"/>
        <v>#REF!</v>
      </c>
      <c r="K791" t="e">
        <f t="shared" si="96"/>
        <v>#REF!</v>
      </c>
    </row>
    <row r="792" spans="1:11" x14ac:dyDescent="0.25">
      <c r="A792" t="e">
        <f>#REF!</f>
        <v>#REF!</v>
      </c>
      <c r="B792" t="e">
        <f>#REF!</f>
        <v>#REF!</v>
      </c>
      <c r="C792" t="e">
        <f>#REF!</f>
        <v>#REF!</v>
      </c>
      <c r="D792" t="e">
        <f>IF(#REF!="","",#REF!)</f>
        <v>#REF!</v>
      </c>
      <c r="E792" t="e">
        <f>IF(#REF!="","",#REF!)</f>
        <v>#REF!</v>
      </c>
      <c r="F792" s="6" t="e">
        <f t="shared" si="92"/>
        <v>#REF!</v>
      </c>
      <c r="G792" s="5" t="e">
        <f>#REF!+#REF!</f>
        <v>#REF!</v>
      </c>
      <c r="H792" s="5" t="e">
        <f t="shared" si="93"/>
        <v>#REF!</v>
      </c>
      <c r="I792" s="5" t="e">
        <f t="shared" si="94"/>
        <v>#REF!</v>
      </c>
      <c r="J792" s="5" t="e">
        <f t="shared" si="95"/>
        <v>#REF!</v>
      </c>
      <c r="K792" t="e">
        <f t="shared" si="96"/>
        <v>#REF!</v>
      </c>
    </row>
    <row r="793" spans="1:11" x14ac:dyDescent="0.25">
      <c r="A793" t="e">
        <f>#REF!</f>
        <v>#REF!</v>
      </c>
      <c r="B793" t="e">
        <f>#REF!</f>
        <v>#REF!</v>
      </c>
      <c r="C793" t="e">
        <f>#REF!</f>
        <v>#REF!</v>
      </c>
      <c r="D793" t="e">
        <f>IF(#REF!="","",#REF!)</f>
        <v>#REF!</v>
      </c>
      <c r="E793" t="e">
        <f>IF(#REF!="","",#REF!)</f>
        <v>#REF!</v>
      </c>
      <c r="F793" s="6" t="e">
        <f t="shared" si="92"/>
        <v>#REF!</v>
      </c>
      <c r="G793" s="5" t="e">
        <f>#REF!+#REF!</f>
        <v>#REF!</v>
      </c>
      <c r="H793" s="5" t="e">
        <f t="shared" si="93"/>
        <v>#REF!</v>
      </c>
      <c r="I793" s="5" t="e">
        <f t="shared" si="94"/>
        <v>#REF!</v>
      </c>
      <c r="J793" s="5" t="e">
        <f t="shared" si="95"/>
        <v>#REF!</v>
      </c>
      <c r="K793" t="e">
        <f t="shared" si="96"/>
        <v>#REF!</v>
      </c>
    </row>
    <row r="794" spans="1:11" x14ac:dyDescent="0.25">
      <c r="A794" t="e">
        <f>#REF!</f>
        <v>#REF!</v>
      </c>
      <c r="B794" t="e">
        <f>#REF!</f>
        <v>#REF!</v>
      </c>
      <c r="C794" t="e">
        <f>#REF!</f>
        <v>#REF!</v>
      </c>
      <c r="D794" t="e">
        <f>IF(#REF!="","",#REF!)</f>
        <v>#REF!</v>
      </c>
      <c r="E794" t="e">
        <f>IF(#REF!="","",#REF!)</f>
        <v>#REF!</v>
      </c>
      <c r="F794" s="6" t="e">
        <f t="shared" si="92"/>
        <v>#REF!</v>
      </c>
      <c r="G794" s="5" t="e">
        <f>#REF!+#REF!</f>
        <v>#REF!</v>
      </c>
      <c r="H794" s="5" t="e">
        <f t="shared" si="93"/>
        <v>#REF!</v>
      </c>
      <c r="I794" s="5" t="e">
        <f t="shared" si="94"/>
        <v>#REF!</v>
      </c>
      <c r="J794" s="5" t="e">
        <f t="shared" si="95"/>
        <v>#REF!</v>
      </c>
      <c r="K794" t="e">
        <f t="shared" si="96"/>
        <v>#REF!</v>
      </c>
    </row>
    <row r="795" spans="1:11" x14ac:dyDescent="0.25">
      <c r="A795" t="e">
        <f>#REF!</f>
        <v>#REF!</v>
      </c>
      <c r="B795" t="e">
        <f>#REF!</f>
        <v>#REF!</v>
      </c>
      <c r="C795" t="e">
        <f>#REF!</f>
        <v>#REF!</v>
      </c>
      <c r="D795" t="e">
        <f>IF(#REF!="","",#REF!)</f>
        <v>#REF!</v>
      </c>
      <c r="E795" t="e">
        <f>IF(#REF!="","",#REF!)</f>
        <v>#REF!</v>
      </c>
      <c r="F795" s="6" t="e">
        <f t="shared" si="92"/>
        <v>#REF!</v>
      </c>
      <c r="G795" s="5" t="e">
        <f>#REF!+#REF!</f>
        <v>#REF!</v>
      </c>
      <c r="H795" s="5" t="e">
        <f t="shared" si="93"/>
        <v>#REF!</v>
      </c>
      <c r="I795" s="5" t="e">
        <f t="shared" si="94"/>
        <v>#REF!</v>
      </c>
      <c r="J795" s="5" t="e">
        <f t="shared" si="95"/>
        <v>#REF!</v>
      </c>
      <c r="K795" t="e">
        <f t="shared" si="96"/>
        <v>#REF!</v>
      </c>
    </row>
    <row r="796" spans="1:11" x14ac:dyDescent="0.25">
      <c r="A796" t="e">
        <f>#REF!</f>
        <v>#REF!</v>
      </c>
      <c r="B796" t="e">
        <f>#REF!</f>
        <v>#REF!</v>
      </c>
      <c r="C796" t="e">
        <f>#REF!</f>
        <v>#REF!</v>
      </c>
      <c r="D796" t="e">
        <f>IF(#REF!="","",#REF!)</f>
        <v>#REF!</v>
      </c>
      <c r="E796" t="e">
        <f>IF(#REF!="","",#REF!)</f>
        <v>#REF!</v>
      </c>
      <c r="F796" s="6" t="e">
        <f t="shared" si="92"/>
        <v>#REF!</v>
      </c>
      <c r="G796" s="5" t="e">
        <f>#REF!+#REF!</f>
        <v>#REF!</v>
      </c>
      <c r="H796" s="5" t="e">
        <f t="shared" si="93"/>
        <v>#REF!</v>
      </c>
      <c r="I796" s="5" t="e">
        <f t="shared" si="94"/>
        <v>#REF!</v>
      </c>
      <c r="J796" s="5" t="e">
        <f t="shared" si="95"/>
        <v>#REF!</v>
      </c>
      <c r="K796" t="e">
        <f t="shared" si="96"/>
        <v>#REF!</v>
      </c>
    </row>
    <row r="797" spans="1:11" x14ac:dyDescent="0.25">
      <c r="A797" t="e">
        <f>#REF!</f>
        <v>#REF!</v>
      </c>
      <c r="B797" t="e">
        <f>#REF!</f>
        <v>#REF!</v>
      </c>
      <c r="C797" t="e">
        <f>#REF!</f>
        <v>#REF!</v>
      </c>
      <c r="D797" t="e">
        <f>IF(#REF!="","",#REF!)</f>
        <v>#REF!</v>
      </c>
      <c r="E797" t="e">
        <f>IF(#REF!="","",#REF!)</f>
        <v>#REF!</v>
      </c>
      <c r="F797" s="6" t="e">
        <f t="shared" si="92"/>
        <v>#REF!</v>
      </c>
      <c r="G797" s="5" t="e">
        <f>#REF!+#REF!</f>
        <v>#REF!</v>
      </c>
      <c r="H797" s="5" t="e">
        <f t="shared" si="93"/>
        <v>#REF!</v>
      </c>
      <c r="I797" s="5" t="e">
        <f t="shared" si="94"/>
        <v>#REF!</v>
      </c>
      <c r="J797" s="5" t="e">
        <f t="shared" si="95"/>
        <v>#REF!</v>
      </c>
      <c r="K797" t="e">
        <f t="shared" si="96"/>
        <v>#REF!</v>
      </c>
    </row>
    <row r="798" spans="1:11" x14ac:dyDescent="0.25">
      <c r="A798" t="e">
        <f>#REF!</f>
        <v>#REF!</v>
      </c>
      <c r="B798" t="e">
        <f>#REF!</f>
        <v>#REF!</v>
      </c>
      <c r="C798" t="e">
        <f>#REF!</f>
        <v>#REF!</v>
      </c>
      <c r="D798" t="e">
        <f>IF(#REF!="","",#REF!)</f>
        <v>#REF!</v>
      </c>
      <c r="E798" t="e">
        <f>IF(#REF!="","",#REF!)</f>
        <v>#REF!</v>
      </c>
      <c r="F798" s="6" t="e">
        <f t="shared" si="92"/>
        <v>#REF!</v>
      </c>
      <c r="G798" s="5" t="e">
        <f>#REF!+#REF!</f>
        <v>#REF!</v>
      </c>
      <c r="H798" s="5" t="e">
        <f t="shared" si="93"/>
        <v>#REF!</v>
      </c>
      <c r="I798" s="5" t="e">
        <f t="shared" si="94"/>
        <v>#REF!</v>
      </c>
      <c r="J798" s="5" t="e">
        <f t="shared" si="95"/>
        <v>#REF!</v>
      </c>
      <c r="K798" t="e">
        <f t="shared" si="96"/>
        <v>#REF!</v>
      </c>
    </row>
    <row r="799" spans="1:11" x14ac:dyDescent="0.25">
      <c r="A799" t="e">
        <f>#REF!</f>
        <v>#REF!</v>
      </c>
      <c r="B799" t="e">
        <f>#REF!</f>
        <v>#REF!</v>
      </c>
      <c r="C799" t="e">
        <f>#REF!</f>
        <v>#REF!</v>
      </c>
      <c r="D799" t="e">
        <f>IF(#REF!="","",#REF!)</f>
        <v>#REF!</v>
      </c>
      <c r="E799" t="e">
        <f>IF(#REF!="","",#REF!)</f>
        <v>#REF!</v>
      </c>
      <c r="F799" s="6" t="e">
        <f t="shared" si="92"/>
        <v>#REF!</v>
      </c>
      <c r="G799" s="5" t="e">
        <f>#REF!+#REF!</f>
        <v>#REF!</v>
      </c>
      <c r="H799" s="5" t="e">
        <f t="shared" si="93"/>
        <v>#REF!</v>
      </c>
      <c r="I799" s="5" t="e">
        <f t="shared" si="94"/>
        <v>#REF!</v>
      </c>
      <c r="J799" s="5" t="e">
        <f t="shared" si="95"/>
        <v>#REF!</v>
      </c>
      <c r="K799" t="e">
        <f t="shared" si="96"/>
        <v>#REF!</v>
      </c>
    </row>
    <row r="800" spans="1:11" x14ac:dyDescent="0.25">
      <c r="A800" t="e">
        <f>#REF!</f>
        <v>#REF!</v>
      </c>
      <c r="B800" t="e">
        <f>#REF!</f>
        <v>#REF!</v>
      </c>
      <c r="C800" t="e">
        <f>#REF!</f>
        <v>#REF!</v>
      </c>
      <c r="D800" t="e">
        <f>IF(#REF!="","",#REF!)</f>
        <v>#REF!</v>
      </c>
      <c r="E800" t="e">
        <f>IF(#REF!="","",#REF!)</f>
        <v>#REF!</v>
      </c>
      <c r="F800" s="6" t="e">
        <f t="shared" si="92"/>
        <v>#REF!</v>
      </c>
      <c r="G800" s="5" t="e">
        <f>#REF!+#REF!</f>
        <v>#REF!</v>
      </c>
      <c r="H800" s="5" t="e">
        <f t="shared" si="93"/>
        <v>#REF!</v>
      </c>
      <c r="I800" s="5" t="e">
        <f t="shared" si="94"/>
        <v>#REF!</v>
      </c>
      <c r="J800" s="5" t="e">
        <f t="shared" si="95"/>
        <v>#REF!</v>
      </c>
      <c r="K800" t="e">
        <f t="shared" si="96"/>
        <v>#REF!</v>
      </c>
    </row>
    <row r="801" spans="1:11" x14ac:dyDescent="0.25">
      <c r="A801" t="e">
        <f>#REF!</f>
        <v>#REF!</v>
      </c>
      <c r="B801" t="e">
        <f>#REF!</f>
        <v>#REF!</v>
      </c>
      <c r="C801" t="e">
        <f>#REF!</f>
        <v>#REF!</v>
      </c>
      <c r="D801" t="e">
        <f>IF(#REF!="","",#REF!)</f>
        <v>#REF!</v>
      </c>
      <c r="E801" t="e">
        <f>IF(#REF!="","",#REF!)</f>
        <v>#REF!</v>
      </c>
      <c r="F801" s="6" t="e">
        <f t="shared" si="92"/>
        <v>#REF!</v>
      </c>
      <c r="G801" s="5" t="e">
        <f>#REF!+#REF!</f>
        <v>#REF!</v>
      </c>
      <c r="H801" s="5" t="e">
        <f t="shared" si="93"/>
        <v>#REF!</v>
      </c>
      <c r="I801" s="5" t="e">
        <f t="shared" si="94"/>
        <v>#REF!</v>
      </c>
      <c r="J801" s="5" t="e">
        <f t="shared" si="95"/>
        <v>#REF!</v>
      </c>
      <c r="K801" t="e">
        <f t="shared" si="96"/>
        <v>#REF!</v>
      </c>
    </row>
    <row r="802" spans="1:11" x14ac:dyDescent="0.25">
      <c r="A802" t="e">
        <f>#REF!</f>
        <v>#REF!</v>
      </c>
      <c r="B802" t="e">
        <f>#REF!</f>
        <v>#REF!</v>
      </c>
      <c r="C802" t="e">
        <f>#REF!</f>
        <v>#REF!</v>
      </c>
      <c r="D802" t="e">
        <f>IF(#REF!="","",#REF!)</f>
        <v>#REF!</v>
      </c>
      <c r="E802" t="e">
        <f>IF(#REF!="","",#REF!)</f>
        <v>#REF!</v>
      </c>
      <c r="F802" s="6" t="e">
        <f t="shared" si="92"/>
        <v>#REF!</v>
      </c>
      <c r="G802" s="5" t="e">
        <f>#REF!+#REF!</f>
        <v>#REF!</v>
      </c>
      <c r="H802" s="5" t="e">
        <f t="shared" si="93"/>
        <v>#REF!</v>
      </c>
      <c r="I802" s="5" t="e">
        <f t="shared" si="94"/>
        <v>#REF!</v>
      </c>
      <c r="J802" s="5" t="e">
        <f t="shared" si="95"/>
        <v>#REF!</v>
      </c>
      <c r="K802" t="e">
        <f t="shared" si="96"/>
        <v>#REF!</v>
      </c>
    </row>
    <row r="803" spans="1:11" x14ac:dyDescent="0.25">
      <c r="A803" t="e">
        <f>#REF!</f>
        <v>#REF!</v>
      </c>
      <c r="B803" t="e">
        <f>#REF!</f>
        <v>#REF!</v>
      </c>
      <c r="C803" t="e">
        <f>#REF!</f>
        <v>#REF!</v>
      </c>
      <c r="D803" t="e">
        <f>IF(#REF!="","",#REF!)</f>
        <v>#REF!</v>
      </c>
      <c r="E803" t="e">
        <f>IF(#REF!="","",#REF!)</f>
        <v>#REF!</v>
      </c>
      <c r="F803" s="6" t="e">
        <f t="shared" si="92"/>
        <v>#REF!</v>
      </c>
      <c r="G803" s="5" t="e">
        <f>#REF!+#REF!</f>
        <v>#REF!</v>
      </c>
      <c r="H803" s="5" t="e">
        <f t="shared" si="93"/>
        <v>#REF!</v>
      </c>
      <c r="I803" s="5" t="e">
        <f t="shared" si="94"/>
        <v>#REF!</v>
      </c>
      <c r="J803" s="5" t="e">
        <f t="shared" si="95"/>
        <v>#REF!</v>
      </c>
      <c r="K803" t="e">
        <f t="shared" si="96"/>
        <v>#REF!</v>
      </c>
    </row>
    <row r="804" spans="1:11" x14ac:dyDescent="0.25">
      <c r="A804" t="e">
        <f>#REF!</f>
        <v>#REF!</v>
      </c>
      <c r="B804" t="e">
        <f>#REF!</f>
        <v>#REF!</v>
      </c>
      <c r="C804" t="e">
        <f>#REF!</f>
        <v>#REF!</v>
      </c>
      <c r="D804" t="e">
        <f>IF(#REF!="","",#REF!)</f>
        <v>#REF!</v>
      </c>
      <c r="E804" t="e">
        <f>IF(#REF!="","",#REF!)</f>
        <v>#REF!</v>
      </c>
      <c r="F804" s="6" t="e">
        <f t="shared" si="92"/>
        <v>#REF!</v>
      </c>
      <c r="G804" s="5" t="e">
        <f>#REF!+#REF!</f>
        <v>#REF!</v>
      </c>
      <c r="H804" s="5" t="e">
        <f t="shared" si="93"/>
        <v>#REF!</v>
      </c>
      <c r="I804" s="5" t="e">
        <f t="shared" si="94"/>
        <v>#REF!</v>
      </c>
      <c r="J804" s="5" t="e">
        <f t="shared" si="95"/>
        <v>#REF!</v>
      </c>
      <c r="K804" t="e">
        <f t="shared" si="96"/>
        <v>#REF!</v>
      </c>
    </row>
    <row r="805" spans="1:11" x14ac:dyDescent="0.25">
      <c r="A805" t="e">
        <f>#REF!</f>
        <v>#REF!</v>
      </c>
      <c r="B805" t="e">
        <f>#REF!</f>
        <v>#REF!</v>
      </c>
      <c r="C805" t="e">
        <f>#REF!</f>
        <v>#REF!</v>
      </c>
      <c r="D805" t="e">
        <f>IF(#REF!="","",#REF!)</f>
        <v>#REF!</v>
      </c>
      <c r="E805" t="e">
        <f>IF(#REF!="","",#REF!)</f>
        <v>#REF!</v>
      </c>
      <c r="F805" s="6" t="e">
        <f t="shared" si="92"/>
        <v>#REF!</v>
      </c>
      <c r="G805" s="5" t="e">
        <f>#REF!+#REF!</f>
        <v>#REF!</v>
      </c>
      <c r="H805" s="5" t="e">
        <f t="shared" si="93"/>
        <v>#REF!</v>
      </c>
      <c r="I805" s="5" t="e">
        <f t="shared" si="94"/>
        <v>#REF!</v>
      </c>
      <c r="J805" s="5" t="e">
        <f t="shared" si="95"/>
        <v>#REF!</v>
      </c>
      <c r="K805" t="e">
        <f t="shared" si="96"/>
        <v>#REF!</v>
      </c>
    </row>
    <row r="806" spans="1:11" x14ac:dyDescent="0.25">
      <c r="A806" t="e">
        <f>#REF!</f>
        <v>#REF!</v>
      </c>
      <c r="B806" t="e">
        <f>#REF!</f>
        <v>#REF!</v>
      </c>
      <c r="C806" t="e">
        <f>#REF!</f>
        <v>#REF!</v>
      </c>
      <c r="D806" t="e">
        <f>IF(#REF!="","",#REF!)</f>
        <v>#REF!</v>
      </c>
      <c r="E806" t="e">
        <f>IF(#REF!="","",#REF!)</f>
        <v>#REF!</v>
      </c>
      <c r="F806" s="6" t="e">
        <f t="shared" si="92"/>
        <v>#REF!</v>
      </c>
      <c r="G806" s="5" t="e">
        <f>#REF!+#REF!</f>
        <v>#REF!</v>
      </c>
      <c r="H806" s="5" t="e">
        <f t="shared" si="93"/>
        <v>#REF!</v>
      </c>
      <c r="I806" s="5" t="e">
        <f t="shared" si="94"/>
        <v>#REF!</v>
      </c>
      <c r="J806" s="5" t="e">
        <f t="shared" si="95"/>
        <v>#REF!</v>
      </c>
      <c r="K806" t="e">
        <f t="shared" si="96"/>
        <v>#REF!</v>
      </c>
    </row>
    <row r="807" spans="1:11" x14ac:dyDescent="0.25">
      <c r="A807" t="e">
        <f>#REF!</f>
        <v>#REF!</v>
      </c>
      <c r="B807" t="e">
        <f>#REF!</f>
        <v>#REF!</v>
      </c>
      <c r="C807" t="e">
        <f>#REF!</f>
        <v>#REF!</v>
      </c>
      <c r="D807" t="e">
        <f>IF(#REF!="","",#REF!)</f>
        <v>#REF!</v>
      </c>
      <c r="E807" t="e">
        <f>IF(#REF!="","",#REF!)</f>
        <v>#REF!</v>
      </c>
      <c r="F807" s="6" t="e">
        <f t="shared" si="92"/>
        <v>#REF!</v>
      </c>
      <c r="G807" s="5" t="e">
        <f>#REF!+#REF!</f>
        <v>#REF!</v>
      </c>
      <c r="H807" s="5" t="e">
        <f t="shared" si="93"/>
        <v>#REF!</v>
      </c>
      <c r="I807" s="5" t="e">
        <f t="shared" si="94"/>
        <v>#REF!</v>
      </c>
      <c r="J807" s="5" t="e">
        <f t="shared" si="95"/>
        <v>#REF!</v>
      </c>
      <c r="K807" t="e">
        <f t="shared" si="96"/>
        <v>#REF!</v>
      </c>
    </row>
    <row r="808" spans="1:11" x14ac:dyDescent="0.25">
      <c r="A808" t="e">
        <f>#REF!</f>
        <v>#REF!</v>
      </c>
      <c r="B808" t="e">
        <f>#REF!</f>
        <v>#REF!</v>
      </c>
      <c r="C808" t="e">
        <f>#REF!</f>
        <v>#REF!</v>
      </c>
      <c r="D808" t="e">
        <f>IF(#REF!="","",#REF!)</f>
        <v>#REF!</v>
      </c>
      <c r="E808" t="e">
        <f>IF(#REF!="","",#REF!)</f>
        <v>#REF!</v>
      </c>
      <c r="F808" s="6" t="e">
        <f t="shared" si="92"/>
        <v>#REF!</v>
      </c>
      <c r="G808" s="5" t="e">
        <f>#REF!+#REF!</f>
        <v>#REF!</v>
      </c>
      <c r="H808" s="5" t="e">
        <f t="shared" si="93"/>
        <v>#REF!</v>
      </c>
      <c r="I808" s="5" t="e">
        <f t="shared" si="94"/>
        <v>#REF!</v>
      </c>
      <c r="J808" s="5" t="e">
        <f t="shared" si="95"/>
        <v>#REF!</v>
      </c>
      <c r="K808" t="e">
        <f t="shared" si="96"/>
        <v>#REF!</v>
      </c>
    </row>
    <row r="809" spans="1:11" x14ac:dyDescent="0.25">
      <c r="A809" t="e">
        <f>#REF!</f>
        <v>#REF!</v>
      </c>
      <c r="B809" t="e">
        <f>#REF!</f>
        <v>#REF!</v>
      </c>
      <c r="C809" t="e">
        <f>#REF!</f>
        <v>#REF!</v>
      </c>
      <c r="D809" t="e">
        <f>IF(#REF!="","",#REF!)</f>
        <v>#REF!</v>
      </c>
      <c r="E809" t="e">
        <f>IF(#REF!="","",#REF!)</f>
        <v>#REF!</v>
      </c>
      <c r="F809" s="6" t="e">
        <f t="shared" si="92"/>
        <v>#REF!</v>
      </c>
      <c r="G809" s="5" t="e">
        <f>#REF!+#REF!</f>
        <v>#REF!</v>
      </c>
      <c r="H809" s="5" t="e">
        <f t="shared" si="93"/>
        <v>#REF!</v>
      </c>
      <c r="I809" s="5" t="e">
        <f t="shared" si="94"/>
        <v>#REF!</v>
      </c>
      <c r="J809" s="5" t="e">
        <f t="shared" si="95"/>
        <v>#REF!</v>
      </c>
      <c r="K809" t="e">
        <f t="shared" si="96"/>
        <v>#REF!</v>
      </c>
    </row>
    <row r="810" spans="1:11" x14ac:dyDescent="0.25">
      <c r="A810" t="e">
        <f>#REF!</f>
        <v>#REF!</v>
      </c>
      <c r="B810" t="e">
        <f>#REF!</f>
        <v>#REF!</v>
      </c>
      <c r="C810" t="e">
        <f>#REF!</f>
        <v>#REF!</v>
      </c>
      <c r="D810" t="e">
        <f>IF(#REF!="","",#REF!)</f>
        <v>#REF!</v>
      </c>
      <c r="E810" t="e">
        <f>IF(#REF!="","",#REF!)</f>
        <v>#REF!</v>
      </c>
      <c r="F810" s="6" t="e">
        <f t="shared" si="92"/>
        <v>#REF!</v>
      </c>
      <c r="G810" s="5" t="e">
        <f>#REF!+#REF!</f>
        <v>#REF!</v>
      </c>
      <c r="H810" s="5" t="e">
        <f t="shared" si="93"/>
        <v>#REF!</v>
      </c>
      <c r="I810" s="5" t="e">
        <f t="shared" si="94"/>
        <v>#REF!</v>
      </c>
      <c r="J810" s="5" t="e">
        <f t="shared" si="95"/>
        <v>#REF!</v>
      </c>
      <c r="K810" t="e">
        <f t="shared" si="96"/>
        <v>#REF!</v>
      </c>
    </row>
    <row r="811" spans="1:11" x14ac:dyDescent="0.25">
      <c r="A811" t="e">
        <f>#REF!</f>
        <v>#REF!</v>
      </c>
      <c r="B811" t="e">
        <f>#REF!</f>
        <v>#REF!</v>
      </c>
      <c r="C811" t="e">
        <f>#REF!</f>
        <v>#REF!</v>
      </c>
      <c r="D811" t="e">
        <f>IF(#REF!="","",#REF!)</f>
        <v>#REF!</v>
      </c>
      <c r="E811" t="e">
        <f>IF(#REF!="","",#REF!)</f>
        <v>#REF!</v>
      </c>
      <c r="F811" s="6" t="e">
        <f t="shared" si="92"/>
        <v>#REF!</v>
      </c>
      <c r="G811" s="5" t="e">
        <f>#REF!+#REF!</f>
        <v>#REF!</v>
      </c>
      <c r="H811" s="5" t="e">
        <f t="shared" si="93"/>
        <v>#REF!</v>
      </c>
      <c r="I811" s="5" t="e">
        <f t="shared" si="94"/>
        <v>#REF!</v>
      </c>
      <c r="J811" s="5" t="e">
        <f t="shared" si="95"/>
        <v>#REF!</v>
      </c>
      <c r="K811" t="e">
        <f t="shared" si="96"/>
        <v>#REF!</v>
      </c>
    </row>
    <row r="812" spans="1:11" x14ac:dyDescent="0.25">
      <c r="A812" t="e">
        <f>#REF!</f>
        <v>#REF!</v>
      </c>
      <c r="B812" t="e">
        <f>#REF!</f>
        <v>#REF!</v>
      </c>
      <c r="C812" t="e">
        <f>#REF!</f>
        <v>#REF!</v>
      </c>
      <c r="D812" t="e">
        <f>IF(#REF!="","",#REF!)</f>
        <v>#REF!</v>
      </c>
      <c r="E812" t="e">
        <f>IF(#REF!="","",#REF!)</f>
        <v>#REF!</v>
      </c>
      <c r="F812" s="6" t="e">
        <f t="shared" si="92"/>
        <v>#REF!</v>
      </c>
      <c r="G812" s="5" t="e">
        <f>#REF!+#REF!</f>
        <v>#REF!</v>
      </c>
      <c r="H812" s="5" t="e">
        <f t="shared" si="93"/>
        <v>#REF!</v>
      </c>
      <c r="I812" s="5" t="e">
        <f t="shared" si="94"/>
        <v>#REF!</v>
      </c>
      <c r="J812" s="5" t="e">
        <f t="shared" si="95"/>
        <v>#REF!</v>
      </c>
      <c r="K812" t="e">
        <f t="shared" si="96"/>
        <v>#REF!</v>
      </c>
    </row>
    <row r="813" spans="1:11" x14ac:dyDescent="0.25">
      <c r="A813" t="e">
        <f>#REF!</f>
        <v>#REF!</v>
      </c>
      <c r="B813" t="e">
        <f>#REF!</f>
        <v>#REF!</v>
      </c>
      <c r="C813" t="e">
        <f>#REF!</f>
        <v>#REF!</v>
      </c>
      <c r="D813" t="e">
        <f>IF(#REF!="","",#REF!)</f>
        <v>#REF!</v>
      </c>
      <c r="E813" t="e">
        <f>IF(#REF!="","",#REF!)</f>
        <v>#REF!</v>
      </c>
      <c r="F813" s="6" t="e">
        <f t="shared" si="92"/>
        <v>#REF!</v>
      </c>
      <c r="G813" s="5" t="e">
        <f>#REF!+#REF!</f>
        <v>#REF!</v>
      </c>
      <c r="H813" s="5" t="e">
        <f t="shared" si="93"/>
        <v>#REF!</v>
      </c>
      <c r="I813" s="5" t="e">
        <f t="shared" si="94"/>
        <v>#REF!</v>
      </c>
      <c r="J813" s="5" t="e">
        <f t="shared" si="95"/>
        <v>#REF!</v>
      </c>
      <c r="K813" t="e">
        <f t="shared" si="96"/>
        <v>#REF!</v>
      </c>
    </row>
    <row r="814" spans="1:11" x14ac:dyDescent="0.25">
      <c r="A814" t="e">
        <f>#REF!</f>
        <v>#REF!</v>
      </c>
      <c r="B814" t="e">
        <f>#REF!</f>
        <v>#REF!</v>
      </c>
      <c r="C814" t="e">
        <f>#REF!</f>
        <v>#REF!</v>
      </c>
      <c r="D814" t="e">
        <f>IF(#REF!="","",#REF!)</f>
        <v>#REF!</v>
      </c>
      <c r="E814" t="e">
        <f>IF(#REF!="","",#REF!)</f>
        <v>#REF!</v>
      </c>
      <c r="F814" s="6" t="e">
        <f t="shared" si="92"/>
        <v>#REF!</v>
      </c>
      <c r="G814" s="5" t="e">
        <f>#REF!+#REF!</f>
        <v>#REF!</v>
      </c>
      <c r="H814" s="5" t="e">
        <f t="shared" si="93"/>
        <v>#REF!</v>
      </c>
      <c r="I814" s="5" t="e">
        <f t="shared" si="94"/>
        <v>#REF!</v>
      </c>
      <c r="J814" s="5" t="e">
        <f t="shared" si="95"/>
        <v>#REF!</v>
      </c>
      <c r="K814" t="e">
        <f t="shared" si="96"/>
        <v>#REF!</v>
      </c>
    </row>
    <row r="815" spans="1:11" x14ac:dyDescent="0.25">
      <c r="A815" t="e">
        <f>#REF!</f>
        <v>#REF!</v>
      </c>
      <c r="B815" t="e">
        <f>#REF!</f>
        <v>#REF!</v>
      </c>
      <c r="C815" t="e">
        <f>#REF!</f>
        <v>#REF!</v>
      </c>
      <c r="D815" t="e">
        <f>IF(#REF!="","",#REF!)</f>
        <v>#REF!</v>
      </c>
      <c r="E815" t="e">
        <f>IF(#REF!="","",#REF!)</f>
        <v>#REF!</v>
      </c>
      <c r="F815" s="6" t="e">
        <f t="shared" si="92"/>
        <v>#REF!</v>
      </c>
      <c r="G815" s="5" t="e">
        <f>#REF!+#REF!</f>
        <v>#REF!</v>
      </c>
      <c r="H815" s="5" t="e">
        <f t="shared" si="93"/>
        <v>#REF!</v>
      </c>
      <c r="I815" s="5" t="e">
        <f t="shared" si="94"/>
        <v>#REF!</v>
      </c>
      <c r="J815" s="5" t="e">
        <f t="shared" si="95"/>
        <v>#REF!</v>
      </c>
      <c r="K815" t="e">
        <f t="shared" si="96"/>
        <v>#REF!</v>
      </c>
    </row>
    <row r="816" spans="1:11" x14ac:dyDescent="0.25">
      <c r="A816" t="e">
        <f>#REF!</f>
        <v>#REF!</v>
      </c>
      <c r="B816" t="e">
        <f>#REF!</f>
        <v>#REF!</v>
      </c>
      <c r="C816" t="e">
        <f>#REF!</f>
        <v>#REF!</v>
      </c>
      <c r="D816" t="e">
        <f>IF(#REF!="","",#REF!)</f>
        <v>#REF!</v>
      </c>
      <c r="E816" t="e">
        <f>IF(#REF!="","",#REF!)</f>
        <v>#REF!</v>
      </c>
      <c r="F816" s="6" t="e">
        <f t="shared" si="92"/>
        <v>#REF!</v>
      </c>
      <c r="G816" s="5" t="e">
        <f>#REF!+#REF!</f>
        <v>#REF!</v>
      </c>
      <c r="H816" s="5" t="e">
        <f t="shared" si="93"/>
        <v>#REF!</v>
      </c>
      <c r="I816" s="5" t="e">
        <f t="shared" si="94"/>
        <v>#REF!</v>
      </c>
      <c r="J816" s="5" t="e">
        <f t="shared" si="95"/>
        <v>#REF!</v>
      </c>
      <c r="K816" t="e">
        <f t="shared" si="96"/>
        <v>#REF!</v>
      </c>
    </row>
    <row r="817" spans="1:11" x14ac:dyDescent="0.25">
      <c r="A817" t="e">
        <f>#REF!</f>
        <v>#REF!</v>
      </c>
      <c r="B817" t="e">
        <f>#REF!</f>
        <v>#REF!</v>
      </c>
      <c r="C817" t="e">
        <f>#REF!</f>
        <v>#REF!</v>
      </c>
      <c r="D817" t="e">
        <f>IF(#REF!="","",#REF!)</f>
        <v>#REF!</v>
      </c>
      <c r="E817" t="e">
        <f>IF(#REF!="","",#REF!)</f>
        <v>#REF!</v>
      </c>
      <c r="F817" s="6" t="e">
        <f t="shared" si="92"/>
        <v>#REF!</v>
      </c>
      <c r="G817" s="5" t="e">
        <f>#REF!+#REF!</f>
        <v>#REF!</v>
      </c>
      <c r="H817" s="5" t="e">
        <f t="shared" si="93"/>
        <v>#REF!</v>
      </c>
      <c r="I817" s="5" t="e">
        <f t="shared" si="94"/>
        <v>#REF!</v>
      </c>
      <c r="J817" s="5" t="e">
        <f t="shared" si="95"/>
        <v>#REF!</v>
      </c>
      <c r="K817" t="e">
        <f t="shared" si="96"/>
        <v>#REF!</v>
      </c>
    </row>
    <row r="818" spans="1:11" x14ac:dyDescent="0.25">
      <c r="A818" t="e">
        <f>#REF!</f>
        <v>#REF!</v>
      </c>
      <c r="B818" t="e">
        <f>#REF!</f>
        <v>#REF!</v>
      </c>
      <c r="C818" t="e">
        <f>#REF!</f>
        <v>#REF!</v>
      </c>
      <c r="D818" t="e">
        <f>IF(#REF!="","",#REF!)</f>
        <v>#REF!</v>
      </c>
      <c r="E818" t="e">
        <f>IF(#REF!="","",#REF!)</f>
        <v>#REF!</v>
      </c>
      <c r="F818" s="6" t="e">
        <f t="shared" si="92"/>
        <v>#REF!</v>
      </c>
      <c r="G818" s="5" t="e">
        <f>#REF!+#REF!</f>
        <v>#REF!</v>
      </c>
      <c r="H818" s="5" t="e">
        <f t="shared" si="93"/>
        <v>#REF!</v>
      </c>
      <c r="I818" s="5" t="e">
        <f t="shared" si="94"/>
        <v>#REF!</v>
      </c>
      <c r="J818" s="5" t="e">
        <f t="shared" si="95"/>
        <v>#REF!</v>
      </c>
      <c r="K818" t="e">
        <f t="shared" si="96"/>
        <v>#REF!</v>
      </c>
    </row>
    <row r="819" spans="1:11" x14ac:dyDescent="0.25">
      <c r="A819" t="e">
        <f>#REF!</f>
        <v>#REF!</v>
      </c>
      <c r="B819" t="e">
        <f>#REF!</f>
        <v>#REF!</v>
      </c>
      <c r="C819" t="e">
        <f>#REF!</f>
        <v>#REF!</v>
      </c>
      <c r="D819" t="e">
        <f>IF(#REF!="","",#REF!)</f>
        <v>#REF!</v>
      </c>
      <c r="E819" t="e">
        <f>IF(#REF!="","",#REF!)</f>
        <v>#REF!</v>
      </c>
      <c r="F819" s="6" t="e">
        <f t="shared" si="92"/>
        <v>#REF!</v>
      </c>
      <c r="G819" s="5" t="e">
        <f>#REF!+#REF!</f>
        <v>#REF!</v>
      </c>
      <c r="H819" s="5" t="e">
        <f t="shared" si="93"/>
        <v>#REF!</v>
      </c>
      <c r="I819" s="5" t="e">
        <f t="shared" si="94"/>
        <v>#REF!</v>
      </c>
      <c r="J819" s="5" t="e">
        <f t="shared" si="95"/>
        <v>#REF!</v>
      </c>
      <c r="K819" t="e">
        <f t="shared" si="96"/>
        <v>#REF!</v>
      </c>
    </row>
    <row r="820" spans="1:11" x14ac:dyDescent="0.25">
      <c r="A820" t="e">
        <f>#REF!</f>
        <v>#REF!</v>
      </c>
      <c r="B820" t="e">
        <f>#REF!</f>
        <v>#REF!</v>
      </c>
      <c r="C820" t="e">
        <f>#REF!</f>
        <v>#REF!</v>
      </c>
      <c r="D820" t="e">
        <f>IF(#REF!="","",#REF!)</f>
        <v>#REF!</v>
      </c>
      <c r="E820" t="e">
        <f>IF(#REF!="","",#REF!)</f>
        <v>#REF!</v>
      </c>
      <c r="F820" s="6" t="e">
        <f t="shared" si="92"/>
        <v>#REF!</v>
      </c>
      <c r="G820" s="5" t="e">
        <f>#REF!+#REF!</f>
        <v>#REF!</v>
      </c>
      <c r="H820" s="5" t="e">
        <f t="shared" si="93"/>
        <v>#REF!</v>
      </c>
      <c r="I820" s="5" t="e">
        <f t="shared" si="94"/>
        <v>#REF!</v>
      </c>
      <c r="J820" s="5" t="e">
        <f t="shared" si="95"/>
        <v>#REF!</v>
      </c>
      <c r="K820" t="e">
        <f t="shared" si="96"/>
        <v>#REF!</v>
      </c>
    </row>
    <row r="821" spans="1:11" x14ac:dyDescent="0.25">
      <c r="A821" t="e">
        <f>#REF!</f>
        <v>#REF!</v>
      </c>
      <c r="B821" t="e">
        <f>#REF!</f>
        <v>#REF!</v>
      </c>
      <c r="C821" t="e">
        <f>#REF!</f>
        <v>#REF!</v>
      </c>
      <c r="D821" t="e">
        <f>IF(#REF!="","",#REF!)</f>
        <v>#REF!</v>
      </c>
      <c r="E821" t="e">
        <f>IF(#REF!="","",#REF!)</f>
        <v>#REF!</v>
      </c>
      <c r="F821" s="6" t="e">
        <f t="shared" si="92"/>
        <v>#REF!</v>
      </c>
      <c r="G821" s="5" t="e">
        <f>#REF!+#REF!</f>
        <v>#REF!</v>
      </c>
      <c r="H821" s="5" t="e">
        <f t="shared" si="93"/>
        <v>#REF!</v>
      </c>
      <c r="I821" s="5" t="e">
        <f t="shared" si="94"/>
        <v>#REF!</v>
      </c>
      <c r="J821" s="5" t="e">
        <f t="shared" si="95"/>
        <v>#REF!</v>
      </c>
      <c r="K821" t="e">
        <f t="shared" si="96"/>
        <v>#REF!</v>
      </c>
    </row>
    <row r="822" spans="1:11" x14ac:dyDescent="0.25">
      <c r="A822" t="e">
        <f>#REF!</f>
        <v>#REF!</v>
      </c>
      <c r="B822" t="e">
        <f>#REF!</f>
        <v>#REF!</v>
      </c>
      <c r="C822" t="e">
        <f>#REF!</f>
        <v>#REF!</v>
      </c>
      <c r="D822" t="e">
        <f>IF(#REF!="","",#REF!)</f>
        <v>#REF!</v>
      </c>
      <c r="E822" t="e">
        <f>IF(#REF!="","",#REF!)</f>
        <v>#REF!</v>
      </c>
      <c r="F822" s="6" t="e">
        <f t="shared" si="92"/>
        <v>#REF!</v>
      </c>
      <c r="G822" s="5" t="e">
        <f>#REF!+#REF!</f>
        <v>#REF!</v>
      </c>
      <c r="H822" s="5" t="e">
        <f t="shared" si="93"/>
        <v>#REF!</v>
      </c>
      <c r="I822" s="5" t="e">
        <f t="shared" si="94"/>
        <v>#REF!</v>
      </c>
      <c r="J822" s="5" t="e">
        <f t="shared" si="95"/>
        <v>#REF!</v>
      </c>
      <c r="K822" t="e">
        <f t="shared" si="96"/>
        <v>#REF!</v>
      </c>
    </row>
    <row r="823" spans="1:11" x14ac:dyDescent="0.25">
      <c r="A823" t="e">
        <f>#REF!</f>
        <v>#REF!</v>
      </c>
      <c r="B823" t="e">
        <f>#REF!</f>
        <v>#REF!</v>
      </c>
      <c r="C823" t="e">
        <f>#REF!</f>
        <v>#REF!</v>
      </c>
      <c r="D823" t="e">
        <f>IF(#REF!="","",#REF!)</f>
        <v>#REF!</v>
      </c>
      <c r="E823" t="e">
        <f>IF(#REF!="","",#REF!)</f>
        <v>#REF!</v>
      </c>
      <c r="F823" s="6" t="e">
        <f t="shared" si="92"/>
        <v>#REF!</v>
      </c>
      <c r="G823" s="5" t="e">
        <f>#REF!+#REF!</f>
        <v>#REF!</v>
      </c>
      <c r="H823" s="5" t="e">
        <f t="shared" si="93"/>
        <v>#REF!</v>
      </c>
      <c r="I823" s="5" t="e">
        <f t="shared" si="94"/>
        <v>#REF!</v>
      </c>
      <c r="J823" s="5" t="e">
        <f t="shared" si="95"/>
        <v>#REF!</v>
      </c>
      <c r="K823" t="e">
        <f t="shared" si="96"/>
        <v>#REF!</v>
      </c>
    </row>
    <row r="824" spans="1:11" x14ac:dyDescent="0.25">
      <c r="A824" t="e">
        <f>#REF!</f>
        <v>#REF!</v>
      </c>
      <c r="B824" t="e">
        <f>#REF!</f>
        <v>#REF!</v>
      </c>
      <c r="C824" t="e">
        <f>#REF!</f>
        <v>#REF!</v>
      </c>
      <c r="D824" t="e">
        <f>IF(#REF!="","",#REF!)</f>
        <v>#REF!</v>
      </c>
      <c r="E824" t="e">
        <f>IF(#REF!="","",#REF!)</f>
        <v>#REF!</v>
      </c>
      <c r="F824" s="6" t="e">
        <f t="shared" si="92"/>
        <v>#REF!</v>
      </c>
      <c r="G824" s="5" t="e">
        <f>#REF!+#REF!</f>
        <v>#REF!</v>
      </c>
      <c r="H824" s="5" t="e">
        <f t="shared" si="93"/>
        <v>#REF!</v>
      </c>
      <c r="I824" s="5" t="e">
        <f t="shared" si="94"/>
        <v>#REF!</v>
      </c>
      <c r="J824" s="5" t="e">
        <f t="shared" si="95"/>
        <v>#REF!</v>
      </c>
      <c r="K824" t="e">
        <f t="shared" si="96"/>
        <v>#REF!</v>
      </c>
    </row>
    <row r="825" spans="1:11" x14ac:dyDescent="0.25">
      <c r="A825" t="e">
        <f>#REF!</f>
        <v>#REF!</v>
      </c>
      <c r="B825" t="e">
        <f>#REF!</f>
        <v>#REF!</v>
      </c>
      <c r="C825" t="e">
        <f>#REF!</f>
        <v>#REF!</v>
      </c>
      <c r="D825" t="e">
        <f>IF(#REF!="","",#REF!)</f>
        <v>#REF!</v>
      </c>
      <c r="E825" t="e">
        <f>IF(#REF!="","",#REF!)</f>
        <v>#REF!</v>
      </c>
      <c r="F825" s="6" t="e">
        <f t="shared" si="92"/>
        <v>#REF!</v>
      </c>
      <c r="G825" s="5" t="e">
        <f>#REF!+#REF!</f>
        <v>#REF!</v>
      </c>
      <c r="H825" s="5" t="e">
        <f t="shared" si="93"/>
        <v>#REF!</v>
      </c>
      <c r="I825" s="5" t="e">
        <f t="shared" si="94"/>
        <v>#REF!</v>
      </c>
      <c r="J825" s="5" t="e">
        <f t="shared" si="95"/>
        <v>#REF!</v>
      </c>
      <c r="K825" t="e">
        <f t="shared" si="96"/>
        <v>#REF!</v>
      </c>
    </row>
    <row r="826" spans="1:11" x14ac:dyDescent="0.25">
      <c r="A826" t="e">
        <f>#REF!</f>
        <v>#REF!</v>
      </c>
      <c r="B826" t="e">
        <f>#REF!</f>
        <v>#REF!</v>
      </c>
      <c r="C826" t="e">
        <f>#REF!</f>
        <v>#REF!</v>
      </c>
      <c r="D826" t="e">
        <f>IF(#REF!="","",#REF!)</f>
        <v>#REF!</v>
      </c>
      <c r="E826" t="e">
        <f>IF(#REF!="","",#REF!)</f>
        <v>#REF!</v>
      </c>
      <c r="F826" s="6" t="e">
        <f t="shared" si="92"/>
        <v>#REF!</v>
      </c>
      <c r="G826" s="5" t="e">
        <f>#REF!+#REF!</f>
        <v>#REF!</v>
      </c>
      <c r="H826" s="5" t="e">
        <f t="shared" si="93"/>
        <v>#REF!</v>
      </c>
      <c r="I826" s="5" t="e">
        <f t="shared" si="94"/>
        <v>#REF!</v>
      </c>
      <c r="J826" s="5" t="e">
        <f t="shared" si="95"/>
        <v>#REF!</v>
      </c>
      <c r="K826" t="e">
        <f t="shared" si="96"/>
        <v>#REF!</v>
      </c>
    </row>
    <row r="827" spans="1:11" x14ac:dyDescent="0.25">
      <c r="A827" t="e">
        <f>#REF!</f>
        <v>#REF!</v>
      </c>
      <c r="B827" t="e">
        <f>#REF!</f>
        <v>#REF!</v>
      </c>
      <c r="C827" t="e">
        <f>#REF!</f>
        <v>#REF!</v>
      </c>
      <c r="D827" t="e">
        <f>IF(#REF!="","",#REF!)</f>
        <v>#REF!</v>
      </c>
      <c r="E827" t="e">
        <f>IF(#REF!="","",#REF!)</f>
        <v>#REF!</v>
      </c>
      <c r="F827" s="6" t="e">
        <f t="shared" si="92"/>
        <v>#REF!</v>
      </c>
      <c r="G827" s="5" t="e">
        <f>#REF!+#REF!</f>
        <v>#REF!</v>
      </c>
      <c r="H827" s="5" t="e">
        <f t="shared" si="93"/>
        <v>#REF!</v>
      </c>
      <c r="I827" s="5" t="e">
        <f t="shared" si="94"/>
        <v>#REF!</v>
      </c>
      <c r="J827" s="5" t="e">
        <f t="shared" si="95"/>
        <v>#REF!</v>
      </c>
      <c r="K827" t="e">
        <f t="shared" si="96"/>
        <v>#REF!</v>
      </c>
    </row>
    <row r="828" spans="1:11" x14ac:dyDescent="0.25">
      <c r="A828" t="e">
        <f>#REF!</f>
        <v>#REF!</v>
      </c>
      <c r="B828" t="e">
        <f>#REF!</f>
        <v>#REF!</v>
      </c>
      <c r="C828" t="e">
        <f>#REF!</f>
        <v>#REF!</v>
      </c>
      <c r="D828" t="e">
        <f>IF(#REF!="","",#REF!)</f>
        <v>#REF!</v>
      </c>
      <c r="E828" t="e">
        <f>IF(#REF!="","",#REF!)</f>
        <v>#REF!</v>
      </c>
      <c r="F828" s="6" t="e">
        <f t="shared" si="92"/>
        <v>#REF!</v>
      </c>
      <c r="G828" s="5" t="e">
        <f>#REF!+#REF!</f>
        <v>#REF!</v>
      </c>
      <c r="H828" s="5" t="e">
        <f t="shared" si="93"/>
        <v>#REF!</v>
      </c>
      <c r="I828" s="5" t="e">
        <f t="shared" si="94"/>
        <v>#REF!</v>
      </c>
      <c r="J828" s="5" t="e">
        <f t="shared" si="95"/>
        <v>#REF!</v>
      </c>
      <c r="K828" t="e">
        <f t="shared" si="96"/>
        <v>#REF!</v>
      </c>
    </row>
    <row r="829" spans="1:11" x14ac:dyDescent="0.25">
      <c r="A829" t="e">
        <f>#REF!</f>
        <v>#REF!</v>
      </c>
      <c r="B829" t="e">
        <f>#REF!</f>
        <v>#REF!</v>
      </c>
      <c r="C829" t="e">
        <f>#REF!</f>
        <v>#REF!</v>
      </c>
      <c r="D829" t="e">
        <f>IF(#REF!="","",#REF!)</f>
        <v>#REF!</v>
      </c>
      <c r="E829" t="e">
        <f>IF(#REF!="","",#REF!)</f>
        <v>#REF!</v>
      </c>
      <c r="F829" s="6" t="e">
        <f t="shared" si="92"/>
        <v>#REF!</v>
      </c>
      <c r="G829" s="5" t="e">
        <f>#REF!+#REF!</f>
        <v>#REF!</v>
      </c>
      <c r="H829" s="5" t="e">
        <f t="shared" si="93"/>
        <v>#REF!</v>
      </c>
      <c r="I829" s="5" t="e">
        <f t="shared" si="94"/>
        <v>#REF!</v>
      </c>
      <c r="J829" s="5" t="e">
        <f t="shared" si="95"/>
        <v>#REF!</v>
      </c>
      <c r="K829" t="e">
        <f t="shared" si="96"/>
        <v>#REF!</v>
      </c>
    </row>
    <row r="830" spans="1:11" x14ac:dyDescent="0.25">
      <c r="A830" t="e">
        <f>#REF!</f>
        <v>#REF!</v>
      </c>
      <c r="B830" t="e">
        <f>#REF!</f>
        <v>#REF!</v>
      </c>
      <c r="C830" t="e">
        <f>#REF!</f>
        <v>#REF!</v>
      </c>
      <c r="D830" t="e">
        <f>IF(#REF!="","",#REF!)</f>
        <v>#REF!</v>
      </c>
      <c r="E830" t="e">
        <f>IF(#REF!="","",#REF!)</f>
        <v>#REF!</v>
      </c>
      <c r="F830" s="6" t="e">
        <f t="shared" si="92"/>
        <v>#REF!</v>
      </c>
      <c r="G830" s="5" t="e">
        <f>#REF!+#REF!</f>
        <v>#REF!</v>
      </c>
      <c r="H830" s="5" t="e">
        <f t="shared" si="93"/>
        <v>#REF!</v>
      </c>
      <c r="I830" s="5" t="e">
        <f t="shared" si="94"/>
        <v>#REF!</v>
      </c>
      <c r="J830" s="5" t="e">
        <f t="shared" si="95"/>
        <v>#REF!</v>
      </c>
      <c r="K830" t="e">
        <f t="shared" si="96"/>
        <v>#REF!</v>
      </c>
    </row>
    <row r="831" spans="1:11" x14ac:dyDescent="0.25">
      <c r="A831" t="e">
        <f>#REF!</f>
        <v>#REF!</v>
      </c>
      <c r="B831" t="e">
        <f>#REF!</f>
        <v>#REF!</v>
      </c>
      <c r="C831" t="e">
        <f>#REF!</f>
        <v>#REF!</v>
      </c>
      <c r="D831" t="e">
        <f>IF(#REF!="","",#REF!)</f>
        <v>#REF!</v>
      </c>
      <c r="E831" t="e">
        <f>IF(#REF!="","",#REF!)</f>
        <v>#REF!</v>
      </c>
      <c r="F831" s="6" t="e">
        <f t="shared" si="92"/>
        <v>#REF!</v>
      </c>
      <c r="G831" s="5" t="e">
        <f>#REF!+#REF!</f>
        <v>#REF!</v>
      </c>
      <c r="H831" s="5" t="e">
        <f t="shared" si="93"/>
        <v>#REF!</v>
      </c>
      <c r="I831" s="5" t="e">
        <f t="shared" si="94"/>
        <v>#REF!</v>
      </c>
      <c r="J831" s="5" t="e">
        <f t="shared" si="95"/>
        <v>#REF!</v>
      </c>
      <c r="K831" t="e">
        <f t="shared" si="96"/>
        <v>#REF!</v>
      </c>
    </row>
    <row r="832" spans="1:11" x14ac:dyDescent="0.25">
      <c r="A832" t="e">
        <f>#REF!</f>
        <v>#REF!</v>
      </c>
      <c r="B832" t="e">
        <f>#REF!</f>
        <v>#REF!</v>
      </c>
      <c r="C832" t="e">
        <f>#REF!</f>
        <v>#REF!</v>
      </c>
      <c r="D832" t="e">
        <f>IF(#REF!="","",#REF!)</f>
        <v>#REF!</v>
      </c>
      <c r="E832" t="e">
        <f>IF(#REF!="","",#REF!)</f>
        <v>#REF!</v>
      </c>
      <c r="F832" s="6" t="e">
        <f t="shared" si="92"/>
        <v>#REF!</v>
      </c>
      <c r="G832" s="5" t="e">
        <f>#REF!+#REF!</f>
        <v>#REF!</v>
      </c>
      <c r="H832" s="5" t="e">
        <f t="shared" si="93"/>
        <v>#REF!</v>
      </c>
      <c r="I832" s="5" t="e">
        <f t="shared" si="94"/>
        <v>#REF!</v>
      </c>
      <c r="J832" s="5" t="e">
        <f t="shared" si="95"/>
        <v>#REF!</v>
      </c>
      <c r="K832" t="e">
        <f t="shared" si="96"/>
        <v>#REF!</v>
      </c>
    </row>
    <row r="833" spans="1:11" x14ac:dyDescent="0.25">
      <c r="A833" t="e">
        <f>#REF!</f>
        <v>#REF!</v>
      </c>
      <c r="B833" t="e">
        <f>#REF!</f>
        <v>#REF!</v>
      </c>
      <c r="C833" t="e">
        <f>#REF!</f>
        <v>#REF!</v>
      </c>
      <c r="D833" t="e">
        <f>IF(#REF!="","",#REF!)</f>
        <v>#REF!</v>
      </c>
      <c r="E833" t="e">
        <f>IF(#REF!="","",#REF!)</f>
        <v>#REF!</v>
      </c>
      <c r="F833" s="6" t="e">
        <f t="shared" si="92"/>
        <v>#REF!</v>
      </c>
      <c r="G833" s="5" t="e">
        <f>#REF!+#REF!</f>
        <v>#REF!</v>
      </c>
      <c r="H833" s="5" t="e">
        <f t="shared" si="93"/>
        <v>#REF!</v>
      </c>
      <c r="I833" s="5" t="e">
        <f t="shared" si="94"/>
        <v>#REF!</v>
      </c>
      <c r="J833" s="5" t="e">
        <f t="shared" si="95"/>
        <v>#REF!</v>
      </c>
      <c r="K833" t="e">
        <f t="shared" si="96"/>
        <v>#REF!</v>
      </c>
    </row>
    <row r="834" spans="1:11" x14ac:dyDescent="0.25">
      <c r="A834" t="e">
        <f>#REF!</f>
        <v>#REF!</v>
      </c>
      <c r="B834" t="e">
        <f>#REF!</f>
        <v>#REF!</v>
      </c>
      <c r="C834" t="e">
        <f>#REF!</f>
        <v>#REF!</v>
      </c>
      <c r="D834" t="e">
        <f>IF(#REF!="","",#REF!)</f>
        <v>#REF!</v>
      </c>
      <c r="E834" t="e">
        <f>IF(#REF!="","",#REF!)</f>
        <v>#REF!</v>
      </c>
      <c r="F834" s="6" t="e">
        <f t="shared" si="92"/>
        <v>#REF!</v>
      </c>
      <c r="G834" s="5" t="e">
        <f>#REF!+#REF!</f>
        <v>#REF!</v>
      </c>
      <c r="H834" s="5" t="e">
        <f t="shared" si="93"/>
        <v>#REF!</v>
      </c>
      <c r="I834" s="5" t="e">
        <f t="shared" si="94"/>
        <v>#REF!</v>
      </c>
      <c r="J834" s="5" t="e">
        <f t="shared" si="95"/>
        <v>#REF!</v>
      </c>
      <c r="K834" t="e">
        <f t="shared" si="96"/>
        <v>#REF!</v>
      </c>
    </row>
    <row r="835" spans="1:11" x14ac:dyDescent="0.25">
      <c r="A835" t="e">
        <f>#REF!</f>
        <v>#REF!</v>
      </c>
      <c r="B835" t="e">
        <f>#REF!</f>
        <v>#REF!</v>
      </c>
      <c r="C835" t="e">
        <f>#REF!</f>
        <v>#REF!</v>
      </c>
      <c r="D835" t="e">
        <f>IF(#REF!="","",#REF!)</f>
        <v>#REF!</v>
      </c>
      <c r="E835" t="e">
        <f>IF(#REF!="","",#REF!)</f>
        <v>#REF!</v>
      </c>
      <c r="F835" s="6" t="e">
        <f t="shared" si="92"/>
        <v>#REF!</v>
      </c>
      <c r="G835" s="5" t="e">
        <f>#REF!+#REF!</f>
        <v>#REF!</v>
      </c>
      <c r="H835" s="5" t="e">
        <f t="shared" si="93"/>
        <v>#REF!</v>
      </c>
      <c r="I835" s="5" t="e">
        <f t="shared" si="94"/>
        <v>#REF!</v>
      </c>
      <c r="J835" s="5" t="e">
        <f t="shared" si="95"/>
        <v>#REF!</v>
      </c>
      <c r="K835" t="e">
        <f t="shared" si="96"/>
        <v>#REF!</v>
      </c>
    </row>
    <row r="836" spans="1:11" x14ac:dyDescent="0.25">
      <c r="A836" t="e">
        <f>#REF!</f>
        <v>#REF!</v>
      </c>
      <c r="B836" t="e">
        <f>#REF!</f>
        <v>#REF!</v>
      </c>
      <c r="C836" t="e">
        <f>#REF!</f>
        <v>#REF!</v>
      </c>
      <c r="D836" t="e">
        <f>IF(#REF!="","",#REF!)</f>
        <v>#REF!</v>
      </c>
      <c r="E836" t="e">
        <f>IF(#REF!="","",#REF!)</f>
        <v>#REF!</v>
      </c>
      <c r="F836" s="6" t="e">
        <f t="shared" ref="F836:F899" si="97">IF(OR(E836="",D836="",E836=0),"",D836/E836)</f>
        <v>#REF!</v>
      </c>
      <c r="G836" s="5" t="e">
        <f>#REF!+#REF!</f>
        <v>#REF!</v>
      </c>
      <c r="H836" s="5" t="e">
        <f t="shared" ref="H836:H899" si="98">IF(AND(G836&gt;0,IF(D836="",0,D836)&gt;0,B836=$P$3),1,0)</f>
        <v>#REF!</v>
      </c>
      <c r="I836" s="5" t="e">
        <f t="shared" ref="I836:I899" si="99">IF(AND(G836&gt;0,B836=$P$3),1,0)</f>
        <v>#REF!</v>
      </c>
      <c r="J836" s="5" t="e">
        <f t="shared" ref="J836:J899" si="100">IF(AND(IF(D836="",0,D836)&gt;0,G836=0,B836=$P$3),1,0)</f>
        <v>#REF!</v>
      </c>
      <c r="K836" t="e">
        <f t="shared" ref="K836:K899" si="101">IF(OR(E836=0,E836=""),0,IF(B836=$P$3,1,0))</f>
        <v>#REF!</v>
      </c>
    </row>
    <row r="837" spans="1:11" x14ac:dyDescent="0.25">
      <c r="A837" t="e">
        <f>#REF!</f>
        <v>#REF!</v>
      </c>
      <c r="B837" t="e">
        <f>#REF!</f>
        <v>#REF!</v>
      </c>
      <c r="C837" t="e">
        <f>#REF!</f>
        <v>#REF!</v>
      </c>
      <c r="D837" t="e">
        <f>IF(#REF!="","",#REF!)</f>
        <v>#REF!</v>
      </c>
      <c r="E837" t="e">
        <f>IF(#REF!="","",#REF!)</f>
        <v>#REF!</v>
      </c>
      <c r="F837" s="6" t="e">
        <f t="shared" si="97"/>
        <v>#REF!</v>
      </c>
      <c r="G837" s="5" t="e">
        <f>#REF!+#REF!</f>
        <v>#REF!</v>
      </c>
      <c r="H837" s="5" t="e">
        <f t="shared" si="98"/>
        <v>#REF!</v>
      </c>
      <c r="I837" s="5" t="e">
        <f t="shared" si="99"/>
        <v>#REF!</v>
      </c>
      <c r="J837" s="5" t="e">
        <f t="shared" si="100"/>
        <v>#REF!</v>
      </c>
      <c r="K837" t="e">
        <f t="shared" si="101"/>
        <v>#REF!</v>
      </c>
    </row>
    <row r="838" spans="1:11" x14ac:dyDescent="0.25">
      <c r="A838" t="e">
        <f>#REF!</f>
        <v>#REF!</v>
      </c>
      <c r="B838" t="e">
        <f>#REF!</f>
        <v>#REF!</v>
      </c>
      <c r="C838" t="e">
        <f>#REF!</f>
        <v>#REF!</v>
      </c>
      <c r="D838" t="e">
        <f>IF(#REF!="","",#REF!)</f>
        <v>#REF!</v>
      </c>
      <c r="E838" t="e">
        <f>IF(#REF!="","",#REF!)</f>
        <v>#REF!</v>
      </c>
      <c r="F838" s="6" t="e">
        <f t="shared" si="97"/>
        <v>#REF!</v>
      </c>
      <c r="G838" s="5" t="e">
        <f>#REF!+#REF!</f>
        <v>#REF!</v>
      </c>
      <c r="H838" s="5" t="e">
        <f t="shared" si="98"/>
        <v>#REF!</v>
      </c>
      <c r="I838" s="5" t="e">
        <f t="shared" si="99"/>
        <v>#REF!</v>
      </c>
      <c r="J838" s="5" t="e">
        <f t="shared" si="100"/>
        <v>#REF!</v>
      </c>
      <c r="K838" t="e">
        <f t="shared" si="101"/>
        <v>#REF!</v>
      </c>
    </row>
    <row r="839" spans="1:11" x14ac:dyDescent="0.25">
      <c r="A839" t="e">
        <f>#REF!</f>
        <v>#REF!</v>
      </c>
      <c r="B839" t="e">
        <f>#REF!</f>
        <v>#REF!</v>
      </c>
      <c r="C839" t="e">
        <f>#REF!</f>
        <v>#REF!</v>
      </c>
      <c r="D839" t="e">
        <f>IF(#REF!="","",#REF!)</f>
        <v>#REF!</v>
      </c>
      <c r="E839" t="e">
        <f>IF(#REF!="","",#REF!)</f>
        <v>#REF!</v>
      </c>
      <c r="F839" s="6" t="e">
        <f t="shared" si="97"/>
        <v>#REF!</v>
      </c>
      <c r="G839" s="5" t="e">
        <f>#REF!+#REF!</f>
        <v>#REF!</v>
      </c>
      <c r="H839" s="5" t="e">
        <f t="shared" si="98"/>
        <v>#REF!</v>
      </c>
      <c r="I839" s="5" t="e">
        <f t="shared" si="99"/>
        <v>#REF!</v>
      </c>
      <c r="J839" s="5" t="e">
        <f t="shared" si="100"/>
        <v>#REF!</v>
      </c>
      <c r="K839" t="e">
        <f t="shared" si="101"/>
        <v>#REF!</v>
      </c>
    </row>
    <row r="840" spans="1:11" x14ac:dyDescent="0.25">
      <c r="A840" t="e">
        <f>#REF!</f>
        <v>#REF!</v>
      </c>
      <c r="B840" t="e">
        <f>#REF!</f>
        <v>#REF!</v>
      </c>
      <c r="C840" t="e">
        <f>#REF!</f>
        <v>#REF!</v>
      </c>
      <c r="D840" t="e">
        <f>IF(#REF!="","",#REF!)</f>
        <v>#REF!</v>
      </c>
      <c r="E840" t="e">
        <f>IF(#REF!="","",#REF!)</f>
        <v>#REF!</v>
      </c>
      <c r="F840" s="6" t="e">
        <f t="shared" si="97"/>
        <v>#REF!</v>
      </c>
      <c r="G840" s="5" t="e">
        <f>#REF!+#REF!</f>
        <v>#REF!</v>
      </c>
      <c r="H840" s="5" t="e">
        <f t="shared" si="98"/>
        <v>#REF!</v>
      </c>
      <c r="I840" s="5" t="e">
        <f t="shared" si="99"/>
        <v>#REF!</v>
      </c>
      <c r="J840" s="5" t="e">
        <f t="shared" si="100"/>
        <v>#REF!</v>
      </c>
      <c r="K840" t="e">
        <f t="shared" si="101"/>
        <v>#REF!</v>
      </c>
    </row>
    <row r="841" spans="1:11" x14ac:dyDescent="0.25">
      <c r="A841" t="e">
        <f>#REF!</f>
        <v>#REF!</v>
      </c>
      <c r="B841" t="e">
        <f>#REF!</f>
        <v>#REF!</v>
      </c>
      <c r="C841" t="e">
        <f>#REF!</f>
        <v>#REF!</v>
      </c>
      <c r="D841" t="e">
        <f>IF(#REF!="","",#REF!)</f>
        <v>#REF!</v>
      </c>
      <c r="E841" t="e">
        <f>IF(#REF!="","",#REF!)</f>
        <v>#REF!</v>
      </c>
      <c r="F841" s="6" t="e">
        <f t="shared" si="97"/>
        <v>#REF!</v>
      </c>
      <c r="G841" s="5" t="e">
        <f>#REF!+#REF!</f>
        <v>#REF!</v>
      </c>
      <c r="H841" s="5" t="e">
        <f t="shared" si="98"/>
        <v>#REF!</v>
      </c>
      <c r="I841" s="5" t="e">
        <f t="shared" si="99"/>
        <v>#REF!</v>
      </c>
      <c r="J841" s="5" t="e">
        <f t="shared" si="100"/>
        <v>#REF!</v>
      </c>
      <c r="K841" t="e">
        <f t="shared" si="101"/>
        <v>#REF!</v>
      </c>
    </row>
    <row r="842" spans="1:11" x14ac:dyDescent="0.25">
      <c r="A842" t="e">
        <f>#REF!</f>
        <v>#REF!</v>
      </c>
      <c r="B842" t="e">
        <f>#REF!</f>
        <v>#REF!</v>
      </c>
      <c r="C842" t="e">
        <f>#REF!</f>
        <v>#REF!</v>
      </c>
      <c r="D842" t="e">
        <f>IF(#REF!="","",#REF!)</f>
        <v>#REF!</v>
      </c>
      <c r="E842" t="e">
        <f>IF(#REF!="","",#REF!)</f>
        <v>#REF!</v>
      </c>
      <c r="F842" s="6" t="e">
        <f t="shared" si="97"/>
        <v>#REF!</v>
      </c>
      <c r="G842" s="5" t="e">
        <f>#REF!+#REF!</f>
        <v>#REF!</v>
      </c>
      <c r="H842" s="5" t="e">
        <f t="shared" si="98"/>
        <v>#REF!</v>
      </c>
      <c r="I842" s="5" t="e">
        <f t="shared" si="99"/>
        <v>#REF!</v>
      </c>
      <c r="J842" s="5" t="e">
        <f t="shared" si="100"/>
        <v>#REF!</v>
      </c>
      <c r="K842" t="e">
        <f t="shared" si="101"/>
        <v>#REF!</v>
      </c>
    </row>
    <row r="843" spans="1:11" x14ac:dyDescent="0.25">
      <c r="A843" t="e">
        <f>#REF!</f>
        <v>#REF!</v>
      </c>
      <c r="B843" t="e">
        <f>#REF!</f>
        <v>#REF!</v>
      </c>
      <c r="C843" t="e">
        <f>#REF!</f>
        <v>#REF!</v>
      </c>
      <c r="D843" t="e">
        <f>IF(#REF!="","",#REF!)</f>
        <v>#REF!</v>
      </c>
      <c r="E843" t="e">
        <f>IF(#REF!="","",#REF!)</f>
        <v>#REF!</v>
      </c>
      <c r="F843" s="6" t="e">
        <f t="shared" si="97"/>
        <v>#REF!</v>
      </c>
      <c r="G843" s="5" t="e">
        <f>#REF!+#REF!</f>
        <v>#REF!</v>
      </c>
      <c r="H843" s="5" t="e">
        <f t="shared" si="98"/>
        <v>#REF!</v>
      </c>
      <c r="I843" s="5" t="e">
        <f t="shared" si="99"/>
        <v>#REF!</v>
      </c>
      <c r="J843" s="5" t="e">
        <f t="shared" si="100"/>
        <v>#REF!</v>
      </c>
      <c r="K843" t="e">
        <f t="shared" si="101"/>
        <v>#REF!</v>
      </c>
    </row>
    <row r="844" spans="1:11" x14ac:dyDescent="0.25">
      <c r="A844" t="e">
        <f>#REF!</f>
        <v>#REF!</v>
      </c>
      <c r="B844" t="e">
        <f>#REF!</f>
        <v>#REF!</v>
      </c>
      <c r="C844" t="e">
        <f>#REF!</f>
        <v>#REF!</v>
      </c>
      <c r="D844" t="e">
        <f>IF(#REF!="","",#REF!)</f>
        <v>#REF!</v>
      </c>
      <c r="E844" t="e">
        <f>IF(#REF!="","",#REF!)</f>
        <v>#REF!</v>
      </c>
      <c r="F844" s="6" t="e">
        <f t="shared" si="97"/>
        <v>#REF!</v>
      </c>
      <c r="G844" s="5" t="e">
        <f>#REF!+#REF!</f>
        <v>#REF!</v>
      </c>
      <c r="H844" s="5" t="e">
        <f t="shared" si="98"/>
        <v>#REF!</v>
      </c>
      <c r="I844" s="5" t="e">
        <f t="shared" si="99"/>
        <v>#REF!</v>
      </c>
      <c r="J844" s="5" t="e">
        <f t="shared" si="100"/>
        <v>#REF!</v>
      </c>
      <c r="K844" t="e">
        <f t="shared" si="101"/>
        <v>#REF!</v>
      </c>
    </row>
    <row r="845" spans="1:11" x14ac:dyDescent="0.25">
      <c r="A845" t="e">
        <f>#REF!</f>
        <v>#REF!</v>
      </c>
      <c r="B845" t="e">
        <f>#REF!</f>
        <v>#REF!</v>
      </c>
      <c r="C845" t="e">
        <f>#REF!</f>
        <v>#REF!</v>
      </c>
      <c r="D845" t="e">
        <f>IF(#REF!="","",#REF!)</f>
        <v>#REF!</v>
      </c>
      <c r="E845" t="e">
        <f>IF(#REF!="","",#REF!)</f>
        <v>#REF!</v>
      </c>
      <c r="F845" s="6" t="e">
        <f t="shared" si="97"/>
        <v>#REF!</v>
      </c>
      <c r="G845" s="5" t="e">
        <f>#REF!+#REF!</f>
        <v>#REF!</v>
      </c>
      <c r="H845" s="5" t="e">
        <f t="shared" si="98"/>
        <v>#REF!</v>
      </c>
      <c r="I845" s="5" t="e">
        <f t="shared" si="99"/>
        <v>#REF!</v>
      </c>
      <c r="J845" s="5" t="e">
        <f t="shared" si="100"/>
        <v>#REF!</v>
      </c>
      <c r="K845" t="e">
        <f t="shared" si="101"/>
        <v>#REF!</v>
      </c>
    </row>
    <row r="846" spans="1:11" x14ac:dyDescent="0.25">
      <c r="A846" t="e">
        <f>#REF!</f>
        <v>#REF!</v>
      </c>
      <c r="B846" t="e">
        <f>#REF!</f>
        <v>#REF!</v>
      </c>
      <c r="C846" t="e">
        <f>#REF!</f>
        <v>#REF!</v>
      </c>
      <c r="D846" t="e">
        <f>IF(#REF!="","",#REF!)</f>
        <v>#REF!</v>
      </c>
      <c r="E846" t="e">
        <f>IF(#REF!="","",#REF!)</f>
        <v>#REF!</v>
      </c>
      <c r="F846" s="6" t="e">
        <f t="shared" si="97"/>
        <v>#REF!</v>
      </c>
      <c r="G846" s="5" t="e">
        <f>#REF!+#REF!</f>
        <v>#REF!</v>
      </c>
      <c r="H846" s="5" t="e">
        <f t="shared" si="98"/>
        <v>#REF!</v>
      </c>
      <c r="I846" s="5" t="e">
        <f t="shared" si="99"/>
        <v>#REF!</v>
      </c>
      <c r="J846" s="5" t="e">
        <f t="shared" si="100"/>
        <v>#REF!</v>
      </c>
      <c r="K846" t="e">
        <f t="shared" si="101"/>
        <v>#REF!</v>
      </c>
    </row>
    <row r="847" spans="1:11" x14ac:dyDescent="0.25">
      <c r="A847" t="e">
        <f>#REF!</f>
        <v>#REF!</v>
      </c>
      <c r="B847" t="e">
        <f>#REF!</f>
        <v>#REF!</v>
      </c>
      <c r="C847" t="e">
        <f>#REF!</f>
        <v>#REF!</v>
      </c>
      <c r="D847" t="e">
        <f>IF(#REF!="","",#REF!)</f>
        <v>#REF!</v>
      </c>
      <c r="E847" t="e">
        <f>IF(#REF!="","",#REF!)</f>
        <v>#REF!</v>
      </c>
      <c r="F847" s="6" t="e">
        <f t="shared" si="97"/>
        <v>#REF!</v>
      </c>
      <c r="G847" s="5" t="e">
        <f>#REF!+#REF!</f>
        <v>#REF!</v>
      </c>
      <c r="H847" s="5" t="e">
        <f t="shared" si="98"/>
        <v>#REF!</v>
      </c>
      <c r="I847" s="5" t="e">
        <f t="shared" si="99"/>
        <v>#REF!</v>
      </c>
      <c r="J847" s="5" t="e">
        <f t="shared" si="100"/>
        <v>#REF!</v>
      </c>
      <c r="K847" t="e">
        <f t="shared" si="101"/>
        <v>#REF!</v>
      </c>
    </row>
    <row r="848" spans="1:11" x14ac:dyDescent="0.25">
      <c r="A848" t="e">
        <f>#REF!</f>
        <v>#REF!</v>
      </c>
      <c r="B848" t="e">
        <f>#REF!</f>
        <v>#REF!</v>
      </c>
      <c r="C848" t="e">
        <f>#REF!</f>
        <v>#REF!</v>
      </c>
      <c r="D848" t="e">
        <f>IF(#REF!="","",#REF!)</f>
        <v>#REF!</v>
      </c>
      <c r="E848" t="e">
        <f>IF(#REF!="","",#REF!)</f>
        <v>#REF!</v>
      </c>
      <c r="F848" s="6" t="e">
        <f t="shared" si="97"/>
        <v>#REF!</v>
      </c>
      <c r="G848" s="5" t="e">
        <f>#REF!+#REF!</f>
        <v>#REF!</v>
      </c>
      <c r="H848" s="5" t="e">
        <f t="shared" si="98"/>
        <v>#REF!</v>
      </c>
      <c r="I848" s="5" t="e">
        <f t="shared" si="99"/>
        <v>#REF!</v>
      </c>
      <c r="J848" s="5" t="e">
        <f t="shared" si="100"/>
        <v>#REF!</v>
      </c>
      <c r="K848" t="e">
        <f t="shared" si="101"/>
        <v>#REF!</v>
      </c>
    </row>
    <row r="849" spans="1:11" x14ac:dyDescent="0.25">
      <c r="A849" t="e">
        <f>#REF!</f>
        <v>#REF!</v>
      </c>
      <c r="B849" t="e">
        <f>#REF!</f>
        <v>#REF!</v>
      </c>
      <c r="C849" t="e">
        <f>#REF!</f>
        <v>#REF!</v>
      </c>
      <c r="D849" t="e">
        <f>IF(#REF!="","",#REF!)</f>
        <v>#REF!</v>
      </c>
      <c r="E849" t="e">
        <f>IF(#REF!="","",#REF!)</f>
        <v>#REF!</v>
      </c>
      <c r="F849" s="6" t="e">
        <f t="shared" si="97"/>
        <v>#REF!</v>
      </c>
      <c r="G849" s="5" t="e">
        <f>#REF!+#REF!</f>
        <v>#REF!</v>
      </c>
      <c r="H849" s="5" t="e">
        <f t="shared" si="98"/>
        <v>#REF!</v>
      </c>
      <c r="I849" s="5" t="e">
        <f t="shared" si="99"/>
        <v>#REF!</v>
      </c>
      <c r="J849" s="5" t="e">
        <f t="shared" si="100"/>
        <v>#REF!</v>
      </c>
      <c r="K849" t="e">
        <f t="shared" si="101"/>
        <v>#REF!</v>
      </c>
    </row>
    <row r="850" spans="1:11" x14ac:dyDescent="0.25">
      <c r="A850" t="e">
        <f>#REF!</f>
        <v>#REF!</v>
      </c>
      <c r="B850" t="e">
        <f>#REF!</f>
        <v>#REF!</v>
      </c>
      <c r="C850" t="e">
        <f>#REF!</f>
        <v>#REF!</v>
      </c>
      <c r="D850" t="e">
        <f>IF(#REF!="","",#REF!)</f>
        <v>#REF!</v>
      </c>
      <c r="E850" t="e">
        <f>IF(#REF!="","",#REF!)</f>
        <v>#REF!</v>
      </c>
      <c r="F850" s="6" t="e">
        <f t="shared" si="97"/>
        <v>#REF!</v>
      </c>
      <c r="G850" s="5" t="e">
        <f>#REF!+#REF!</f>
        <v>#REF!</v>
      </c>
      <c r="H850" s="5" t="e">
        <f t="shared" si="98"/>
        <v>#REF!</v>
      </c>
      <c r="I850" s="5" t="e">
        <f t="shared" si="99"/>
        <v>#REF!</v>
      </c>
      <c r="J850" s="5" t="e">
        <f t="shared" si="100"/>
        <v>#REF!</v>
      </c>
      <c r="K850" t="e">
        <f t="shared" si="101"/>
        <v>#REF!</v>
      </c>
    </row>
    <row r="851" spans="1:11" x14ac:dyDescent="0.25">
      <c r="A851" t="e">
        <f>#REF!</f>
        <v>#REF!</v>
      </c>
      <c r="B851" t="e">
        <f>#REF!</f>
        <v>#REF!</v>
      </c>
      <c r="C851" t="e">
        <f>#REF!</f>
        <v>#REF!</v>
      </c>
      <c r="D851" t="e">
        <f>IF(#REF!="","",#REF!)</f>
        <v>#REF!</v>
      </c>
      <c r="E851" t="e">
        <f>IF(#REF!="","",#REF!)</f>
        <v>#REF!</v>
      </c>
      <c r="F851" s="6" t="e">
        <f t="shared" si="97"/>
        <v>#REF!</v>
      </c>
      <c r="G851" s="5" t="e">
        <f>#REF!+#REF!</f>
        <v>#REF!</v>
      </c>
      <c r="H851" s="5" t="e">
        <f t="shared" si="98"/>
        <v>#REF!</v>
      </c>
      <c r="I851" s="5" t="e">
        <f t="shared" si="99"/>
        <v>#REF!</v>
      </c>
      <c r="J851" s="5" t="e">
        <f t="shared" si="100"/>
        <v>#REF!</v>
      </c>
      <c r="K851" t="e">
        <f t="shared" si="101"/>
        <v>#REF!</v>
      </c>
    </row>
    <row r="852" spans="1:11" x14ac:dyDescent="0.25">
      <c r="A852" t="e">
        <f>#REF!</f>
        <v>#REF!</v>
      </c>
      <c r="B852" t="e">
        <f>#REF!</f>
        <v>#REF!</v>
      </c>
      <c r="C852" t="e">
        <f>#REF!</f>
        <v>#REF!</v>
      </c>
      <c r="D852" t="e">
        <f>IF(#REF!="","",#REF!)</f>
        <v>#REF!</v>
      </c>
      <c r="E852" t="e">
        <f>IF(#REF!="","",#REF!)</f>
        <v>#REF!</v>
      </c>
      <c r="F852" s="6" t="e">
        <f t="shared" si="97"/>
        <v>#REF!</v>
      </c>
      <c r="G852" s="5" t="e">
        <f>#REF!+#REF!</f>
        <v>#REF!</v>
      </c>
      <c r="H852" s="5" t="e">
        <f t="shared" si="98"/>
        <v>#REF!</v>
      </c>
      <c r="I852" s="5" t="e">
        <f t="shared" si="99"/>
        <v>#REF!</v>
      </c>
      <c r="J852" s="5" t="e">
        <f t="shared" si="100"/>
        <v>#REF!</v>
      </c>
      <c r="K852" t="e">
        <f t="shared" si="101"/>
        <v>#REF!</v>
      </c>
    </row>
    <row r="853" spans="1:11" x14ac:dyDescent="0.25">
      <c r="A853" t="e">
        <f>#REF!</f>
        <v>#REF!</v>
      </c>
      <c r="B853" t="e">
        <f>#REF!</f>
        <v>#REF!</v>
      </c>
      <c r="C853" t="e">
        <f>#REF!</f>
        <v>#REF!</v>
      </c>
      <c r="D853" t="e">
        <f>IF(#REF!="","",#REF!)</f>
        <v>#REF!</v>
      </c>
      <c r="E853" t="e">
        <f>IF(#REF!="","",#REF!)</f>
        <v>#REF!</v>
      </c>
      <c r="F853" s="6" t="e">
        <f t="shared" si="97"/>
        <v>#REF!</v>
      </c>
      <c r="G853" s="5" t="e">
        <f>#REF!+#REF!</f>
        <v>#REF!</v>
      </c>
      <c r="H853" s="5" t="e">
        <f t="shared" si="98"/>
        <v>#REF!</v>
      </c>
      <c r="I853" s="5" t="e">
        <f t="shared" si="99"/>
        <v>#REF!</v>
      </c>
      <c r="J853" s="5" t="e">
        <f t="shared" si="100"/>
        <v>#REF!</v>
      </c>
      <c r="K853" t="e">
        <f t="shared" si="101"/>
        <v>#REF!</v>
      </c>
    </row>
    <row r="854" spans="1:11" x14ac:dyDescent="0.25">
      <c r="A854" t="e">
        <f>#REF!</f>
        <v>#REF!</v>
      </c>
      <c r="B854" t="e">
        <f>#REF!</f>
        <v>#REF!</v>
      </c>
      <c r="C854" t="e">
        <f>#REF!</f>
        <v>#REF!</v>
      </c>
      <c r="D854" t="e">
        <f>IF(#REF!="","",#REF!)</f>
        <v>#REF!</v>
      </c>
      <c r="E854" t="e">
        <f>IF(#REF!="","",#REF!)</f>
        <v>#REF!</v>
      </c>
      <c r="F854" s="6" t="e">
        <f t="shared" si="97"/>
        <v>#REF!</v>
      </c>
      <c r="G854" s="5" t="e">
        <f>#REF!+#REF!</f>
        <v>#REF!</v>
      </c>
      <c r="H854" s="5" t="e">
        <f t="shared" si="98"/>
        <v>#REF!</v>
      </c>
      <c r="I854" s="5" t="e">
        <f t="shared" si="99"/>
        <v>#REF!</v>
      </c>
      <c r="J854" s="5" t="e">
        <f t="shared" si="100"/>
        <v>#REF!</v>
      </c>
      <c r="K854" t="e">
        <f t="shared" si="101"/>
        <v>#REF!</v>
      </c>
    </row>
    <row r="855" spans="1:11" x14ac:dyDescent="0.25">
      <c r="A855" t="e">
        <f>#REF!</f>
        <v>#REF!</v>
      </c>
      <c r="B855" t="e">
        <f>#REF!</f>
        <v>#REF!</v>
      </c>
      <c r="C855" t="e">
        <f>#REF!</f>
        <v>#REF!</v>
      </c>
      <c r="D855" t="e">
        <f>IF(#REF!="","",#REF!)</f>
        <v>#REF!</v>
      </c>
      <c r="E855" t="e">
        <f>IF(#REF!="","",#REF!)</f>
        <v>#REF!</v>
      </c>
      <c r="F855" s="6" t="e">
        <f t="shared" si="97"/>
        <v>#REF!</v>
      </c>
      <c r="G855" s="5" t="e">
        <f>#REF!+#REF!</f>
        <v>#REF!</v>
      </c>
      <c r="H855" s="5" t="e">
        <f t="shared" si="98"/>
        <v>#REF!</v>
      </c>
      <c r="I855" s="5" t="e">
        <f t="shared" si="99"/>
        <v>#REF!</v>
      </c>
      <c r="J855" s="5" t="e">
        <f t="shared" si="100"/>
        <v>#REF!</v>
      </c>
      <c r="K855" t="e">
        <f t="shared" si="101"/>
        <v>#REF!</v>
      </c>
    </row>
    <row r="856" spans="1:11" x14ac:dyDescent="0.25">
      <c r="A856" t="e">
        <f>#REF!</f>
        <v>#REF!</v>
      </c>
      <c r="B856" t="e">
        <f>#REF!</f>
        <v>#REF!</v>
      </c>
      <c r="C856" t="e">
        <f>#REF!</f>
        <v>#REF!</v>
      </c>
      <c r="D856" t="e">
        <f>IF(#REF!="","",#REF!)</f>
        <v>#REF!</v>
      </c>
      <c r="E856" t="e">
        <f>IF(#REF!="","",#REF!)</f>
        <v>#REF!</v>
      </c>
      <c r="F856" s="6" t="e">
        <f t="shared" si="97"/>
        <v>#REF!</v>
      </c>
      <c r="G856" s="5" t="e">
        <f>#REF!+#REF!</f>
        <v>#REF!</v>
      </c>
      <c r="H856" s="5" t="e">
        <f t="shared" si="98"/>
        <v>#REF!</v>
      </c>
      <c r="I856" s="5" t="e">
        <f t="shared" si="99"/>
        <v>#REF!</v>
      </c>
      <c r="J856" s="5" t="e">
        <f t="shared" si="100"/>
        <v>#REF!</v>
      </c>
      <c r="K856" t="e">
        <f t="shared" si="101"/>
        <v>#REF!</v>
      </c>
    </row>
    <row r="857" spans="1:11" x14ac:dyDescent="0.25">
      <c r="A857" t="e">
        <f>#REF!</f>
        <v>#REF!</v>
      </c>
      <c r="B857" t="e">
        <f>#REF!</f>
        <v>#REF!</v>
      </c>
      <c r="C857" t="e">
        <f>#REF!</f>
        <v>#REF!</v>
      </c>
      <c r="D857" t="e">
        <f>IF(#REF!="","",#REF!)</f>
        <v>#REF!</v>
      </c>
      <c r="E857" t="e">
        <f>IF(#REF!="","",#REF!)</f>
        <v>#REF!</v>
      </c>
      <c r="F857" s="6" t="e">
        <f t="shared" si="97"/>
        <v>#REF!</v>
      </c>
      <c r="G857" s="5" t="e">
        <f>#REF!+#REF!</f>
        <v>#REF!</v>
      </c>
      <c r="H857" s="5" t="e">
        <f t="shared" si="98"/>
        <v>#REF!</v>
      </c>
      <c r="I857" s="5" t="e">
        <f t="shared" si="99"/>
        <v>#REF!</v>
      </c>
      <c r="J857" s="5" t="e">
        <f t="shared" si="100"/>
        <v>#REF!</v>
      </c>
      <c r="K857" t="e">
        <f t="shared" si="101"/>
        <v>#REF!</v>
      </c>
    </row>
    <row r="858" spans="1:11" x14ac:dyDescent="0.25">
      <c r="A858" t="e">
        <f>#REF!</f>
        <v>#REF!</v>
      </c>
      <c r="B858" t="e">
        <f>#REF!</f>
        <v>#REF!</v>
      </c>
      <c r="C858" t="e">
        <f>#REF!</f>
        <v>#REF!</v>
      </c>
      <c r="D858" t="e">
        <f>IF(#REF!="","",#REF!)</f>
        <v>#REF!</v>
      </c>
      <c r="E858" t="e">
        <f>IF(#REF!="","",#REF!)</f>
        <v>#REF!</v>
      </c>
      <c r="F858" s="6" t="e">
        <f t="shared" si="97"/>
        <v>#REF!</v>
      </c>
      <c r="G858" s="5" t="e">
        <f>#REF!+#REF!</f>
        <v>#REF!</v>
      </c>
      <c r="H858" s="5" t="e">
        <f t="shared" si="98"/>
        <v>#REF!</v>
      </c>
      <c r="I858" s="5" t="e">
        <f t="shared" si="99"/>
        <v>#REF!</v>
      </c>
      <c r="J858" s="5" t="e">
        <f t="shared" si="100"/>
        <v>#REF!</v>
      </c>
      <c r="K858" t="e">
        <f t="shared" si="101"/>
        <v>#REF!</v>
      </c>
    </row>
    <row r="859" spans="1:11" x14ac:dyDescent="0.25">
      <c r="A859" t="e">
        <f>#REF!</f>
        <v>#REF!</v>
      </c>
      <c r="B859" t="e">
        <f>#REF!</f>
        <v>#REF!</v>
      </c>
      <c r="C859" t="e">
        <f>#REF!</f>
        <v>#REF!</v>
      </c>
      <c r="D859" t="e">
        <f>IF(#REF!="","",#REF!)</f>
        <v>#REF!</v>
      </c>
      <c r="E859" t="e">
        <f>IF(#REF!="","",#REF!)</f>
        <v>#REF!</v>
      </c>
      <c r="F859" s="6" t="e">
        <f t="shared" si="97"/>
        <v>#REF!</v>
      </c>
      <c r="G859" s="5" t="e">
        <f>#REF!+#REF!</f>
        <v>#REF!</v>
      </c>
      <c r="H859" s="5" t="e">
        <f t="shared" si="98"/>
        <v>#REF!</v>
      </c>
      <c r="I859" s="5" t="e">
        <f t="shared" si="99"/>
        <v>#REF!</v>
      </c>
      <c r="J859" s="5" t="e">
        <f t="shared" si="100"/>
        <v>#REF!</v>
      </c>
      <c r="K859" t="e">
        <f t="shared" si="101"/>
        <v>#REF!</v>
      </c>
    </row>
    <row r="860" spans="1:11" x14ac:dyDescent="0.25">
      <c r="A860" t="e">
        <f>#REF!</f>
        <v>#REF!</v>
      </c>
      <c r="B860" t="e">
        <f>#REF!</f>
        <v>#REF!</v>
      </c>
      <c r="C860" t="e">
        <f>#REF!</f>
        <v>#REF!</v>
      </c>
      <c r="D860" t="e">
        <f>IF(#REF!="","",#REF!)</f>
        <v>#REF!</v>
      </c>
      <c r="E860" t="e">
        <f>IF(#REF!="","",#REF!)</f>
        <v>#REF!</v>
      </c>
      <c r="F860" s="6" t="e">
        <f t="shared" si="97"/>
        <v>#REF!</v>
      </c>
      <c r="G860" s="5" t="e">
        <f>#REF!+#REF!</f>
        <v>#REF!</v>
      </c>
      <c r="H860" s="5" t="e">
        <f t="shared" si="98"/>
        <v>#REF!</v>
      </c>
      <c r="I860" s="5" t="e">
        <f t="shared" si="99"/>
        <v>#REF!</v>
      </c>
      <c r="J860" s="5" t="e">
        <f t="shared" si="100"/>
        <v>#REF!</v>
      </c>
      <c r="K860" t="e">
        <f t="shared" si="101"/>
        <v>#REF!</v>
      </c>
    </row>
    <row r="861" spans="1:11" x14ac:dyDescent="0.25">
      <c r="A861" t="e">
        <f>#REF!</f>
        <v>#REF!</v>
      </c>
      <c r="B861" t="e">
        <f>#REF!</f>
        <v>#REF!</v>
      </c>
      <c r="C861" t="e">
        <f>#REF!</f>
        <v>#REF!</v>
      </c>
      <c r="D861" t="e">
        <f>IF(#REF!="","",#REF!)</f>
        <v>#REF!</v>
      </c>
      <c r="E861" t="e">
        <f>IF(#REF!="","",#REF!)</f>
        <v>#REF!</v>
      </c>
      <c r="F861" s="6" t="e">
        <f t="shared" si="97"/>
        <v>#REF!</v>
      </c>
      <c r="G861" s="5" t="e">
        <f>#REF!+#REF!</f>
        <v>#REF!</v>
      </c>
      <c r="H861" s="5" t="e">
        <f t="shared" si="98"/>
        <v>#REF!</v>
      </c>
      <c r="I861" s="5" t="e">
        <f t="shared" si="99"/>
        <v>#REF!</v>
      </c>
      <c r="J861" s="5" t="e">
        <f t="shared" si="100"/>
        <v>#REF!</v>
      </c>
      <c r="K861" t="e">
        <f t="shared" si="101"/>
        <v>#REF!</v>
      </c>
    </row>
    <row r="862" spans="1:11" x14ac:dyDescent="0.25">
      <c r="A862" t="e">
        <f>#REF!</f>
        <v>#REF!</v>
      </c>
      <c r="B862" t="e">
        <f>#REF!</f>
        <v>#REF!</v>
      </c>
      <c r="C862" t="e">
        <f>#REF!</f>
        <v>#REF!</v>
      </c>
      <c r="D862" t="e">
        <f>IF(#REF!="","",#REF!)</f>
        <v>#REF!</v>
      </c>
      <c r="E862" t="e">
        <f>IF(#REF!="","",#REF!)</f>
        <v>#REF!</v>
      </c>
      <c r="F862" s="6" t="e">
        <f t="shared" si="97"/>
        <v>#REF!</v>
      </c>
      <c r="G862" s="5" t="e">
        <f>#REF!+#REF!</f>
        <v>#REF!</v>
      </c>
      <c r="H862" s="5" t="e">
        <f t="shared" si="98"/>
        <v>#REF!</v>
      </c>
      <c r="I862" s="5" t="e">
        <f t="shared" si="99"/>
        <v>#REF!</v>
      </c>
      <c r="J862" s="5" t="e">
        <f t="shared" si="100"/>
        <v>#REF!</v>
      </c>
      <c r="K862" t="e">
        <f t="shared" si="101"/>
        <v>#REF!</v>
      </c>
    </row>
    <row r="863" spans="1:11" x14ac:dyDescent="0.25">
      <c r="A863" t="e">
        <f>#REF!</f>
        <v>#REF!</v>
      </c>
      <c r="B863" t="e">
        <f>#REF!</f>
        <v>#REF!</v>
      </c>
      <c r="C863" t="e">
        <f>#REF!</f>
        <v>#REF!</v>
      </c>
      <c r="D863" t="e">
        <f>IF(#REF!="","",#REF!)</f>
        <v>#REF!</v>
      </c>
      <c r="E863" t="e">
        <f>IF(#REF!="","",#REF!)</f>
        <v>#REF!</v>
      </c>
      <c r="F863" s="6" t="e">
        <f t="shared" si="97"/>
        <v>#REF!</v>
      </c>
      <c r="G863" s="5" t="e">
        <f>#REF!+#REF!</f>
        <v>#REF!</v>
      </c>
      <c r="H863" s="5" t="e">
        <f t="shared" si="98"/>
        <v>#REF!</v>
      </c>
      <c r="I863" s="5" t="e">
        <f t="shared" si="99"/>
        <v>#REF!</v>
      </c>
      <c r="J863" s="5" t="e">
        <f t="shared" si="100"/>
        <v>#REF!</v>
      </c>
      <c r="K863" t="e">
        <f t="shared" si="101"/>
        <v>#REF!</v>
      </c>
    </row>
    <row r="864" spans="1:11" x14ac:dyDescent="0.25">
      <c r="A864" t="e">
        <f>#REF!</f>
        <v>#REF!</v>
      </c>
      <c r="B864" t="e">
        <f>#REF!</f>
        <v>#REF!</v>
      </c>
      <c r="C864" t="e">
        <f>#REF!</f>
        <v>#REF!</v>
      </c>
      <c r="D864" t="e">
        <f>IF(#REF!="","",#REF!)</f>
        <v>#REF!</v>
      </c>
      <c r="E864" t="e">
        <f>IF(#REF!="","",#REF!)</f>
        <v>#REF!</v>
      </c>
      <c r="F864" s="6" t="e">
        <f t="shared" si="97"/>
        <v>#REF!</v>
      </c>
      <c r="G864" s="5" t="e">
        <f>#REF!+#REF!</f>
        <v>#REF!</v>
      </c>
      <c r="H864" s="5" t="e">
        <f t="shared" si="98"/>
        <v>#REF!</v>
      </c>
      <c r="I864" s="5" t="e">
        <f t="shared" si="99"/>
        <v>#REF!</v>
      </c>
      <c r="J864" s="5" t="e">
        <f t="shared" si="100"/>
        <v>#REF!</v>
      </c>
      <c r="K864" t="e">
        <f t="shared" si="101"/>
        <v>#REF!</v>
      </c>
    </row>
    <row r="865" spans="1:11" x14ac:dyDescent="0.25">
      <c r="A865" t="e">
        <f>#REF!</f>
        <v>#REF!</v>
      </c>
      <c r="B865" t="e">
        <f>#REF!</f>
        <v>#REF!</v>
      </c>
      <c r="C865" t="e">
        <f>#REF!</f>
        <v>#REF!</v>
      </c>
      <c r="D865" t="e">
        <f>IF(#REF!="","",#REF!)</f>
        <v>#REF!</v>
      </c>
      <c r="E865" t="e">
        <f>IF(#REF!="","",#REF!)</f>
        <v>#REF!</v>
      </c>
      <c r="F865" s="6" t="e">
        <f t="shared" si="97"/>
        <v>#REF!</v>
      </c>
      <c r="G865" s="5" t="e">
        <f>#REF!+#REF!</f>
        <v>#REF!</v>
      </c>
      <c r="H865" s="5" t="e">
        <f t="shared" si="98"/>
        <v>#REF!</v>
      </c>
      <c r="I865" s="5" t="e">
        <f t="shared" si="99"/>
        <v>#REF!</v>
      </c>
      <c r="J865" s="5" t="e">
        <f t="shared" si="100"/>
        <v>#REF!</v>
      </c>
      <c r="K865" t="e">
        <f t="shared" si="101"/>
        <v>#REF!</v>
      </c>
    </row>
    <row r="866" spans="1:11" x14ac:dyDescent="0.25">
      <c r="A866" t="e">
        <f>#REF!</f>
        <v>#REF!</v>
      </c>
      <c r="B866" t="e">
        <f>#REF!</f>
        <v>#REF!</v>
      </c>
      <c r="C866" t="e">
        <f>#REF!</f>
        <v>#REF!</v>
      </c>
      <c r="D866" t="e">
        <f>IF(#REF!="","",#REF!)</f>
        <v>#REF!</v>
      </c>
      <c r="E866" t="e">
        <f>IF(#REF!="","",#REF!)</f>
        <v>#REF!</v>
      </c>
      <c r="F866" s="6" t="e">
        <f t="shared" si="97"/>
        <v>#REF!</v>
      </c>
      <c r="G866" s="5" t="e">
        <f>#REF!+#REF!</f>
        <v>#REF!</v>
      </c>
      <c r="H866" s="5" t="e">
        <f t="shared" si="98"/>
        <v>#REF!</v>
      </c>
      <c r="I866" s="5" t="e">
        <f t="shared" si="99"/>
        <v>#REF!</v>
      </c>
      <c r="J866" s="5" t="e">
        <f t="shared" si="100"/>
        <v>#REF!</v>
      </c>
      <c r="K866" t="e">
        <f t="shared" si="101"/>
        <v>#REF!</v>
      </c>
    </row>
    <row r="867" spans="1:11" x14ac:dyDescent="0.25">
      <c r="A867" t="e">
        <f>#REF!</f>
        <v>#REF!</v>
      </c>
      <c r="B867" t="e">
        <f>#REF!</f>
        <v>#REF!</v>
      </c>
      <c r="C867" t="e">
        <f>#REF!</f>
        <v>#REF!</v>
      </c>
      <c r="D867" t="e">
        <f>IF(#REF!="","",#REF!)</f>
        <v>#REF!</v>
      </c>
      <c r="E867" t="e">
        <f>IF(#REF!="","",#REF!)</f>
        <v>#REF!</v>
      </c>
      <c r="F867" s="6" t="e">
        <f t="shared" si="97"/>
        <v>#REF!</v>
      </c>
      <c r="G867" s="5" t="e">
        <f>#REF!+#REF!</f>
        <v>#REF!</v>
      </c>
      <c r="H867" s="5" t="e">
        <f t="shared" si="98"/>
        <v>#REF!</v>
      </c>
      <c r="I867" s="5" t="e">
        <f t="shared" si="99"/>
        <v>#REF!</v>
      </c>
      <c r="J867" s="5" t="e">
        <f t="shared" si="100"/>
        <v>#REF!</v>
      </c>
      <c r="K867" t="e">
        <f t="shared" si="101"/>
        <v>#REF!</v>
      </c>
    </row>
    <row r="868" spans="1:11" x14ac:dyDescent="0.25">
      <c r="A868" t="e">
        <f>#REF!</f>
        <v>#REF!</v>
      </c>
      <c r="B868" t="e">
        <f>#REF!</f>
        <v>#REF!</v>
      </c>
      <c r="C868" t="e">
        <f>#REF!</f>
        <v>#REF!</v>
      </c>
      <c r="D868" t="e">
        <f>IF(#REF!="","",#REF!)</f>
        <v>#REF!</v>
      </c>
      <c r="E868" t="e">
        <f>IF(#REF!="","",#REF!)</f>
        <v>#REF!</v>
      </c>
      <c r="F868" s="6" t="e">
        <f t="shared" si="97"/>
        <v>#REF!</v>
      </c>
      <c r="G868" s="5" t="e">
        <f>#REF!+#REF!</f>
        <v>#REF!</v>
      </c>
      <c r="H868" s="5" t="e">
        <f t="shared" si="98"/>
        <v>#REF!</v>
      </c>
      <c r="I868" s="5" t="e">
        <f t="shared" si="99"/>
        <v>#REF!</v>
      </c>
      <c r="J868" s="5" t="e">
        <f t="shared" si="100"/>
        <v>#REF!</v>
      </c>
      <c r="K868" t="e">
        <f t="shared" si="101"/>
        <v>#REF!</v>
      </c>
    </row>
    <row r="869" spans="1:11" x14ac:dyDescent="0.25">
      <c r="A869" t="e">
        <f>#REF!</f>
        <v>#REF!</v>
      </c>
      <c r="B869" t="e">
        <f>#REF!</f>
        <v>#REF!</v>
      </c>
      <c r="C869" t="e">
        <f>#REF!</f>
        <v>#REF!</v>
      </c>
      <c r="D869" t="e">
        <f>IF(#REF!="","",#REF!)</f>
        <v>#REF!</v>
      </c>
      <c r="E869" t="e">
        <f>IF(#REF!="","",#REF!)</f>
        <v>#REF!</v>
      </c>
      <c r="F869" s="6" t="e">
        <f t="shared" si="97"/>
        <v>#REF!</v>
      </c>
      <c r="G869" s="5" t="e">
        <f>#REF!+#REF!</f>
        <v>#REF!</v>
      </c>
      <c r="H869" s="5" t="e">
        <f t="shared" si="98"/>
        <v>#REF!</v>
      </c>
      <c r="I869" s="5" t="e">
        <f t="shared" si="99"/>
        <v>#REF!</v>
      </c>
      <c r="J869" s="5" t="e">
        <f t="shared" si="100"/>
        <v>#REF!</v>
      </c>
      <c r="K869" t="e">
        <f t="shared" si="101"/>
        <v>#REF!</v>
      </c>
    </row>
    <row r="870" spans="1:11" x14ac:dyDescent="0.25">
      <c r="A870" t="e">
        <f>#REF!</f>
        <v>#REF!</v>
      </c>
      <c r="B870" t="e">
        <f>#REF!</f>
        <v>#REF!</v>
      </c>
      <c r="C870" t="e">
        <f>#REF!</f>
        <v>#REF!</v>
      </c>
      <c r="D870" t="e">
        <f>IF(#REF!="","",#REF!)</f>
        <v>#REF!</v>
      </c>
      <c r="E870" t="e">
        <f>IF(#REF!="","",#REF!)</f>
        <v>#REF!</v>
      </c>
      <c r="F870" s="6" t="e">
        <f t="shared" si="97"/>
        <v>#REF!</v>
      </c>
      <c r="G870" s="5" t="e">
        <f>#REF!+#REF!</f>
        <v>#REF!</v>
      </c>
      <c r="H870" s="5" t="e">
        <f t="shared" si="98"/>
        <v>#REF!</v>
      </c>
      <c r="I870" s="5" t="e">
        <f t="shared" si="99"/>
        <v>#REF!</v>
      </c>
      <c r="J870" s="5" t="e">
        <f t="shared" si="100"/>
        <v>#REF!</v>
      </c>
      <c r="K870" t="e">
        <f t="shared" si="101"/>
        <v>#REF!</v>
      </c>
    </row>
    <row r="871" spans="1:11" x14ac:dyDescent="0.25">
      <c r="A871" t="e">
        <f>#REF!</f>
        <v>#REF!</v>
      </c>
      <c r="B871" t="e">
        <f>#REF!</f>
        <v>#REF!</v>
      </c>
      <c r="C871" t="e">
        <f>#REF!</f>
        <v>#REF!</v>
      </c>
      <c r="D871" t="e">
        <f>IF(#REF!="","",#REF!)</f>
        <v>#REF!</v>
      </c>
      <c r="E871" t="e">
        <f>IF(#REF!="","",#REF!)</f>
        <v>#REF!</v>
      </c>
      <c r="F871" s="6" t="e">
        <f t="shared" si="97"/>
        <v>#REF!</v>
      </c>
      <c r="G871" s="5" t="e">
        <f>#REF!+#REF!</f>
        <v>#REF!</v>
      </c>
      <c r="H871" s="5" t="e">
        <f t="shared" si="98"/>
        <v>#REF!</v>
      </c>
      <c r="I871" s="5" t="e">
        <f t="shared" si="99"/>
        <v>#REF!</v>
      </c>
      <c r="J871" s="5" t="e">
        <f t="shared" si="100"/>
        <v>#REF!</v>
      </c>
      <c r="K871" t="e">
        <f t="shared" si="101"/>
        <v>#REF!</v>
      </c>
    </row>
    <row r="872" spans="1:11" x14ac:dyDescent="0.25">
      <c r="A872" t="e">
        <f>#REF!</f>
        <v>#REF!</v>
      </c>
      <c r="B872" t="e">
        <f>#REF!</f>
        <v>#REF!</v>
      </c>
      <c r="C872" t="e">
        <f>#REF!</f>
        <v>#REF!</v>
      </c>
      <c r="D872" t="e">
        <f>IF(#REF!="","",#REF!)</f>
        <v>#REF!</v>
      </c>
      <c r="E872" t="e">
        <f>IF(#REF!="","",#REF!)</f>
        <v>#REF!</v>
      </c>
      <c r="F872" s="6" t="e">
        <f t="shared" si="97"/>
        <v>#REF!</v>
      </c>
      <c r="G872" s="5" t="e">
        <f>#REF!+#REF!</f>
        <v>#REF!</v>
      </c>
      <c r="H872" s="5" t="e">
        <f t="shared" si="98"/>
        <v>#REF!</v>
      </c>
      <c r="I872" s="5" t="e">
        <f t="shared" si="99"/>
        <v>#REF!</v>
      </c>
      <c r="J872" s="5" t="e">
        <f t="shared" si="100"/>
        <v>#REF!</v>
      </c>
      <c r="K872" t="e">
        <f t="shared" si="101"/>
        <v>#REF!</v>
      </c>
    </row>
    <row r="873" spans="1:11" x14ac:dyDescent="0.25">
      <c r="A873" t="e">
        <f>#REF!</f>
        <v>#REF!</v>
      </c>
      <c r="B873" t="e">
        <f>#REF!</f>
        <v>#REF!</v>
      </c>
      <c r="C873" t="e">
        <f>#REF!</f>
        <v>#REF!</v>
      </c>
      <c r="D873" t="e">
        <f>IF(#REF!="","",#REF!)</f>
        <v>#REF!</v>
      </c>
      <c r="E873" t="e">
        <f>IF(#REF!="","",#REF!)</f>
        <v>#REF!</v>
      </c>
      <c r="F873" s="6" t="e">
        <f t="shared" si="97"/>
        <v>#REF!</v>
      </c>
      <c r="G873" s="5" t="e">
        <f>#REF!+#REF!</f>
        <v>#REF!</v>
      </c>
      <c r="H873" s="5" t="e">
        <f t="shared" si="98"/>
        <v>#REF!</v>
      </c>
      <c r="I873" s="5" t="e">
        <f t="shared" si="99"/>
        <v>#REF!</v>
      </c>
      <c r="J873" s="5" t="e">
        <f t="shared" si="100"/>
        <v>#REF!</v>
      </c>
      <c r="K873" t="e">
        <f t="shared" si="101"/>
        <v>#REF!</v>
      </c>
    </row>
    <row r="874" spans="1:11" x14ac:dyDescent="0.25">
      <c r="A874" t="e">
        <f>#REF!</f>
        <v>#REF!</v>
      </c>
      <c r="B874" t="e">
        <f>#REF!</f>
        <v>#REF!</v>
      </c>
      <c r="C874" t="e">
        <f>#REF!</f>
        <v>#REF!</v>
      </c>
      <c r="D874" t="e">
        <f>IF(#REF!="","",#REF!)</f>
        <v>#REF!</v>
      </c>
      <c r="E874" t="e">
        <f>IF(#REF!="","",#REF!)</f>
        <v>#REF!</v>
      </c>
      <c r="F874" s="6" t="e">
        <f t="shared" si="97"/>
        <v>#REF!</v>
      </c>
      <c r="G874" s="5" t="e">
        <f>#REF!+#REF!</f>
        <v>#REF!</v>
      </c>
      <c r="H874" s="5" t="e">
        <f t="shared" si="98"/>
        <v>#REF!</v>
      </c>
      <c r="I874" s="5" t="e">
        <f t="shared" si="99"/>
        <v>#REF!</v>
      </c>
      <c r="J874" s="5" t="e">
        <f t="shared" si="100"/>
        <v>#REF!</v>
      </c>
      <c r="K874" t="e">
        <f t="shared" si="101"/>
        <v>#REF!</v>
      </c>
    </row>
    <row r="875" spans="1:11" x14ac:dyDescent="0.25">
      <c r="A875" t="e">
        <f>#REF!</f>
        <v>#REF!</v>
      </c>
      <c r="B875" t="e">
        <f>#REF!</f>
        <v>#REF!</v>
      </c>
      <c r="C875" t="e">
        <f>#REF!</f>
        <v>#REF!</v>
      </c>
      <c r="D875" t="e">
        <f>IF(#REF!="","",#REF!)</f>
        <v>#REF!</v>
      </c>
      <c r="E875" t="e">
        <f>IF(#REF!="","",#REF!)</f>
        <v>#REF!</v>
      </c>
      <c r="F875" s="6" t="e">
        <f t="shared" si="97"/>
        <v>#REF!</v>
      </c>
      <c r="G875" s="5" t="e">
        <f>#REF!+#REF!</f>
        <v>#REF!</v>
      </c>
      <c r="H875" s="5" t="e">
        <f t="shared" si="98"/>
        <v>#REF!</v>
      </c>
      <c r="I875" s="5" t="e">
        <f t="shared" si="99"/>
        <v>#REF!</v>
      </c>
      <c r="J875" s="5" t="e">
        <f t="shared" si="100"/>
        <v>#REF!</v>
      </c>
      <c r="K875" t="e">
        <f t="shared" si="101"/>
        <v>#REF!</v>
      </c>
    </row>
    <row r="876" spans="1:11" x14ac:dyDescent="0.25">
      <c r="A876" t="e">
        <f>#REF!</f>
        <v>#REF!</v>
      </c>
      <c r="B876" t="e">
        <f>#REF!</f>
        <v>#REF!</v>
      </c>
      <c r="C876" t="e">
        <f>#REF!</f>
        <v>#REF!</v>
      </c>
      <c r="D876" t="e">
        <f>IF(#REF!="","",#REF!)</f>
        <v>#REF!</v>
      </c>
      <c r="E876" t="e">
        <f>IF(#REF!="","",#REF!)</f>
        <v>#REF!</v>
      </c>
      <c r="F876" s="6" t="e">
        <f t="shared" si="97"/>
        <v>#REF!</v>
      </c>
      <c r="G876" s="5" t="e">
        <f>#REF!+#REF!</f>
        <v>#REF!</v>
      </c>
      <c r="H876" s="5" t="e">
        <f t="shared" si="98"/>
        <v>#REF!</v>
      </c>
      <c r="I876" s="5" t="e">
        <f t="shared" si="99"/>
        <v>#REF!</v>
      </c>
      <c r="J876" s="5" t="e">
        <f t="shared" si="100"/>
        <v>#REF!</v>
      </c>
      <c r="K876" t="e">
        <f t="shared" si="101"/>
        <v>#REF!</v>
      </c>
    </row>
    <row r="877" spans="1:11" x14ac:dyDescent="0.25">
      <c r="A877" t="e">
        <f>#REF!</f>
        <v>#REF!</v>
      </c>
      <c r="B877" t="e">
        <f>#REF!</f>
        <v>#REF!</v>
      </c>
      <c r="C877" t="e">
        <f>#REF!</f>
        <v>#REF!</v>
      </c>
      <c r="D877" t="e">
        <f>IF(#REF!="","",#REF!)</f>
        <v>#REF!</v>
      </c>
      <c r="E877" t="e">
        <f>IF(#REF!="","",#REF!)</f>
        <v>#REF!</v>
      </c>
      <c r="F877" s="6" t="e">
        <f t="shared" si="97"/>
        <v>#REF!</v>
      </c>
      <c r="G877" s="5" t="e">
        <f>#REF!+#REF!</f>
        <v>#REF!</v>
      </c>
      <c r="H877" s="5" t="e">
        <f t="shared" si="98"/>
        <v>#REF!</v>
      </c>
      <c r="I877" s="5" t="e">
        <f t="shared" si="99"/>
        <v>#REF!</v>
      </c>
      <c r="J877" s="5" t="e">
        <f t="shared" si="100"/>
        <v>#REF!</v>
      </c>
      <c r="K877" t="e">
        <f t="shared" si="101"/>
        <v>#REF!</v>
      </c>
    </row>
    <row r="878" spans="1:11" x14ac:dyDescent="0.25">
      <c r="A878" t="e">
        <f>#REF!</f>
        <v>#REF!</v>
      </c>
      <c r="B878" t="e">
        <f>#REF!</f>
        <v>#REF!</v>
      </c>
      <c r="C878" t="e">
        <f>#REF!</f>
        <v>#REF!</v>
      </c>
      <c r="D878" t="e">
        <f>IF(#REF!="","",#REF!)</f>
        <v>#REF!</v>
      </c>
      <c r="E878" t="e">
        <f>IF(#REF!="","",#REF!)</f>
        <v>#REF!</v>
      </c>
      <c r="F878" s="6" t="e">
        <f t="shared" si="97"/>
        <v>#REF!</v>
      </c>
      <c r="G878" s="5" t="e">
        <f>#REF!+#REF!</f>
        <v>#REF!</v>
      </c>
      <c r="H878" s="5" t="e">
        <f t="shared" si="98"/>
        <v>#REF!</v>
      </c>
      <c r="I878" s="5" t="e">
        <f t="shared" si="99"/>
        <v>#REF!</v>
      </c>
      <c r="J878" s="5" t="e">
        <f t="shared" si="100"/>
        <v>#REF!</v>
      </c>
      <c r="K878" t="e">
        <f t="shared" si="101"/>
        <v>#REF!</v>
      </c>
    </row>
    <row r="879" spans="1:11" x14ac:dyDescent="0.25">
      <c r="A879" t="e">
        <f>#REF!</f>
        <v>#REF!</v>
      </c>
      <c r="B879" t="e">
        <f>#REF!</f>
        <v>#REF!</v>
      </c>
      <c r="C879" t="e">
        <f>#REF!</f>
        <v>#REF!</v>
      </c>
      <c r="D879" t="e">
        <f>IF(#REF!="","",#REF!)</f>
        <v>#REF!</v>
      </c>
      <c r="E879" t="e">
        <f>IF(#REF!="","",#REF!)</f>
        <v>#REF!</v>
      </c>
      <c r="F879" s="6" t="e">
        <f t="shared" si="97"/>
        <v>#REF!</v>
      </c>
      <c r="G879" s="5" t="e">
        <f>#REF!+#REF!</f>
        <v>#REF!</v>
      </c>
      <c r="H879" s="5" t="e">
        <f t="shared" si="98"/>
        <v>#REF!</v>
      </c>
      <c r="I879" s="5" t="e">
        <f t="shared" si="99"/>
        <v>#REF!</v>
      </c>
      <c r="J879" s="5" t="e">
        <f t="shared" si="100"/>
        <v>#REF!</v>
      </c>
      <c r="K879" t="e">
        <f t="shared" si="101"/>
        <v>#REF!</v>
      </c>
    </row>
    <row r="880" spans="1:11" x14ac:dyDescent="0.25">
      <c r="A880" t="e">
        <f>#REF!</f>
        <v>#REF!</v>
      </c>
      <c r="B880" t="e">
        <f>#REF!</f>
        <v>#REF!</v>
      </c>
      <c r="C880" t="e">
        <f>#REF!</f>
        <v>#REF!</v>
      </c>
      <c r="D880" t="e">
        <f>IF(#REF!="","",#REF!)</f>
        <v>#REF!</v>
      </c>
      <c r="E880" t="e">
        <f>IF(#REF!="","",#REF!)</f>
        <v>#REF!</v>
      </c>
      <c r="F880" s="6" t="e">
        <f t="shared" si="97"/>
        <v>#REF!</v>
      </c>
      <c r="G880" s="5" t="e">
        <f>#REF!+#REF!</f>
        <v>#REF!</v>
      </c>
      <c r="H880" s="5" t="e">
        <f t="shared" si="98"/>
        <v>#REF!</v>
      </c>
      <c r="I880" s="5" t="e">
        <f t="shared" si="99"/>
        <v>#REF!</v>
      </c>
      <c r="J880" s="5" t="e">
        <f t="shared" si="100"/>
        <v>#REF!</v>
      </c>
      <c r="K880" t="e">
        <f t="shared" si="101"/>
        <v>#REF!</v>
      </c>
    </row>
    <row r="881" spans="1:11" x14ac:dyDescent="0.25">
      <c r="A881" t="e">
        <f>#REF!</f>
        <v>#REF!</v>
      </c>
      <c r="B881" t="e">
        <f>#REF!</f>
        <v>#REF!</v>
      </c>
      <c r="C881" t="e">
        <f>#REF!</f>
        <v>#REF!</v>
      </c>
      <c r="D881" t="e">
        <f>IF(#REF!="","",#REF!)</f>
        <v>#REF!</v>
      </c>
      <c r="E881" t="e">
        <f>IF(#REF!="","",#REF!)</f>
        <v>#REF!</v>
      </c>
      <c r="F881" s="6" t="e">
        <f t="shared" si="97"/>
        <v>#REF!</v>
      </c>
      <c r="G881" s="5" t="e">
        <f>#REF!+#REF!</f>
        <v>#REF!</v>
      </c>
      <c r="H881" s="5" t="e">
        <f t="shared" si="98"/>
        <v>#REF!</v>
      </c>
      <c r="I881" s="5" t="e">
        <f t="shared" si="99"/>
        <v>#REF!</v>
      </c>
      <c r="J881" s="5" t="e">
        <f t="shared" si="100"/>
        <v>#REF!</v>
      </c>
      <c r="K881" t="e">
        <f t="shared" si="101"/>
        <v>#REF!</v>
      </c>
    </row>
    <row r="882" spans="1:11" x14ac:dyDescent="0.25">
      <c r="A882" t="e">
        <f>#REF!</f>
        <v>#REF!</v>
      </c>
      <c r="B882" t="e">
        <f>#REF!</f>
        <v>#REF!</v>
      </c>
      <c r="C882" t="e">
        <f>#REF!</f>
        <v>#REF!</v>
      </c>
      <c r="D882" t="e">
        <f>IF(#REF!="","",#REF!)</f>
        <v>#REF!</v>
      </c>
      <c r="E882" t="e">
        <f>IF(#REF!="","",#REF!)</f>
        <v>#REF!</v>
      </c>
      <c r="F882" s="6" t="e">
        <f t="shared" si="97"/>
        <v>#REF!</v>
      </c>
      <c r="G882" s="5" t="e">
        <f>#REF!+#REF!</f>
        <v>#REF!</v>
      </c>
      <c r="H882" s="5" t="e">
        <f t="shared" si="98"/>
        <v>#REF!</v>
      </c>
      <c r="I882" s="5" t="e">
        <f t="shared" si="99"/>
        <v>#REF!</v>
      </c>
      <c r="J882" s="5" t="e">
        <f t="shared" si="100"/>
        <v>#REF!</v>
      </c>
      <c r="K882" t="e">
        <f t="shared" si="101"/>
        <v>#REF!</v>
      </c>
    </row>
    <row r="883" spans="1:11" x14ac:dyDescent="0.25">
      <c r="A883" t="e">
        <f>#REF!</f>
        <v>#REF!</v>
      </c>
      <c r="B883" t="e">
        <f>#REF!</f>
        <v>#REF!</v>
      </c>
      <c r="C883" t="e">
        <f>#REF!</f>
        <v>#REF!</v>
      </c>
      <c r="D883" t="e">
        <f>IF(#REF!="","",#REF!)</f>
        <v>#REF!</v>
      </c>
      <c r="E883" t="e">
        <f>IF(#REF!="","",#REF!)</f>
        <v>#REF!</v>
      </c>
      <c r="F883" s="6" t="e">
        <f t="shared" si="97"/>
        <v>#REF!</v>
      </c>
      <c r="G883" s="5" t="e">
        <f>#REF!+#REF!</f>
        <v>#REF!</v>
      </c>
      <c r="H883" s="5" t="e">
        <f t="shared" si="98"/>
        <v>#REF!</v>
      </c>
      <c r="I883" s="5" t="e">
        <f t="shared" si="99"/>
        <v>#REF!</v>
      </c>
      <c r="J883" s="5" t="e">
        <f t="shared" si="100"/>
        <v>#REF!</v>
      </c>
      <c r="K883" t="e">
        <f t="shared" si="101"/>
        <v>#REF!</v>
      </c>
    </row>
    <row r="884" spans="1:11" x14ac:dyDescent="0.25">
      <c r="A884" t="e">
        <f>#REF!</f>
        <v>#REF!</v>
      </c>
      <c r="B884" t="e">
        <f>#REF!</f>
        <v>#REF!</v>
      </c>
      <c r="C884" t="e">
        <f>#REF!</f>
        <v>#REF!</v>
      </c>
      <c r="D884" t="e">
        <f>IF(#REF!="","",#REF!)</f>
        <v>#REF!</v>
      </c>
      <c r="E884" t="e">
        <f>IF(#REF!="","",#REF!)</f>
        <v>#REF!</v>
      </c>
      <c r="F884" s="6" t="e">
        <f t="shared" si="97"/>
        <v>#REF!</v>
      </c>
      <c r="G884" s="5" t="e">
        <f>#REF!+#REF!</f>
        <v>#REF!</v>
      </c>
      <c r="H884" s="5" t="e">
        <f t="shared" si="98"/>
        <v>#REF!</v>
      </c>
      <c r="I884" s="5" t="e">
        <f t="shared" si="99"/>
        <v>#REF!</v>
      </c>
      <c r="J884" s="5" t="e">
        <f t="shared" si="100"/>
        <v>#REF!</v>
      </c>
      <c r="K884" t="e">
        <f t="shared" si="101"/>
        <v>#REF!</v>
      </c>
    </row>
    <row r="885" spans="1:11" x14ac:dyDescent="0.25">
      <c r="A885" t="e">
        <f>#REF!</f>
        <v>#REF!</v>
      </c>
      <c r="B885" t="e">
        <f>#REF!</f>
        <v>#REF!</v>
      </c>
      <c r="C885" t="e">
        <f>#REF!</f>
        <v>#REF!</v>
      </c>
      <c r="D885" t="e">
        <f>IF(#REF!="","",#REF!)</f>
        <v>#REF!</v>
      </c>
      <c r="E885" t="e">
        <f>IF(#REF!="","",#REF!)</f>
        <v>#REF!</v>
      </c>
      <c r="F885" s="6" t="e">
        <f t="shared" si="97"/>
        <v>#REF!</v>
      </c>
      <c r="G885" s="5" t="e">
        <f>#REF!+#REF!</f>
        <v>#REF!</v>
      </c>
      <c r="H885" s="5" t="e">
        <f t="shared" si="98"/>
        <v>#REF!</v>
      </c>
      <c r="I885" s="5" t="e">
        <f t="shared" si="99"/>
        <v>#REF!</v>
      </c>
      <c r="J885" s="5" t="e">
        <f t="shared" si="100"/>
        <v>#REF!</v>
      </c>
      <c r="K885" t="e">
        <f t="shared" si="101"/>
        <v>#REF!</v>
      </c>
    </row>
    <row r="886" spans="1:11" x14ac:dyDescent="0.25">
      <c r="A886" t="e">
        <f>#REF!</f>
        <v>#REF!</v>
      </c>
      <c r="B886" t="e">
        <f>#REF!</f>
        <v>#REF!</v>
      </c>
      <c r="C886" t="e">
        <f>#REF!</f>
        <v>#REF!</v>
      </c>
      <c r="D886" t="e">
        <f>IF(#REF!="","",#REF!)</f>
        <v>#REF!</v>
      </c>
      <c r="E886" t="e">
        <f>IF(#REF!="","",#REF!)</f>
        <v>#REF!</v>
      </c>
      <c r="F886" s="6" t="e">
        <f t="shared" si="97"/>
        <v>#REF!</v>
      </c>
      <c r="G886" s="5" t="e">
        <f>#REF!+#REF!</f>
        <v>#REF!</v>
      </c>
      <c r="H886" s="5" t="e">
        <f t="shared" si="98"/>
        <v>#REF!</v>
      </c>
      <c r="I886" s="5" t="e">
        <f t="shared" si="99"/>
        <v>#REF!</v>
      </c>
      <c r="J886" s="5" t="e">
        <f t="shared" si="100"/>
        <v>#REF!</v>
      </c>
      <c r="K886" t="e">
        <f t="shared" si="101"/>
        <v>#REF!</v>
      </c>
    </row>
    <row r="887" spans="1:11" x14ac:dyDescent="0.25">
      <c r="A887" t="e">
        <f>#REF!</f>
        <v>#REF!</v>
      </c>
      <c r="B887" t="e">
        <f>#REF!</f>
        <v>#REF!</v>
      </c>
      <c r="C887" t="e">
        <f>#REF!</f>
        <v>#REF!</v>
      </c>
      <c r="D887" t="e">
        <f>IF(#REF!="","",#REF!)</f>
        <v>#REF!</v>
      </c>
      <c r="E887" t="e">
        <f>IF(#REF!="","",#REF!)</f>
        <v>#REF!</v>
      </c>
      <c r="F887" s="6" t="e">
        <f t="shared" si="97"/>
        <v>#REF!</v>
      </c>
      <c r="G887" s="5" t="e">
        <f>#REF!+#REF!</f>
        <v>#REF!</v>
      </c>
      <c r="H887" s="5" t="e">
        <f t="shared" si="98"/>
        <v>#REF!</v>
      </c>
      <c r="I887" s="5" t="e">
        <f t="shared" si="99"/>
        <v>#REF!</v>
      </c>
      <c r="J887" s="5" t="e">
        <f t="shared" si="100"/>
        <v>#REF!</v>
      </c>
      <c r="K887" t="e">
        <f t="shared" si="101"/>
        <v>#REF!</v>
      </c>
    </row>
    <row r="888" spans="1:11" x14ac:dyDescent="0.25">
      <c r="A888" t="e">
        <f>#REF!</f>
        <v>#REF!</v>
      </c>
      <c r="B888" t="e">
        <f>#REF!</f>
        <v>#REF!</v>
      </c>
      <c r="C888" t="e">
        <f>#REF!</f>
        <v>#REF!</v>
      </c>
      <c r="D888" t="e">
        <f>IF(#REF!="","",#REF!)</f>
        <v>#REF!</v>
      </c>
      <c r="E888" t="e">
        <f>IF(#REF!="","",#REF!)</f>
        <v>#REF!</v>
      </c>
      <c r="F888" s="6" t="e">
        <f t="shared" si="97"/>
        <v>#REF!</v>
      </c>
      <c r="G888" s="5" t="e">
        <f>#REF!+#REF!</f>
        <v>#REF!</v>
      </c>
      <c r="H888" s="5" t="e">
        <f t="shared" si="98"/>
        <v>#REF!</v>
      </c>
      <c r="I888" s="5" t="e">
        <f t="shared" si="99"/>
        <v>#REF!</v>
      </c>
      <c r="J888" s="5" t="e">
        <f t="shared" si="100"/>
        <v>#REF!</v>
      </c>
      <c r="K888" t="e">
        <f t="shared" si="101"/>
        <v>#REF!</v>
      </c>
    </row>
    <row r="889" spans="1:11" x14ac:dyDescent="0.25">
      <c r="A889" t="e">
        <f>#REF!</f>
        <v>#REF!</v>
      </c>
      <c r="B889" t="e">
        <f>#REF!</f>
        <v>#REF!</v>
      </c>
      <c r="C889" t="e">
        <f>#REF!</f>
        <v>#REF!</v>
      </c>
      <c r="D889" t="e">
        <f>IF(#REF!="","",#REF!)</f>
        <v>#REF!</v>
      </c>
      <c r="E889" t="e">
        <f>IF(#REF!="","",#REF!)</f>
        <v>#REF!</v>
      </c>
      <c r="F889" s="6" t="e">
        <f t="shared" si="97"/>
        <v>#REF!</v>
      </c>
      <c r="G889" s="5" t="e">
        <f>#REF!+#REF!</f>
        <v>#REF!</v>
      </c>
      <c r="H889" s="5" t="e">
        <f t="shared" si="98"/>
        <v>#REF!</v>
      </c>
      <c r="I889" s="5" t="e">
        <f t="shared" si="99"/>
        <v>#REF!</v>
      </c>
      <c r="J889" s="5" t="e">
        <f t="shared" si="100"/>
        <v>#REF!</v>
      </c>
      <c r="K889" t="e">
        <f t="shared" si="101"/>
        <v>#REF!</v>
      </c>
    </row>
    <row r="890" spans="1:11" x14ac:dyDescent="0.25">
      <c r="A890" t="e">
        <f>#REF!</f>
        <v>#REF!</v>
      </c>
      <c r="B890" t="e">
        <f>#REF!</f>
        <v>#REF!</v>
      </c>
      <c r="C890" t="e">
        <f>#REF!</f>
        <v>#REF!</v>
      </c>
      <c r="D890" t="e">
        <f>IF(#REF!="","",#REF!)</f>
        <v>#REF!</v>
      </c>
      <c r="E890" t="e">
        <f>IF(#REF!="","",#REF!)</f>
        <v>#REF!</v>
      </c>
      <c r="F890" s="6" t="e">
        <f t="shared" si="97"/>
        <v>#REF!</v>
      </c>
      <c r="G890" s="5" t="e">
        <f>#REF!+#REF!</f>
        <v>#REF!</v>
      </c>
      <c r="H890" s="5" t="e">
        <f t="shared" si="98"/>
        <v>#REF!</v>
      </c>
      <c r="I890" s="5" t="e">
        <f t="shared" si="99"/>
        <v>#REF!</v>
      </c>
      <c r="J890" s="5" t="e">
        <f t="shared" si="100"/>
        <v>#REF!</v>
      </c>
      <c r="K890" t="e">
        <f t="shared" si="101"/>
        <v>#REF!</v>
      </c>
    </row>
    <row r="891" spans="1:11" x14ac:dyDescent="0.25">
      <c r="A891" t="e">
        <f>#REF!</f>
        <v>#REF!</v>
      </c>
      <c r="B891" t="e">
        <f>#REF!</f>
        <v>#REF!</v>
      </c>
      <c r="C891" t="e">
        <f>#REF!</f>
        <v>#REF!</v>
      </c>
      <c r="D891" t="e">
        <f>IF(#REF!="","",#REF!)</f>
        <v>#REF!</v>
      </c>
      <c r="E891" t="e">
        <f>IF(#REF!="","",#REF!)</f>
        <v>#REF!</v>
      </c>
      <c r="F891" s="6" t="e">
        <f t="shared" si="97"/>
        <v>#REF!</v>
      </c>
      <c r="G891" s="5" t="e">
        <f>#REF!+#REF!</f>
        <v>#REF!</v>
      </c>
      <c r="H891" s="5" t="e">
        <f t="shared" si="98"/>
        <v>#REF!</v>
      </c>
      <c r="I891" s="5" t="e">
        <f t="shared" si="99"/>
        <v>#REF!</v>
      </c>
      <c r="J891" s="5" t="e">
        <f t="shared" si="100"/>
        <v>#REF!</v>
      </c>
      <c r="K891" t="e">
        <f t="shared" si="101"/>
        <v>#REF!</v>
      </c>
    </row>
    <row r="892" spans="1:11" x14ac:dyDescent="0.25">
      <c r="A892" t="e">
        <f>#REF!</f>
        <v>#REF!</v>
      </c>
      <c r="B892" t="e">
        <f>#REF!</f>
        <v>#REF!</v>
      </c>
      <c r="C892" t="e">
        <f>#REF!</f>
        <v>#REF!</v>
      </c>
      <c r="D892" t="e">
        <f>IF(#REF!="","",#REF!)</f>
        <v>#REF!</v>
      </c>
      <c r="E892" t="e">
        <f>IF(#REF!="","",#REF!)</f>
        <v>#REF!</v>
      </c>
      <c r="F892" s="6" t="e">
        <f t="shared" si="97"/>
        <v>#REF!</v>
      </c>
      <c r="G892" s="5" t="e">
        <f>#REF!+#REF!</f>
        <v>#REF!</v>
      </c>
      <c r="H892" s="5" t="e">
        <f t="shared" si="98"/>
        <v>#REF!</v>
      </c>
      <c r="I892" s="5" t="e">
        <f t="shared" si="99"/>
        <v>#REF!</v>
      </c>
      <c r="J892" s="5" t="e">
        <f t="shared" si="100"/>
        <v>#REF!</v>
      </c>
      <c r="K892" t="e">
        <f t="shared" si="101"/>
        <v>#REF!</v>
      </c>
    </row>
    <row r="893" spans="1:11" x14ac:dyDescent="0.25">
      <c r="A893" t="e">
        <f>#REF!</f>
        <v>#REF!</v>
      </c>
      <c r="B893" t="e">
        <f>#REF!</f>
        <v>#REF!</v>
      </c>
      <c r="C893" t="e">
        <f>#REF!</f>
        <v>#REF!</v>
      </c>
      <c r="D893" t="e">
        <f>IF(#REF!="","",#REF!)</f>
        <v>#REF!</v>
      </c>
      <c r="E893" t="e">
        <f>IF(#REF!="","",#REF!)</f>
        <v>#REF!</v>
      </c>
      <c r="F893" s="6" t="e">
        <f t="shared" si="97"/>
        <v>#REF!</v>
      </c>
      <c r="G893" s="5" t="e">
        <f>#REF!+#REF!</f>
        <v>#REF!</v>
      </c>
      <c r="H893" s="5" t="e">
        <f t="shared" si="98"/>
        <v>#REF!</v>
      </c>
      <c r="I893" s="5" t="e">
        <f t="shared" si="99"/>
        <v>#REF!</v>
      </c>
      <c r="J893" s="5" t="e">
        <f t="shared" si="100"/>
        <v>#REF!</v>
      </c>
      <c r="K893" t="e">
        <f t="shared" si="101"/>
        <v>#REF!</v>
      </c>
    </row>
    <row r="894" spans="1:11" x14ac:dyDescent="0.25">
      <c r="A894" t="e">
        <f>#REF!</f>
        <v>#REF!</v>
      </c>
      <c r="B894" t="e">
        <f>#REF!</f>
        <v>#REF!</v>
      </c>
      <c r="C894" t="e">
        <f>#REF!</f>
        <v>#REF!</v>
      </c>
      <c r="D894" t="e">
        <f>IF(#REF!="","",#REF!)</f>
        <v>#REF!</v>
      </c>
      <c r="E894" t="e">
        <f>IF(#REF!="","",#REF!)</f>
        <v>#REF!</v>
      </c>
      <c r="F894" s="6" t="e">
        <f t="shared" si="97"/>
        <v>#REF!</v>
      </c>
      <c r="G894" s="5" t="e">
        <f>#REF!+#REF!</f>
        <v>#REF!</v>
      </c>
      <c r="H894" s="5" t="e">
        <f t="shared" si="98"/>
        <v>#REF!</v>
      </c>
      <c r="I894" s="5" t="e">
        <f t="shared" si="99"/>
        <v>#REF!</v>
      </c>
      <c r="J894" s="5" t="e">
        <f t="shared" si="100"/>
        <v>#REF!</v>
      </c>
      <c r="K894" t="e">
        <f t="shared" si="101"/>
        <v>#REF!</v>
      </c>
    </row>
    <row r="895" spans="1:11" x14ac:dyDescent="0.25">
      <c r="A895" t="e">
        <f>#REF!</f>
        <v>#REF!</v>
      </c>
      <c r="B895" t="e">
        <f>#REF!</f>
        <v>#REF!</v>
      </c>
      <c r="C895" t="e">
        <f>#REF!</f>
        <v>#REF!</v>
      </c>
      <c r="D895" t="e">
        <f>IF(#REF!="","",#REF!)</f>
        <v>#REF!</v>
      </c>
      <c r="E895" t="e">
        <f>IF(#REF!="","",#REF!)</f>
        <v>#REF!</v>
      </c>
      <c r="F895" s="6" t="e">
        <f t="shared" si="97"/>
        <v>#REF!</v>
      </c>
      <c r="G895" s="5" t="e">
        <f>#REF!+#REF!</f>
        <v>#REF!</v>
      </c>
      <c r="H895" s="5" t="e">
        <f t="shared" si="98"/>
        <v>#REF!</v>
      </c>
      <c r="I895" s="5" t="e">
        <f t="shared" si="99"/>
        <v>#REF!</v>
      </c>
      <c r="J895" s="5" t="e">
        <f t="shared" si="100"/>
        <v>#REF!</v>
      </c>
      <c r="K895" t="e">
        <f t="shared" si="101"/>
        <v>#REF!</v>
      </c>
    </row>
    <row r="896" spans="1:11" x14ac:dyDescent="0.25">
      <c r="A896" t="e">
        <f>#REF!</f>
        <v>#REF!</v>
      </c>
      <c r="B896" t="e">
        <f>#REF!</f>
        <v>#REF!</v>
      </c>
      <c r="C896" t="e">
        <f>#REF!</f>
        <v>#REF!</v>
      </c>
      <c r="D896" t="e">
        <f>IF(#REF!="","",#REF!)</f>
        <v>#REF!</v>
      </c>
      <c r="E896" t="e">
        <f>IF(#REF!="","",#REF!)</f>
        <v>#REF!</v>
      </c>
      <c r="F896" s="6" t="e">
        <f t="shared" si="97"/>
        <v>#REF!</v>
      </c>
      <c r="G896" s="5" t="e">
        <f>#REF!+#REF!</f>
        <v>#REF!</v>
      </c>
      <c r="H896" s="5" t="e">
        <f t="shared" si="98"/>
        <v>#REF!</v>
      </c>
      <c r="I896" s="5" t="e">
        <f t="shared" si="99"/>
        <v>#REF!</v>
      </c>
      <c r="J896" s="5" t="e">
        <f t="shared" si="100"/>
        <v>#REF!</v>
      </c>
      <c r="K896" t="e">
        <f t="shared" si="101"/>
        <v>#REF!</v>
      </c>
    </row>
    <row r="897" spans="1:11" x14ac:dyDescent="0.25">
      <c r="A897" t="e">
        <f>#REF!</f>
        <v>#REF!</v>
      </c>
      <c r="B897" t="e">
        <f>#REF!</f>
        <v>#REF!</v>
      </c>
      <c r="C897" t="e">
        <f>#REF!</f>
        <v>#REF!</v>
      </c>
      <c r="D897" t="e">
        <f>IF(#REF!="","",#REF!)</f>
        <v>#REF!</v>
      </c>
      <c r="E897" t="e">
        <f>IF(#REF!="","",#REF!)</f>
        <v>#REF!</v>
      </c>
      <c r="F897" s="6" t="e">
        <f t="shared" si="97"/>
        <v>#REF!</v>
      </c>
      <c r="G897" s="5" t="e">
        <f>#REF!+#REF!</f>
        <v>#REF!</v>
      </c>
      <c r="H897" s="5" t="e">
        <f t="shared" si="98"/>
        <v>#REF!</v>
      </c>
      <c r="I897" s="5" t="e">
        <f t="shared" si="99"/>
        <v>#REF!</v>
      </c>
      <c r="J897" s="5" t="e">
        <f t="shared" si="100"/>
        <v>#REF!</v>
      </c>
      <c r="K897" t="e">
        <f t="shared" si="101"/>
        <v>#REF!</v>
      </c>
    </row>
    <row r="898" spans="1:11" x14ac:dyDescent="0.25">
      <c r="A898" t="e">
        <f>#REF!</f>
        <v>#REF!</v>
      </c>
      <c r="B898" t="e">
        <f>#REF!</f>
        <v>#REF!</v>
      </c>
      <c r="C898" t="e">
        <f>#REF!</f>
        <v>#REF!</v>
      </c>
      <c r="D898" t="e">
        <f>IF(#REF!="","",#REF!)</f>
        <v>#REF!</v>
      </c>
      <c r="E898" t="e">
        <f>IF(#REF!="","",#REF!)</f>
        <v>#REF!</v>
      </c>
      <c r="F898" s="6" t="e">
        <f t="shared" si="97"/>
        <v>#REF!</v>
      </c>
      <c r="G898" s="5" t="e">
        <f>#REF!+#REF!</f>
        <v>#REF!</v>
      </c>
      <c r="H898" s="5" t="e">
        <f t="shared" si="98"/>
        <v>#REF!</v>
      </c>
      <c r="I898" s="5" t="e">
        <f t="shared" si="99"/>
        <v>#REF!</v>
      </c>
      <c r="J898" s="5" t="e">
        <f t="shared" si="100"/>
        <v>#REF!</v>
      </c>
      <c r="K898" t="e">
        <f t="shared" si="101"/>
        <v>#REF!</v>
      </c>
    </row>
    <row r="899" spans="1:11" x14ac:dyDescent="0.25">
      <c r="A899" t="e">
        <f>#REF!</f>
        <v>#REF!</v>
      </c>
      <c r="B899" t="e">
        <f>#REF!</f>
        <v>#REF!</v>
      </c>
      <c r="C899" t="e">
        <f>#REF!</f>
        <v>#REF!</v>
      </c>
      <c r="D899" t="e">
        <f>IF(#REF!="","",#REF!)</f>
        <v>#REF!</v>
      </c>
      <c r="E899" t="e">
        <f>IF(#REF!="","",#REF!)</f>
        <v>#REF!</v>
      </c>
      <c r="F899" s="6" t="e">
        <f t="shared" si="97"/>
        <v>#REF!</v>
      </c>
      <c r="G899" s="5" t="e">
        <f>#REF!+#REF!</f>
        <v>#REF!</v>
      </c>
      <c r="H899" s="5" t="e">
        <f t="shared" si="98"/>
        <v>#REF!</v>
      </c>
      <c r="I899" s="5" t="e">
        <f t="shared" si="99"/>
        <v>#REF!</v>
      </c>
      <c r="J899" s="5" t="e">
        <f t="shared" si="100"/>
        <v>#REF!</v>
      </c>
      <c r="K899" t="e">
        <f t="shared" si="101"/>
        <v>#REF!</v>
      </c>
    </row>
    <row r="900" spans="1:11" x14ac:dyDescent="0.25">
      <c r="A900" t="e">
        <f>#REF!</f>
        <v>#REF!</v>
      </c>
      <c r="B900" t="e">
        <f>#REF!</f>
        <v>#REF!</v>
      </c>
      <c r="C900" t="e">
        <f>#REF!</f>
        <v>#REF!</v>
      </c>
      <c r="D900" t="e">
        <f>IF(#REF!="","",#REF!)</f>
        <v>#REF!</v>
      </c>
      <c r="E900" t="e">
        <f>IF(#REF!="","",#REF!)</f>
        <v>#REF!</v>
      </c>
      <c r="F900" s="6" t="e">
        <f t="shared" ref="F900:F963" si="102">IF(OR(E900="",D900="",E900=0),"",D900/E900)</f>
        <v>#REF!</v>
      </c>
      <c r="G900" s="5" t="e">
        <f>#REF!+#REF!</f>
        <v>#REF!</v>
      </c>
      <c r="H900" s="5" t="e">
        <f t="shared" ref="H900:H963" si="103">IF(AND(G900&gt;0,IF(D900="",0,D900)&gt;0,B900=$P$3),1,0)</f>
        <v>#REF!</v>
      </c>
      <c r="I900" s="5" t="e">
        <f t="shared" ref="I900:I963" si="104">IF(AND(G900&gt;0,B900=$P$3),1,0)</f>
        <v>#REF!</v>
      </c>
      <c r="J900" s="5" t="e">
        <f t="shared" ref="J900:J963" si="105">IF(AND(IF(D900="",0,D900)&gt;0,G900=0,B900=$P$3),1,0)</f>
        <v>#REF!</v>
      </c>
      <c r="K900" t="e">
        <f t="shared" ref="K900:K963" si="106">IF(OR(E900=0,E900=""),0,IF(B900=$P$3,1,0))</f>
        <v>#REF!</v>
      </c>
    </row>
    <row r="901" spans="1:11" x14ac:dyDescent="0.25">
      <c r="A901" t="e">
        <f>#REF!</f>
        <v>#REF!</v>
      </c>
      <c r="B901" t="e">
        <f>#REF!</f>
        <v>#REF!</v>
      </c>
      <c r="C901" t="e">
        <f>#REF!</f>
        <v>#REF!</v>
      </c>
      <c r="D901" t="e">
        <f>IF(#REF!="","",#REF!)</f>
        <v>#REF!</v>
      </c>
      <c r="E901" t="e">
        <f>IF(#REF!="","",#REF!)</f>
        <v>#REF!</v>
      </c>
      <c r="F901" s="6" t="e">
        <f t="shared" si="102"/>
        <v>#REF!</v>
      </c>
      <c r="G901" s="5" t="e">
        <f>#REF!+#REF!</f>
        <v>#REF!</v>
      </c>
      <c r="H901" s="5" t="e">
        <f t="shared" si="103"/>
        <v>#REF!</v>
      </c>
      <c r="I901" s="5" t="e">
        <f t="shared" si="104"/>
        <v>#REF!</v>
      </c>
      <c r="J901" s="5" t="e">
        <f t="shared" si="105"/>
        <v>#REF!</v>
      </c>
      <c r="K901" t="e">
        <f t="shared" si="106"/>
        <v>#REF!</v>
      </c>
    </row>
    <row r="902" spans="1:11" x14ac:dyDescent="0.25">
      <c r="A902" t="e">
        <f>#REF!</f>
        <v>#REF!</v>
      </c>
      <c r="B902" t="e">
        <f>#REF!</f>
        <v>#REF!</v>
      </c>
      <c r="C902" t="e">
        <f>#REF!</f>
        <v>#REF!</v>
      </c>
      <c r="D902" t="e">
        <f>IF(#REF!="","",#REF!)</f>
        <v>#REF!</v>
      </c>
      <c r="E902" t="e">
        <f>IF(#REF!="","",#REF!)</f>
        <v>#REF!</v>
      </c>
      <c r="F902" s="6" t="e">
        <f t="shared" si="102"/>
        <v>#REF!</v>
      </c>
      <c r="G902" s="5" t="e">
        <f>#REF!+#REF!</f>
        <v>#REF!</v>
      </c>
      <c r="H902" s="5" t="e">
        <f t="shared" si="103"/>
        <v>#REF!</v>
      </c>
      <c r="I902" s="5" t="e">
        <f t="shared" si="104"/>
        <v>#REF!</v>
      </c>
      <c r="J902" s="5" t="e">
        <f t="shared" si="105"/>
        <v>#REF!</v>
      </c>
      <c r="K902" t="e">
        <f t="shared" si="106"/>
        <v>#REF!</v>
      </c>
    </row>
    <row r="903" spans="1:11" x14ac:dyDescent="0.25">
      <c r="A903" t="e">
        <f>#REF!</f>
        <v>#REF!</v>
      </c>
      <c r="B903" t="e">
        <f>#REF!</f>
        <v>#REF!</v>
      </c>
      <c r="C903" t="e">
        <f>#REF!</f>
        <v>#REF!</v>
      </c>
      <c r="D903" t="e">
        <f>IF(#REF!="","",#REF!)</f>
        <v>#REF!</v>
      </c>
      <c r="E903" t="e">
        <f>IF(#REF!="","",#REF!)</f>
        <v>#REF!</v>
      </c>
      <c r="F903" s="6" t="e">
        <f t="shared" si="102"/>
        <v>#REF!</v>
      </c>
      <c r="G903" s="5" t="e">
        <f>#REF!+#REF!</f>
        <v>#REF!</v>
      </c>
      <c r="H903" s="5" t="e">
        <f t="shared" si="103"/>
        <v>#REF!</v>
      </c>
      <c r="I903" s="5" t="e">
        <f t="shared" si="104"/>
        <v>#REF!</v>
      </c>
      <c r="J903" s="5" t="e">
        <f t="shared" si="105"/>
        <v>#REF!</v>
      </c>
      <c r="K903" t="e">
        <f t="shared" si="106"/>
        <v>#REF!</v>
      </c>
    </row>
    <row r="904" spans="1:11" x14ac:dyDescent="0.25">
      <c r="A904" t="e">
        <f>#REF!</f>
        <v>#REF!</v>
      </c>
      <c r="B904" t="e">
        <f>#REF!</f>
        <v>#REF!</v>
      </c>
      <c r="C904" t="e">
        <f>#REF!</f>
        <v>#REF!</v>
      </c>
      <c r="D904" t="e">
        <f>IF(#REF!="","",#REF!)</f>
        <v>#REF!</v>
      </c>
      <c r="E904" t="e">
        <f>IF(#REF!="","",#REF!)</f>
        <v>#REF!</v>
      </c>
      <c r="F904" s="6" t="e">
        <f t="shared" si="102"/>
        <v>#REF!</v>
      </c>
      <c r="G904" s="5" t="e">
        <f>#REF!+#REF!</f>
        <v>#REF!</v>
      </c>
      <c r="H904" s="5" t="e">
        <f t="shared" si="103"/>
        <v>#REF!</v>
      </c>
      <c r="I904" s="5" t="e">
        <f t="shared" si="104"/>
        <v>#REF!</v>
      </c>
      <c r="J904" s="5" t="e">
        <f t="shared" si="105"/>
        <v>#REF!</v>
      </c>
      <c r="K904" t="e">
        <f t="shared" si="106"/>
        <v>#REF!</v>
      </c>
    </row>
    <row r="905" spans="1:11" x14ac:dyDescent="0.25">
      <c r="A905" t="e">
        <f>#REF!</f>
        <v>#REF!</v>
      </c>
      <c r="B905" t="e">
        <f>#REF!</f>
        <v>#REF!</v>
      </c>
      <c r="C905" t="e">
        <f>#REF!</f>
        <v>#REF!</v>
      </c>
      <c r="D905" t="e">
        <f>IF(#REF!="","",#REF!)</f>
        <v>#REF!</v>
      </c>
      <c r="E905" t="e">
        <f>IF(#REF!="","",#REF!)</f>
        <v>#REF!</v>
      </c>
      <c r="F905" s="6" t="e">
        <f t="shared" si="102"/>
        <v>#REF!</v>
      </c>
      <c r="G905" s="5" t="e">
        <f>#REF!+#REF!</f>
        <v>#REF!</v>
      </c>
      <c r="H905" s="5" t="e">
        <f t="shared" si="103"/>
        <v>#REF!</v>
      </c>
      <c r="I905" s="5" t="e">
        <f t="shared" si="104"/>
        <v>#REF!</v>
      </c>
      <c r="J905" s="5" t="e">
        <f t="shared" si="105"/>
        <v>#REF!</v>
      </c>
      <c r="K905" t="e">
        <f t="shared" si="106"/>
        <v>#REF!</v>
      </c>
    </row>
    <row r="906" spans="1:11" x14ac:dyDescent="0.25">
      <c r="A906" t="e">
        <f>#REF!</f>
        <v>#REF!</v>
      </c>
      <c r="B906" t="e">
        <f>#REF!</f>
        <v>#REF!</v>
      </c>
      <c r="C906" t="e">
        <f>#REF!</f>
        <v>#REF!</v>
      </c>
      <c r="D906" t="e">
        <f>IF(#REF!="","",#REF!)</f>
        <v>#REF!</v>
      </c>
      <c r="E906" t="e">
        <f>IF(#REF!="","",#REF!)</f>
        <v>#REF!</v>
      </c>
      <c r="F906" s="6" t="e">
        <f t="shared" si="102"/>
        <v>#REF!</v>
      </c>
      <c r="G906" s="5" t="e">
        <f>#REF!+#REF!</f>
        <v>#REF!</v>
      </c>
      <c r="H906" s="5" t="e">
        <f t="shared" si="103"/>
        <v>#REF!</v>
      </c>
      <c r="I906" s="5" t="e">
        <f t="shared" si="104"/>
        <v>#REF!</v>
      </c>
      <c r="J906" s="5" t="e">
        <f t="shared" si="105"/>
        <v>#REF!</v>
      </c>
      <c r="K906" t="e">
        <f t="shared" si="106"/>
        <v>#REF!</v>
      </c>
    </row>
    <row r="907" spans="1:11" x14ac:dyDescent="0.25">
      <c r="A907" t="e">
        <f>#REF!</f>
        <v>#REF!</v>
      </c>
      <c r="B907" t="e">
        <f>#REF!</f>
        <v>#REF!</v>
      </c>
      <c r="C907" t="e">
        <f>#REF!</f>
        <v>#REF!</v>
      </c>
      <c r="D907" t="e">
        <f>IF(#REF!="","",#REF!)</f>
        <v>#REF!</v>
      </c>
      <c r="E907" t="e">
        <f>IF(#REF!="","",#REF!)</f>
        <v>#REF!</v>
      </c>
      <c r="F907" s="6" t="e">
        <f t="shared" si="102"/>
        <v>#REF!</v>
      </c>
      <c r="G907" s="5" t="e">
        <f>#REF!+#REF!</f>
        <v>#REF!</v>
      </c>
      <c r="H907" s="5" t="e">
        <f t="shared" si="103"/>
        <v>#REF!</v>
      </c>
      <c r="I907" s="5" t="e">
        <f t="shared" si="104"/>
        <v>#REF!</v>
      </c>
      <c r="J907" s="5" t="e">
        <f t="shared" si="105"/>
        <v>#REF!</v>
      </c>
      <c r="K907" t="e">
        <f t="shared" si="106"/>
        <v>#REF!</v>
      </c>
    </row>
    <row r="908" spans="1:11" x14ac:dyDescent="0.25">
      <c r="A908" t="e">
        <f>#REF!</f>
        <v>#REF!</v>
      </c>
      <c r="B908" t="e">
        <f>#REF!</f>
        <v>#REF!</v>
      </c>
      <c r="C908" t="e">
        <f>#REF!</f>
        <v>#REF!</v>
      </c>
      <c r="D908" t="e">
        <f>IF(#REF!="","",#REF!)</f>
        <v>#REF!</v>
      </c>
      <c r="E908" t="e">
        <f>IF(#REF!="","",#REF!)</f>
        <v>#REF!</v>
      </c>
      <c r="F908" s="6" t="e">
        <f t="shared" si="102"/>
        <v>#REF!</v>
      </c>
      <c r="G908" s="5" t="e">
        <f>#REF!+#REF!</f>
        <v>#REF!</v>
      </c>
      <c r="H908" s="5" t="e">
        <f t="shared" si="103"/>
        <v>#REF!</v>
      </c>
      <c r="I908" s="5" t="e">
        <f t="shared" si="104"/>
        <v>#REF!</v>
      </c>
      <c r="J908" s="5" t="e">
        <f t="shared" si="105"/>
        <v>#REF!</v>
      </c>
      <c r="K908" t="e">
        <f t="shared" si="106"/>
        <v>#REF!</v>
      </c>
    </row>
    <row r="909" spans="1:11" x14ac:dyDescent="0.25">
      <c r="A909" t="e">
        <f>#REF!</f>
        <v>#REF!</v>
      </c>
      <c r="B909" t="e">
        <f>#REF!</f>
        <v>#REF!</v>
      </c>
      <c r="C909" t="e">
        <f>#REF!</f>
        <v>#REF!</v>
      </c>
      <c r="D909" t="e">
        <f>IF(#REF!="","",#REF!)</f>
        <v>#REF!</v>
      </c>
      <c r="E909" t="e">
        <f>IF(#REF!="","",#REF!)</f>
        <v>#REF!</v>
      </c>
      <c r="F909" s="6" t="e">
        <f t="shared" si="102"/>
        <v>#REF!</v>
      </c>
      <c r="G909" s="5" t="e">
        <f>#REF!+#REF!</f>
        <v>#REF!</v>
      </c>
      <c r="H909" s="5" t="e">
        <f t="shared" si="103"/>
        <v>#REF!</v>
      </c>
      <c r="I909" s="5" t="e">
        <f t="shared" si="104"/>
        <v>#REF!</v>
      </c>
      <c r="J909" s="5" t="e">
        <f t="shared" si="105"/>
        <v>#REF!</v>
      </c>
      <c r="K909" t="e">
        <f t="shared" si="106"/>
        <v>#REF!</v>
      </c>
    </row>
    <row r="910" spans="1:11" x14ac:dyDescent="0.25">
      <c r="A910" t="e">
        <f>#REF!</f>
        <v>#REF!</v>
      </c>
      <c r="B910" t="e">
        <f>#REF!</f>
        <v>#REF!</v>
      </c>
      <c r="C910" t="e">
        <f>#REF!</f>
        <v>#REF!</v>
      </c>
      <c r="D910" t="e">
        <f>IF(#REF!="","",#REF!)</f>
        <v>#REF!</v>
      </c>
      <c r="E910" t="e">
        <f>IF(#REF!="","",#REF!)</f>
        <v>#REF!</v>
      </c>
      <c r="F910" s="6" t="e">
        <f t="shared" si="102"/>
        <v>#REF!</v>
      </c>
      <c r="G910" s="5" t="e">
        <f>#REF!+#REF!</f>
        <v>#REF!</v>
      </c>
      <c r="H910" s="5" t="e">
        <f t="shared" si="103"/>
        <v>#REF!</v>
      </c>
      <c r="I910" s="5" t="e">
        <f t="shared" si="104"/>
        <v>#REF!</v>
      </c>
      <c r="J910" s="5" t="e">
        <f t="shared" si="105"/>
        <v>#REF!</v>
      </c>
      <c r="K910" t="e">
        <f t="shared" si="106"/>
        <v>#REF!</v>
      </c>
    </row>
    <row r="911" spans="1:11" x14ac:dyDescent="0.25">
      <c r="A911" t="e">
        <f>#REF!</f>
        <v>#REF!</v>
      </c>
      <c r="B911" t="e">
        <f>#REF!</f>
        <v>#REF!</v>
      </c>
      <c r="C911" t="e">
        <f>#REF!</f>
        <v>#REF!</v>
      </c>
      <c r="D911" t="e">
        <f>IF(#REF!="","",#REF!)</f>
        <v>#REF!</v>
      </c>
      <c r="E911" t="e">
        <f>IF(#REF!="","",#REF!)</f>
        <v>#REF!</v>
      </c>
      <c r="F911" s="6" t="e">
        <f t="shared" si="102"/>
        <v>#REF!</v>
      </c>
      <c r="G911" s="5" t="e">
        <f>#REF!+#REF!</f>
        <v>#REF!</v>
      </c>
      <c r="H911" s="5" t="e">
        <f t="shared" si="103"/>
        <v>#REF!</v>
      </c>
      <c r="I911" s="5" t="e">
        <f t="shared" si="104"/>
        <v>#REF!</v>
      </c>
      <c r="J911" s="5" t="e">
        <f t="shared" si="105"/>
        <v>#REF!</v>
      </c>
      <c r="K911" t="e">
        <f t="shared" si="106"/>
        <v>#REF!</v>
      </c>
    </row>
    <row r="912" spans="1:11" x14ac:dyDescent="0.25">
      <c r="A912" t="e">
        <f>#REF!</f>
        <v>#REF!</v>
      </c>
      <c r="B912" t="e">
        <f>#REF!</f>
        <v>#REF!</v>
      </c>
      <c r="C912" t="e">
        <f>#REF!</f>
        <v>#REF!</v>
      </c>
      <c r="D912" t="e">
        <f>IF(#REF!="","",#REF!)</f>
        <v>#REF!</v>
      </c>
      <c r="E912" t="e">
        <f>IF(#REF!="","",#REF!)</f>
        <v>#REF!</v>
      </c>
      <c r="F912" s="6" t="e">
        <f t="shared" si="102"/>
        <v>#REF!</v>
      </c>
      <c r="G912" s="5" t="e">
        <f>#REF!+#REF!</f>
        <v>#REF!</v>
      </c>
      <c r="H912" s="5" t="e">
        <f t="shared" si="103"/>
        <v>#REF!</v>
      </c>
      <c r="I912" s="5" t="e">
        <f t="shared" si="104"/>
        <v>#REF!</v>
      </c>
      <c r="J912" s="5" t="e">
        <f t="shared" si="105"/>
        <v>#REF!</v>
      </c>
      <c r="K912" t="e">
        <f t="shared" si="106"/>
        <v>#REF!</v>
      </c>
    </row>
    <row r="913" spans="1:11" x14ac:dyDescent="0.25">
      <c r="A913" t="e">
        <f>#REF!</f>
        <v>#REF!</v>
      </c>
      <c r="B913" t="e">
        <f>#REF!</f>
        <v>#REF!</v>
      </c>
      <c r="C913" t="e">
        <f>#REF!</f>
        <v>#REF!</v>
      </c>
      <c r="D913" t="e">
        <f>IF(#REF!="","",#REF!)</f>
        <v>#REF!</v>
      </c>
      <c r="E913" t="e">
        <f>IF(#REF!="","",#REF!)</f>
        <v>#REF!</v>
      </c>
      <c r="F913" s="6" t="e">
        <f t="shared" si="102"/>
        <v>#REF!</v>
      </c>
      <c r="G913" s="5" t="e">
        <f>#REF!+#REF!</f>
        <v>#REF!</v>
      </c>
      <c r="H913" s="5" t="e">
        <f t="shared" si="103"/>
        <v>#REF!</v>
      </c>
      <c r="I913" s="5" t="e">
        <f t="shared" si="104"/>
        <v>#REF!</v>
      </c>
      <c r="J913" s="5" t="e">
        <f t="shared" si="105"/>
        <v>#REF!</v>
      </c>
      <c r="K913" t="e">
        <f t="shared" si="106"/>
        <v>#REF!</v>
      </c>
    </row>
    <row r="914" spans="1:11" x14ac:dyDescent="0.25">
      <c r="A914" t="e">
        <f>#REF!</f>
        <v>#REF!</v>
      </c>
      <c r="B914" t="e">
        <f>#REF!</f>
        <v>#REF!</v>
      </c>
      <c r="C914" t="e">
        <f>#REF!</f>
        <v>#REF!</v>
      </c>
      <c r="D914" t="e">
        <f>IF(#REF!="","",#REF!)</f>
        <v>#REF!</v>
      </c>
      <c r="E914" t="e">
        <f>IF(#REF!="","",#REF!)</f>
        <v>#REF!</v>
      </c>
      <c r="F914" s="6" t="e">
        <f t="shared" si="102"/>
        <v>#REF!</v>
      </c>
      <c r="G914" s="5" t="e">
        <f>#REF!+#REF!</f>
        <v>#REF!</v>
      </c>
      <c r="H914" s="5" t="e">
        <f t="shared" si="103"/>
        <v>#REF!</v>
      </c>
      <c r="I914" s="5" t="e">
        <f t="shared" si="104"/>
        <v>#REF!</v>
      </c>
      <c r="J914" s="5" t="e">
        <f t="shared" si="105"/>
        <v>#REF!</v>
      </c>
      <c r="K914" t="e">
        <f t="shared" si="106"/>
        <v>#REF!</v>
      </c>
    </row>
    <row r="915" spans="1:11" x14ac:dyDescent="0.25">
      <c r="A915" t="e">
        <f>#REF!</f>
        <v>#REF!</v>
      </c>
      <c r="B915" t="e">
        <f>#REF!</f>
        <v>#REF!</v>
      </c>
      <c r="C915" t="e">
        <f>#REF!</f>
        <v>#REF!</v>
      </c>
      <c r="D915" t="e">
        <f>IF(#REF!="","",#REF!)</f>
        <v>#REF!</v>
      </c>
      <c r="E915" t="e">
        <f>IF(#REF!="","",#REF!)</f>
        <v>#REF!</v>
      </c>
      <c r="F915" s="6" t="e">
        <f t="shared" si="102"/>
        <v>#REF!</v>
      </c>
      <c r="G915" s="5" t="e">
        <f>#REF!+#REF!</f>
        <v>#REF!</v>
      </c>
      <c r="H915" s="5" t="e">
        <f t="shared" si="103"/>
        <v>#REF!</v>
      </c>
      <c r="I915" s="5" t="e">
        <f t="shared" si="104"/>
        <v>#REF!</v>
      </c>
      <c r="J915" s="5" t="e">
        <f t="shared" si="105"/>
        <v>#REF!</v>
      </c>
      <c r="K915" t="e">
        <f t="shared" si="106"/>
        <v>#REF!</v>
      </c>
    </row>
    <row r="916" spans="1:11" x14ac:dyDescent="0.25">
      <c r="A916" t="e">
        <f>#REF!</f>
        <v>#REF!</v>
      </c>
      <c r="B916" t="e">
        <f>#REF!</f>
        <v>#REF!</v>
      </c>
      <c r="C916" t="e">
        <f>#REF!</f>
        <v>#REF!</v>
      </c>
      <c r="D916" t="e">
        <f>IF(#REF!="","",#REF!)</f>
        <v>#REF!</v>
      </c>
      <c r="E916" t="e">
        <f>IF(#REF!="","",#REF!)</f>
        <v>#REF!</v>
      </c>
      <c r="F916" s="6" t="e">
        <f t="shared" si="102"/>
        <v>#REF!</v>
      </c>
      <c r="G916" s="5" t="e">
        <f>#REF!+#REF!</f>
        <v>#REF!</v>
      </c>
      <c r="H916" s="5" t="e">
        <f t="shared" si="103"/>
        <v>#REF!</v>
      </c>
      <c r="I916" s="5" t="e">
        <f t="shared" si="104"/>
        <v>#REF!</v>
      </c>
      <c r="J916" s="5" t="e">
        <f t="shared" si="105"/>
        <v>#REF!</v>
      </c>
      <c r="K916" t="e">
        <f t="shared" si="106"/>
        <v>#REF!</v>
      </c>
    </row>
    <row r="917" spans="1:11" x14ac:dyDescent="0.25">
      <c r="A917" t="e">
        <f>#REF!</f>
        <v>#REF!</v>
      </c>
      <c r="B917" t="e">
        <f>#REF!</f>
        <v>#REF!</v>
      </c>
      <c r="C917" t="e">
        <f>#REF!</f>
        <v>#REF!</v>
      </c>
      <c r="D917" t="e">
        <f>IF(#REF!="","",#REF!)</f>
        <v>#REF!</v>
      </c>
      <c r="E917" t="e">
        <f>IF(#REF!="","",#REF!)</f>
        <v>#REF!</v>
      </c>
      <c r="F917" s="6" t="e">
        <f t="shared" si="102"/>
        <v>#REF!</v>
      </c>
      <c r="G917" s="5" t="e">
        <f>#REF!+#REF!</f>
        <v>#REF!</v>
      </c>
      <c r="H917" s="5" t="e">
        <f t="shared" si="103"/>
        <v>#REF!</v>
      </c>
      <c r="I917" s="5" t="e">
        <f t="shared" si="104"/>
        <v>#REF!</v>
      </c>
      <c r="J917" s="5" t="e">
        <f t="shared" si="105"/>
        <v>#REF!</v>
      </c>
      <c r="K917" t="e">
        <f t="shared" si="106"/>
        <v>#REF!</v>
      </c>
    </row>
    <row r="918" spans="1:11" x14ac:dyDescent="0.25">
      <c r="A918" t="e">
        <f>#REF!</f>
        <v>#REF!</v>
      </c>
      <c r="B918" t="e">
        <f>#REF!</f>
        <v>#REF!</v>
      </c>
      <c r="C918" t="e">
        <f>#REF!</f>
        <v>#REF!</v>
      </c>
      <c r="D918" t="e">
        <f>IF(#REF!="","",#REF!)</f>
        <v>#REF!</v>
      </c>
      <c r="E918" t="e">
        <f>IF(#REF!="","",#REF!)</f>
        <v>#REF!</v>
      </c>
      <c r="F918" s="6" t="e">
        <f t="shared" si="102"/>
        <v>#REF!</v>
      </c>
      <c r="G918" s="5" t="e">
        <f>#REF!+#REF!</f>
        <v>#REF!</v>
      </c>
      <c r="H918" s="5" t="e">
        <f t="shared" si="103"/>
        <v>#REF!</v>
      </c>
      <c r="I918" s="5" t="e">
        <f t="shared" si="104"/>
        <v>#REF!</v>
      </c>
      <c r="J918" s="5" t="e">
        <f t="shared" si="105"/>
        <v>#REF!</v>
      </c>
      <c r="K918" t="e">
        <f t="shared" si="106"/>
        <v>#REF!</v>
      </c>
    </row>
    <row r="919" spans="1:11" x14ac:dyDescent="0.25">
      <c r="A919" t="e">
        <f>#REF!</f>
        <v>#REF!</v>
      </c>
      <c r="B919" t="e">
        <f>#REF!</f>
        <v>#REF!</v>
      </c>
      <c r="C919" t="e">
        <f>#REF!</f>
        <v>#REF!</v>
      </c>
      <c r="D919" t="e">
        <f>IF(#REF!="","",#REF!)</f>
        <v>#REF!</v>
      </c>
      <c r="E919" t="e">
        <f>IF(#REF!="","",#REF!)</f>
        <v>#REF!</v>
      </c>
      <c r="F919" s="6" t="e">
        <f t="shared" si="102"/>
        <v>#REF!</v>
      </c>
      <c r="G919" s="5" t="e">
        <f>#REF!+#REF!</f>
        <v>#REF!</v>
      </c>
      <c r="H919" s="5" t="e">
        <f t="shared" si="103"/>
        <v>#REF!</v>
      </c>
      <c r="I919" s="5" t="e">
        <f t="shared" si="104"/>
        <v>#REF!</v>
      </c>
      <c r="J919" s="5" t="e">
        <f t="shared" si="105"/>
        <v>#REF!</v>
      </c>
      <c r="K919" t="e">
        <f t="shared" si="106"/>
        <v>#REF!</v>
      </c>
    </row>
    <row r="920" spans="1:11" x14ac:dyDescent="0.25">
      <c r="A920" t="e">
        <f>#REF!</f>
        <v>#REF!</v>
      </c>
      <c r="B920" t="e">
        <f>#REF!</f>
        <v>#REF!</v>
      </c>
      <c r="C920" t="e">
        <f>#REF!</f>
        <v>#REF!</v>
      </c>
      <c r="D920" t="e">
        <f>IF(#REF!="","",#REF!)</f>
        <v>#REF!</v>
      </c>
      <c r="E920" t="e">
        <f>IF(#REF!="","",#REF!)</f>
        <v>#REF!</v>
      </c>
      <c r="F920" s="6" t="e">
        <f t="shared" si="102"/>
        <v>#REF!</v>
      </c>
      <c r="G920" s="5" t="e">
        <f>#REF!+#REF!</f>
        <v>#REF!</v>
      </c>
      <c r="H920" s="5" t="e">
        <f t="shared" si="103"/>
        <v>#REF!</v>
      </c>
      <c r="I920" s="5" t="e">
        <f t="shared" si="104"/>
        <v>#REF!</v>
      </c>
      <c r="J920" s="5" t="e">
        <f t="shared" si="105"/>
        <v>#REF!</v>
      </c>
      <c r="K920" t="e">
        <f t="shared" si="106"/>
        <v>#REF!</v>
      </c>
    </row>
    <row r="921" spans="1:11" x14ac:dyDescent="0.25">
      <c r="A921" t="e">
        <f>#REF!</f>
        <v>#REF!</v>
      </c>
      <c r="B921" t="e">
        <f>#REF!</f>
        <v>#REF!</v>
      </c>
      <c r="C921" t="e">
        <f>#REF!</f>
        <v>#REF!</v>
      </c>
      <c r="D921" t="e">
        <f>IF(#REF!="","",#REF!)</f>
        <v>#REF!</v>
      </c>
      <c r="E921" t="e">
        <f>IF(#REF!="","",#REF!)</f>
        <v>#REF!</v>
      </c>
      <c r="F921" s="6" t="e">
        <f t="shared" si="102"/>
        <v>#REF!</v>
      </c>
      <c r="G921" s="5" t="e">
        <f>#REF!+#REF!</f>
        <v>#REF!</v>
      </c>
      <c r="H921" s="5" t="e">
        <f t="shared" si="103"/>
        <v>#REF!</v>
      </c>
      <c r="I921" s="5" t="e">
        <f t="shared" si="104"/>
        <v>#REF!</v>
      </c>
      <c r="J921" s="5" t="e">
        <f t="shared" si="105"/>
        <v>#REF!</v>
      </c>
      <c r="K921" t="e">
        <f t="shared" si="106"/>
        <v>#REF!</v>
      </c>
    </row>
    <row r="922" spans="1:11" x14ac:dyDescent="0.25">
      <c r="A922" t="e">
        <f>#REF!</f>
        <v>#REF!</v>
      </c>
      <c r="B922" t="e">
        <f>#REF!</f>
        <v>#REF!</v>
      </c>
      <c r="C922" t="e">
        <f>#REF!</f>
        <v>#REF!</v>
      </c>
      <c r="D922" t="e">
        <f>IF(#REF!="","",#REF!)</f>
        <v>#REF!</v>
      </c>
      <c r="E922" t="e">
        <f>IF(#REF!="","",#REF!)</f>
        <v>#REF!</v>
      </c>
      <c r="F922" s="6" t="e">
        <f t="shared" si="102"/>
        <v>#REF!</v>
      </c>
      <c r="G922" s="5" t="e">
        <f>#REF!+#REF!</f>
        <v>#REF!</v>
      </c>
      <c r="H922" s="5" t="e">
        <f t="shared" si="103"/>
        <v>#REF!</v>
      </c>
      <c r="I922" s="5" t="e">
        <f t="shared" si="104"/>
        <v>#REF!</v>
      </c>
      <c r="J922" s="5" t="e">
        <f t="shared" si="105"/>
        <v>#REF!</v>
      </c>
      <c r="K922" t="e">
        <f t="shared" si="106"/>
        <v>#REF!</v>
      </c>
    </row>
    <row r="923" spans="1:11" x14ac:dyDescent="0.25">
      <c r="A923" t="e">
        <f>#REF!</f>
        <v>#REF!</v>
      </c>
      <c r="B923" t="e">
        <f>#REF!</f>
        <v>#REF!</v>
      </c>
      <c r="C923" t="e">
        <f>#REF!</f>
        <v>#REF!</v>
      </c>
      <c r="D923" t="e">
        <f>IF(#REF!="","",#REF!)</f>
        <v>#REF!</v>
      </c>
      <c r="E923" t="e">
        <f>IF(#REF!="","",#REF!)</f>
        <v>#REF!</v>
      </c>
      <c r="F923" s="6" t="e">
        <f t="shared" si="102"/>
        <v>#REF!</v>
      </c>
      <c r="G923" s="5" t="e">
        <f>#REF!+#REF!</f>
        <v>#REF!</v>
      </c>
      <c r="H923" s="5" t="e">
        <f t="shared" si="103"/>
        <v>#REF!</v>
      </c>
      <c r="I923" s="5" t="e">
        <f t="shared" si="104"/>
        <v>#REF!</v>
      </c>
      <c r="J923" s="5" t="e">
        <f t="shared" si="105"/>
        <v>#REF!</v>
      </c>
      <c r="K923" t="e">
        <f t="shared" si="106"/>
        <v>#REF!</v>
      </c>
    </row>
    <row r="924" spans="1:11" x14ac:dyDescent="0.25">
      <c r="A924" t="e">
        <f>#REF!</f>
        <v>#REF!</v>
      </c>
      <c r="B924" t="e">
        <f>#REF!</f>
        <v>#REF!</v>
      </c>
      <c r="C924" t="e">
        <f>#REF!</f>
        <v>#REF!</v>
      </c>
      <c r="D924" t="e">
        <f>IF(#REF!="","",#REF!)</f>
        <v>#REF!</v>
      </c>
      <c r="E924" t="e">
        <f>IF(#REF!="","",#REF!)</f>
        <v>#REF!</v>
      </c>
      <c r="F924" s="6" t="e">
        <f t="shared" si="102"/>
        <v>#REF!</v>
      </c>
      <c r="G924" s="5" t="e">
        <f>#REF!+#REF!</f>
        <v>#REF!</v>
      </c>
      <c r="H924" s="5" t="e">
        <f t="shared" si="103"/>
        <v>#REF!</v>
      </c>
      <c r="I924" s="5" t="e">
        <f t="shared" si="104"/>
        <v>#REF!</v>
      </c>
      <c r="J924" s="5" t="e">
        <f t="shared" si="105"/>
        <v>#REF!</v>
      </c>
      <c r="K924" t="e">
        <f t="shared" si="106"/>
        <v>#REF!</v>
      </c>
    </row>
    <row r="925" spans="1:11" x14ac:dyDescent="0.25">
      <c r="A925" t="e">
        <f>#REF!</f>
        <v>#REF!</v>
      </c>
      <c r="B925" t="e">
        <f>#REF!</f>
        <v>#REF!</v>
      </c>
      <c r="C925" t="e">
        <f>#REF!</f>
        <v>#REF!</v>
      </c>
      <c r="D925" t="e">
        <f>IF(#REF!="","",#REF!)</f>
        <v>#REF!</v>
      </c>
      <c r="E925" t="e">
        <f>IF(#REF!="","",#REF!)</f>
        <v>#REF!</v>
      </c>
      <c r="F925" s="6" t="e">
        <f t="shared" si="102"/>
        <v>#REF!</v>
      </c>
      <c r="G925" s="5" t="e">
        <f>#REF!+#REF!</f>
        <v>#REF!</v>
      </c>
      <c r="H925" s="5" t="e">
        <f t="shared" si="103"/>
        <v>#REF!</v>
      </c>
      <c r="I925" s="5" t="e">
        <f t="shared" si="104"/>
        <v>#REF!</v>
      </c>
      <c r="J925" s="5" t="e">
        <f t="shared" si="105"/>
        <v>#REF!</v>
      </c>
      <c r="K925" t="e">
        <f t="shared" si="106"/>
        <v>#REF!</v>
      </c>
    </row>
    <row r="926" spans="1:11" x14ac:dyDescent="0.25">
      <c r="A926" t="e">
        <f>#REF!</f>
        <v>#REF!</v>
      </c>
      <c r="B926" t="e">
        <f>#REF!</f>
        <v>#REF!</v>
      </c>
      <c r="C926" t="e">
        <f>#REF!</f>
        <v>#REF!</v>
      </c>
      <c r="D926" t="e">
        <f>IF(#REF!="","",#REF!)</f>
        <v>#REF!</v>
      </c>
      <c r="E926" t="e">
        <f>IF(#REF!="","",#REF!)</f>
        <v>#REF!</v>
      </c>
      <c r="F926" s="6" t="e">
        <f t="shared" si="102"/>
        <v>#REF!</v>
      </c>
      <c r="G926" s="5" t="e">
        <f>#REF!+#REF!</f>
        <v>#REF!</v>
      </c>
      <c r="H926" s="5" t="e">
        <f t="shared" si="103"/>
        <v>#REF!</v>
      </c>
      <c r="I926" s="5" t="e">
        <f t="shared" si="104"/>
        <v>#REF!</v>
      </c>
      <c r="J926" s="5" t="e">
        <f t="shared" si="105"/>
        <v>#REF!</v>
      </c>
      <c r="K926" t="e">
        <f t="shared" si="106"/>
        <v>#REF!</v>
      </c>
    </row>
    <row r="927" spans="1:11" x14ac:dyDescent="0.25">
      <c r="A927" t="e">
        <f>#REF!</f>
        <v>#REF!</v>
      </c>
      <c r="B927" t="e">
        <f>#REF!</f>
        <v>#REF!</v>
      </c>
      <c r="C927" t="e">
        <f>#REF!</f>
        <v>#REF!</v>
      </c>
      <c r="D927" t="e">
        <f>IF(#REF!="","",#REF!)</f>
        <v>#REF!</v>
      </c>
      <c r="E927" t="e">
        <f>IF(#REF!="","",#REF!)</f>
        <v>#REF!</v>
      </c>
      <c r="F927" s="6" t="e">
        <f t="shared" si="102"/>
        <v>#REF!</v>
      </c>
      <c r="G927" s="5" t="e">
        <f>#REF!+#REF!</f>
        <v>#REF!</v>
      </c>
      <c r="H927" s="5" t="e">
        <f t="shared" si="103"/>
        <v>#REF!</v>
      </c>
      <c r="I927" s="5" t="e">
        <f t="shared" si="104"/>
        <v>#REF!</v>
      </c>
      <c r="J927" s="5" t="e">
        <f t="shared" si="105"/>
        <v>#REF!</v>
      </c>
      <c r="K927" t="e">
        <f t="shared" si="106"/>
        <v>#REF!</v>
      </c>
    </row>
    <row r="928" spans="1:11" x14ac:dyDescent="0.25">
      <c r="A928" t="e">
        <f>#REF!</f>
        <v>#REF!</v>
      </c>
      <c r="B928" t="e">
        <f>#REF!</f>
        <v>#REF!</v>
      </c>
      <c r="C928" t="e">
        <f>#REF!</f>
        <v>#REF!</v>
      </c>
      <c r="D928" t="e">
        <f>IF(#REF!="","",#REF!)</f>
        <v>#REF!</v>
      </c>
      <c r="E928" t="e">
        <f>IF(#REF!="","",#REF!)</f>
        <v>#REF!</v>
      </c>
      <c r="F928" s="6" t="e">
        <f t="shared" si="102"/>
        <v>#REF!</v>
      </c>
      <c r="G928" s="5" t="e">
        <f>#REF!+#REF!</f>
        <v>#REF!</v>
      </c>
      <c r="H928" s="5" t="e">
        <f t="shared" si="103"/>
        <v>#REF!</v>
      </c>
      <c r="I928" s="5" t="e">
        <f t="shared" si="104"/>
        <v>#REF!</v>
      </c>
      <c r="J928" s="5" t="e">
        <f t="shared" si="105"/>
        <v>#REF!</v>
      </c>
      <c r="K928" t="e">
        <f t="shared" si="106"/>
        <v>#REF!</v>
      </c>
    </row>
    <row r="929" spans="1:11" x14ac:dyDescent="0.25">
      <c r="A929" t="e">
        <f>#REF!</f>
        <v>#REF!</v>
      </c>
      <c r="B929" t="e">
        <f>#REF!</f>
        <v>#REF!</v>
      </c>
      <c r="C929" t="e">
        <f>#REF!</f>
        <v>#REF!</v>
      </c>
      <c r="D929" t="e">
        <f>IF(#REF!="","",#REF!)</f>
        <v>#REF!</v>
      </c>
      <c r="E929" t="e">
        <f>IF(#REF!="","",#REF!)</f>
        <v>#REF!</v>
      </c>
      <c r="F929" s="6" t="e">
        <f t="shared" si="102"/>
        <v>#REF!</v>
      </c>
      <c r="G929" s="5" t="e">
        <f>#REF!+#REF!</f>
        <v>#REF!</v>
      </c>
      <c r="H929" s="5" t="e">
        <f t="shared" si="103"/>
        <v>#REF!</v>
      </c>
      <c r="I929" s="5" t="e">
        <f t="shared" si="104"/>
        <v>#REF!</v>
      </c>
      <c r="J929" s="5" t="e">
        <f t="shared" si="105"/>
        <v>#REF!</v>
      </c>
      <c r="K929" t="e">
        <f t="shared" si="106"/>
        <v>#REF!</v>
      </c>
    </row>
    <row r="930" spans="1:11" x14ac:dyDescent="0.25">
      <c r="A930" t="e">
        <f>#REF!</f>
        <v>#REF!</v>
      </c>
      <c r="B930" t="e">
        <f>#REF!</f>
        <v>#REF!</v>
      </c>
      <c r="C930" t="e">
        <f>#REF!</f>
        <v>#REF!</v>
      </c>
      <c r="D930" t="e">
        <f>IF(#REF!="","",#REF!)</f>
        <v>#REF!</v>
      </c>
      <c r="E930" t="e">
        <f>IF(#REF!="","",#REF!)</f>
        <v>#REF!</v>
      </c>
      <c r="F930" s="6" t="e">
        <f t="shared" si="102"/>
        <v>#REF!</v>
      </c>
      <c r="G930" s="5" t="e">
        <f>#REF!+#REF!</f>
        <v>#REF!</v>
      </c>
      <c r="H930" s="5" t="e">
        <f t="shared" si="103"/>
        <v>#REF!</v>
      </c>
      <c r="I930" s="5" t="e">
        <f t="shared" si="104"/>
        <v>#REF!</v>
      </c>
      <c r="J930" s="5" t="e">
        <f t="shared" si="105"/>
        <v>#REF!</v>
      </c>
      <c r="K930" t="e">
        <f t="shared" si="106"/>
        <v>#REF!</v>
      </c>
    </row>
    <row r="931" spans="1:11" x14ac:dyDescent="0.25">
      <c r="A931" t="e">
        <f>#REF!</f>
        <v>#REF!</v>
      </c>
      <c r="B931" t="e">
        <f>#REF!</f>
        <v>#REF!</v>
      </c>
      <c r="C931" t="e">
        <f>#REF!</f>
        <v>#REF!</v>
      </c>
      <c r="D931" t="e">
        <f>IF(#REF!="","",#REF!)</f>
        <v>#REF!</v>
      </c>
      <c r="E931" t="e">
        <f>IF(#REF!="","",#REF!)</f>
        <v>#REF!</v>
      </c>
      <c r="F931" s="6" t="e">
        <f t="shared" si="102"/>
        <v>#REF!</v>
      </c>
      <c r="G931" s="5" t="e">
        <f>#REF!+#REF!</f>
        <v>#REF!</v>
      </c>
      <c r="H931" s="5" t="e">
        <f t="shared" si="103"/>
        <v>#REF!</v>
      </c>
      <c r="I931" s="5" t="e">
        <f t="shared" si="104"/>
        <v>#REF!</v>
      </c>
      <c r="J931" s="5" t="e">
        <f t="shared" si="105"/>
        <v>#REF!</v>
      </c>
      <c r="K931" t="e">
        <f t="shared" si="106"/>
        <v>#REF!</v>
      </c>
    </row>
    <row r="932" spans="1:11" x14ac:dyDescent="0.25">
      <c r="A932" t="e">
        <f>#REF!</f>
        <v>#REF!</v>
      </c>
      <c r="B932" t="e">
        <f>#REF!</f>
        <v>#REF!</v>
      </c>
      <c r="C932" t="e">
        <f>#REF!</f>
        <v>#REF!</v>
      </c>
      <c r="D932" t="e">
        <f>IF(#REF!="","",#REF!)</f>
        <v>#REF!</v>
      </c>
      <c r="E932" t="e">
        <f>IF(#REF!="","",#REF!)</f>
        <v>#REF!</v>
      </c>
      <c r="F932" s="6" t="e">
        <f t="shared" si="102"/>
        <v>#REF!</v>
      </c>
      <c r="G932" s="5" t="e">
        <f>#REF!+#REF!</f>
        <v>#REF!</v>
      </c>
      <c r="H932" s="5" t="e">
        <f t="shared" si="103"/>
        <v>#REF!</v>
      </c>
      <c r="I932" s="5" t="e">
        <f t="shared" si="104"/>
        <v>#REF!</v>
      </c>
      <c r="J932" s="5" t="e">
        <f t="shared" si="105"/>
        <v>#REF!</v>
      </c>
      <c r="K932" t="e">
        <f t="shared" si="106"/>
        <v>#REF!</v>
      </c>
    </row>
    <row r="933" spans="1:11" x14ac:dyDescent="0.25">
      <c r="A933" t="e">
        <f>#REF!</f>
        <v>#REF!</v>
      </c>
      <c r="B933" t="e">
        <f>#REF!</f>
        <v>#REF!</v>
      </c>
      <c r="C933" t="e">
        <f>#REF!</f>
        <v>#REF!</v>
      </c>
      <c r="D933" t="e">
        <f>IF(#REF!="","",#REF!)</f>
        <v>#REF!</v>
      </c>
      <c r="E933" t="e">
        <f>IF(#REF!="","",#REF!)</f>
        <v>#REF!</v>
      </c>
      <c r="F933" s="6" t="e">
        <f t="shared" si="102"/>
        <v>#REF!</v>
      </c>
      <c r="G933" s="5" t="e">
        <f>#REF!+#REF!</f>
        <v>#REF!</v>
      </c>
      <c r="H933" s="5" t="e">
        <f t="shared" si="103"/>
        <v>#REF!</v>
      </c>
      <c r="I933" s="5" t="e">
        <f t="shared" si="104"/>
        <v>#REF!</v>
      </c>
      <c r="J933" s="5" t="e">
        <f t="shared" si="105"/>
        <v>#REF!</v>
      </c>
      <c r="K933" t="e">
        <f t="shared" si="106"/>
        <v>#REF!</v>
      </c>
    </row>
    <row r="934" spans="1:11" x14ac:dyDescent="0.25">
      <c r="A934" t="e">
        <f>#REF!</f>
        <v>#REF!</v>
      </c>
      <c r="B934" t="e">
        <f>#REF!</f>
        <v>#REF!</v>
      </c>
      <c r="C934" t="e">
        <f>#REF!</f>
        <v>#REF!</v>
      </c>
      <c r="D934" t="e">
        <f>IF(#REF!="","",#REF!)</f>
        <v>#REF!</v>
      </c>
      <c r="E934" t="e">
        <f>IF(#REF!="","",#REF!)</f>
        <v>#REF!</v>
      </c>
      <c r="F934" s="6" t="e">
        <f t="shared" si="102"/>
        <v>#REF!</v>
      </c>
      <c r="G934" s="5" t="e">
        <f>#REF!+#REF!</f>
        <v>#REF!</v>
      </c>
      <c r="H934" s="5" t="e">
        <f t="shared" si="103"/>
        <v>#REF!</v>
      </c>
      <c r="I934" s="5" t="e">
        <f t="shared" si="104"/>
        <v>#REF!</v>
      </c>
      <c r="J934" s="5" t="e">
        <f t="shared" si="105"/>
        <v>#REF!</v>
      </c>
      <c r="K934" t="e">
        <f t="shared" si="106"/>
        <v>#REF!</v>
      </c>
    </row>
    <row r="935" spans="1:11" x14ac:dyDescent="0.25">
      <c r="A935" t="e">
        <f>#REF!</f>
        <v>#REF!</v>
      </c>
      <c r="B935" t="e">
        <f>#REF!</f>
        <v>#REF!</v>
      </c>
      <c r="C935" t="e">
        <f>#REF!</f>
        <v>#REF!</v>
      </c>
      <c r="D935" t="e">
        <f>IF(#REF!="","",#REF!)</f>
        <v>#REF!</v>
      </c>
      <c r="E935" t="e">
        <f>IF(#REF!="","",#REF!)</f>
        <v>#REF!</v>
      </c>
      <c r="F935" s="6" t="e">
        <f t="shared" si="102"/>
        <v>#REF!</v>
      </c>
      <c r="G935" s="5" t="e">
        <f>#REF!+#REF!</f>
        <v>#REF!</v>
      </c>
      <c r="H935" s="5" t="e">
        <f t="shared" si="103"/>
        <v>#REF!</v>
      </c>
      <c r="I935" s="5" t="e">
        <f t="shared" si="104"/>
        <v>#REF!</v>
      </c>
      <c r="J935" s="5" t="e">
        <f t="shared" si="105"/>
        <v>#REF!</v>
      </c>
      <c r="K935" t="e">
        <f t="shared" si="106"/>
        <v>#REF!</v>
      </c>
    </row>
    <row r="936" spans="1:11" x14ac:dyDescent="0.25">
      <c r="A936" t="e">
        <f>#REF!</f>
        <v>#REF!</v>
      </c>
      <c r="B936" t="e">
        <f>#REF!</f>
        <v>#REF!</v>
      </c>
      <c r="C936" t="e">
        <f>#REF!</f>
        <v>#REF!</v>
      </c>
      <c r="D936" t="e">
        <f>IF(#REF!="","",#REF!)</f>
        <v>#REF!</v>
      </c>
      <c r="E936" t="e">
        <f>IF(#REF!="","",#REF!)</f>
        <v>#REF!</v>
      </c>
      <c r="F936" s="6" t="e">
        <f t="shared" si="102"/>
        <v>#REF!</v>
      </c>
      <c r="G936" s="5" t="e">
        <f>#REF!+#REF!</f>
        <v>#REF!</v>
      </c>
      <c r="H936" s="5" t="e">
        <f t="shared" si="103"/>
        <v>#REF!</v>
      </c>
      <c r="I936" s="5" t="e">
        <f t="shared" si="104"/>
        <v>#REF!</v>
      </c>
      <c r="J936" s="5" t="e">
        <f t="shared" si="105"/>
        <v>#REF!</v>
      </c>
      <c r="K936" t="e">
        <f t="shared" si="106"/>
        <v>#REF!</v>
      </c>
    </row>
    <row r="937" spans="1:11" x14ac:dyDescent="0.25">
      <c r="A937" t="e">
        <f>#REF!</f>
        <v>#REF!</v>
      </c>
      <c r="B937" t="e">
        <f>#REF!</f>
        <v>#REF!</v>
      </c>
      <c r="C937" t="e">
        <f>#REF!</f>
        <v>#REF!</v>
      </c>
      <c r="D937" t="e">
        <f>IF(#REF!="","",#REF!)</f>
        <v>#REF!</v>
      </c>
      <c r="E937" t="e">
        <f>IF(#REF!="","",#REF!)</f>
        <v>#REF!</v>
      </c>
      <c r="F937" s="6" t="e">
        <f t="shared" si="102"/>
        <v>#REF!</v>
      </c>
      <c r="G937" s="5" t="e">
        <f>#REF!+#REF!</f>
        <v>#REF!</v>
      </c>
      <c r="H937" s="5" t="e">
        <f t="shared" si="103"/>
        <v>#REF!</v>
      </c>
      <c r="I937" s="5" t="e">
        <f t="shared" si="104"/>
        <v>#REF!</v>
      </c>
      <c r="J937" s="5" t="e">
        <f t="shared" si="105"/>
        <v>#REF!</v>
      </c>
      <c r="K937" t="e">
        <f t="shared" si="106"/>
        <v>#REF!</v>
      </c>
    </row>
    <row r="938" spans="1:11" x14ac:dyDescent="0.25">
      <c r="A938" t="e">
        <f>#REF!</f>
        <v>#REF!</v>
      </c>
      <c r="B938" t="e">
        <f>#REF!</f>
        <v>#REF!</v>
      </c>
      <c r="C938" t="e">
        <f>#REF!</f>
        <v>#REF!</v>
      </c>
      <c r="D938" t="e">
        <f>IF(#REF!="","",#REF!)</f>
        <v>#REF!</v>
      </c>
      <c r="E938" t="e">
        <f>IF(#REF!="","",#REF!)</f>
        <v>#REF!</v>
      </c>
      <c r="F938" s="6" t="e">
        <f t="shared" si="102"/>
        <v>#REF!</v>
      </c>
      <c r="G938" s="5" t="e">
        <f>#REF!+#REF!</f>
        <v>#REF!</v>
      </c>
      <c r="H938" s="5" t="e">
        <f t="shared" si="103"/>
        <v>#REF!</v>
      </c>
      <c r="I938" s="5" t="e">
        <f t="shared" si="104"/>
        <v>#REF!</v>
      </c>
      <c r="J938" s="5" t="e">
        <f t="shared" si="105"/>
        <v>#REF!</v>
      </c>
      <c r="K938" t="e">
        <f t="shared" si="106"/>
        <v>#REF!</v>
      </c>
    </row>
    <row r="939" spans="1:11" x14ac:dyDescent="0.25">
      <c r="A939" t="e">
        <f>#REF!</f>
        <v>#REF!</v>
      </c>
      <c r="B939" t="e">
        <f>#REF!</f>
        <v>#REF!</v>
      </c>
      <c r="C939" t="e">
        <f>#REF!</f>
        <v>#REF!</v>
      </c>
      <c r="D939" t="e">
        <f>IF(#REF!="","",#REF!)</f>
        <v>#REF!</v>
      </c>
      <c r="E939" t="e">
        <f>IF(#REF!="","",#REF!)</f>
        <v>#REF!</v>
      </c>
      <c r="F939" s="6" t="e">
        <f t="shared" si="102"/>
        <v>#REF!</v>
      </c>
      <c r="G939" s="5" t="e">
        <f>#REF!+#REF!</f>
        <v>#REF!</v>
      </c>
      <c r="H939" s="5" t="e">
        <f t="shared" si="103"/>
        <v>#REF!</v>
      </c>
      <c r="I939" s="5" t="e">
        <f t="shared" si="104"/>
        <v>#REF!</v>
      </c>
      <c r="J939" s="5" t="e">
        <f t="shared" si="105"/>
        <v>#REF!</v>
      </c>
      <c r="K939" t="e">
        <f t="shared" si="106"/>
        <v>#REF!</v>
      </c>
    </row>
    <row r="940" spans="1:11" x14ac:dyDescent="0.25">
      <c r="A940" t="e">
        <f>#REF!</f>
        <v>#REF!</v>
      </c>
      <c r="B940" t="e">
        <f>#REF!</f>
        <v>#REF!</v>
      </c>
      <c r="C940" t="e">
        <f>#REF!</f>
        <v>#REF!</v>
      </c>
      <c r="D940" t="e">
        <f>IF(#REF!="","",#REF!)</f>
        <v>#REF!</v>
      </c>
      <c r="E940" t="e">
        <f>IF(#REF!="","",#REF!)</f>
        <v>#REF!</v>
      </c>
      <c r="F940" s="6" t="e">
        <f t="shared" si="102"/>
        <v>#REF!</v>
      </c>
      <c r="G940" s="5" t="e">
        <f>#REF!+#REF!</f>
        <v>#REF!</v>
      </c>
      <c r="H940" s="5" t="e">
        <f t="shared" si="103"/>
        <v>#REF!</v>
      </c>
      <c r="I940" s="5" t="e">
        <f t="shared" si="104"/>
        <v>#REF!</v>
      </c>
      <c r="J940" s="5" t="e">
        <f t="shared" si="105"/>
        <v>#REF!</v>
      </c>
      <c r="K940" t="e">
        <f t="shared" si="106"/>
        <v>#REF!</v>
      </c>
    </row>
    <row r="941" spans="1:11" x14ac:dyDescent="0.25">
      <c r="A941" t="e">
        <f>#REF!</f>
        <v>#REF!</v>
      </c>
      <c r="B941" t="e">
        <f>#REF!</f>
        <v>#REF!</v>
      </c>
      <c r="C941" t="e">
        <f>#REF!</f>
        <v>#REF!</v>
      </c>
      <c r="D941" t="e">
        <f>IF(#REF!="","",#REF!)</f>
        <v>#REF!</v>
      </c>
      <c r="E941" t="e">
        <f>IF(#REF!="","",#REF!)</f>
        <v>#REF!</v>
      </c>
      <c r="F941" s="6" t="e">
        <f t="shared" si="102"/>
        <v>#REF!</v>
      </c>
      <c r="G941" s="5" t="e">
        <f>#REF!+#REF!</f>
        <v>#REF!</v>
      </c>
      <c r="H941" s="5" t="e">
        <f t="shared" si="103"/>
        <v>#REF!</v>
      </c>
      <c r="I941" s="5" t="e">
        <f t="shared" si="104"/>
        <v>#REF!</v>
      </c>
      <c r="J941" s="5" t="e">
        <f t="shared" si="105"/>
        <v>#REF!</v>
      </c>
      <c r="K941" t="e">
        <f t="shared" si="106"/>
        <v>#REF!</v>
      </c>
    </row>
    <row r="942" spans="1:11" x14ac:dyDescent="0.25">
      <c r="A942" t="e">
        <f>#REF!</f>
        <v>#REF!</v>
      </c>
      <c r="B942" t="e">
        <f>#REF!</f>
        <v>#REF!</v>
      </c>
      <c r="C942" t="e">
        <f>#REF!</f>
        <v>#REF!</v>
      </c>
      <c r="D942" t="e">
        <f>IF(#REF!="","",#REF!)</f>
        <v>#REF!</v>
      </c>
      <c r="E942" t="e">
        <f>IF(#REF!="","",#REF!)</f>
        <v>#REF!</v>
      </c>
      <c r="F942" s="6" t="e">
        <f t="shared" si="102"/>
        <v>#REF!</v>
      </c>
      <c r="G942" s="5" t="e">
        <f>#REF!+#REF!</f>
        <v>#REF!</v>
      </c>
      <c r="H942" s="5" t="e">
        <f t="shared" si="103"/>
        <v>#REF!</v>
      </c>
      <c r="I942" s="5" t="e">
        <f t="shared" si="104"/>
        <v>#REF!</v>
      </c>
      <c r="J942" s="5" t="e">
        <f t="shared" si="105"/>
        <v>#REF!</v>
      </c>
      <c r="K942" t="e">
        <f t="shared" si="106"/>
        <v>#REF!</v>
      </c>
    </row>
    <row r="943" spans="1:11" x14ac:dyDescent="0.25">
      <c r="A943" t="e">
        <f>#REF!</f>
        <v>#REF!</v>
      </c>
      <c r="B943" t="e">
        <f>#REF!</f>
        <v>#REF!</v>
      </c>
      <c r="C943" t="e">
        <f>#REF!</f>
        <v>#REF!</v>
      </c>
      <c r="D943" t="e">
        <f>IF(#REF!="","",#REF!)</f>
        <v>#REF!</v>
      </c>
      <c r="E943" t="e">
        <f>IF(#REF!="","",#REF!)</f>
        <v>#REF!</v>
      </c>
      <c r="F943" s="6" t="e">
        <f t="shared" si="102"/>
        <v>#REF!</v>
      </c>
      <c r="G943" s="5" t="e">
        <f>#REF!+#REF!</f>
        <v>#REF!</v>
      </c>
      <c r="H943" s="5" t="e">
        <f t="shared" si="103"/>
        <v>#REF!</v>
      </c>
      <c r="I943" s="5" t="e">
        <f t="shared" si="104"/>
        <v>#REF!</v>
      </c>
      <c r="J943" s="5" t="e">
        <f t="shared" si="105"/>
        <v>#REF!</v>
      </c>
      <c r="K943" t="e">
        <f t="shared" si="106"/>
        <v>#REF!</v>
      </c>
    </row>
    <row r="944" spans="1:11" x14ac:dyDescent="0.25">
      <c r="A944" t="e">
        <f>#REF!</f>
        <v>#REF!</v>
      </c>
      <c r="B944" t="e">
        <f>#REF!</f>
        <v>#REF!</v>
      </c>
      <c r="C944" t="e">
        <f>#REF!</f>
        <v>#REF!</v>
      </c>
      <c r="D944" t="e">
        <f>IF(#REF!="","",#REF!)</f>
        <v>#REF!</v>
      </c>
      <c r="E944" t="e">
        <f>IF(#REF!="","",#REF!)</f>
        <v>#REF!</v>
      </c>
      <c r="F944" s="6" t="e">
        <f t="shared" si="102"/>
        <v>#REF!</v>
      </c>
      <c r="G944" s="5" t="e">
        <f>#REF!+#REF!</f>
        <v>#REF!</v>
      </c>
      <c r="H944" s="5" t="e">
        <f t="shared" si="103"/>
        <v>#REF!</v>
      </c>
      <c r="I944" s="5" t="e">
        <f t="shared" si="104"/>
        <v>#REF!</v>
      </c>
      <c r="J944" s="5" t="e">
        <f t="shared" si="105"/>
        <v>#REF!</v>
      </c>
      <c r="K944" t="e">
        <f t="shared" si="106"/>
        <v>#REF!</v>
      </c>
    </row>
    <row r="945" spans="1:11" x14ac:dyDescent="0.25">
      <c r="A945" t="e">
        <f>#REF!</f>
        <v>#REF!</v>
      </c>
      <c r="B945" t="e">
        <f>#REF!</f>
        <v>#REF!</v>
      </c>
      <c r="C945" t="e">
        <f>#REF!</f>
        <v>#REF!</v>
      </c>
      <c r="D945" t="e">
        <f>IF(#REF!="","",#REF!)</f>
        <v>#REF!</v>
      </c>
      <c r="E945" t="e">
        <f>IF(#REF!="","",#REF!)</f>
        <v>#REF!</v>
      </c>
      <c r="F945" s="6" t="e">
        <f t="shared" si="102"/>
        <v>#REF!</v>
      </c>
      <c r="G945" s="5" t="e">
        <f>#REF!+#REF!</f>
        <v>#REF!</v>
      </c>
      <c r="H945" s="5" t="e">
        <f t="shared" si="103"/>
        <v>#REF!</v>
      </c>
      <c r="I945" s="5" t="e">
        <f t="shared" si="104"/>
        <v>#REF!</v>
      </c>
      <c r="J945" s="5" t="e">
        <f t="shared" si="105"/>
        <v>#REF!</v>
      </c>
      <c r="K945" t="e">
        <f t="shared" si="106"/>
        <v>#REF!</v>
      </c>
    </row>
    <row r="946" spans="1:11" x14ac:dyDescent="0.25">
      <c r="A946" t="e">
        <f>#REF!</f>
        <v>#REF!</v>
      </c>
      <c r="B946" t="e">
        <f>#REF!</f>
        <v>#REF!</v>
      </c>
      <c r="C946" t="e">
        <f>#REF!</f>
        <v>#REF!</v>
      </c>
      <c r="D946" t="e">
        <f>IF(#REF!="","",#REF!)</f>
        <v>#REF!</v>
      </c>
      <c r="E946" t="e">
        <f>IF(#REF!="","",#REF!)</f>
        <v>#REF!</v>
      </c>
      <c r="F946" s="6" t="e">
        <f t="shared" si="102"/>
        <v>#REF!</v>
      </c>
      <c r="G946" s="5" t="e">
        <f>#REF!+#REF!</f>
        <v>#REF!</v>
      </c>
      <c r="H946" s="5" t="e">
        <f t="shared" si="103"/>
        <v>#REF!</v>
      </c>
      <c r="I946" s="5" t="e">
        <f t="shared" si="104"/>
        <v>#REF!</v>
      </c>
      <c r="J946" s="5" t="e">
        <f t="shared" si="105"/>
        <v>#REF!</v>
      </c>
      <c r="K946" t="e">
        <f t="shared" si="106"/>
        <v>#REF!</v>
      </c>
    </row>
    <row r="947" spans="1:11" x14ac:dyDescent="0.25">
      <c r="A947" t="e">
        <f>#REF!</f>
        <v>#REF!</v>
      </c>
      <c r="B947" t="e">
        <f>#REF!</f>
        <v>#REF!</v>
      </c>
      <c r="C947" t="e">
        <f>#REF!</f>
        <v>#REF!</v>
      </c>
      <c r="D947" t="e">
        <f>IF(#REF!="","",#REF!)</f>
        <v>#REF!</v>
      </c>
      <c r="E947" t="e">
        <f>IF(#REF!="","",#REF!)</f>
        <v>#REF!</v>
      </c>
      <c r="F947" s="6" t="e">
        <f t="shared" si="102"/>
        <v>#REF!</v>
      </c>
      <c r="G947" s="5" t="e">
        <f>#REF!+#REF!</f>
        <v>#REF!</v>
      </c>
      <c r="H947" s="5" t="e">
        <f t="shared" si="103"/>
        <v>#REF!</v>
      </c>
      <c r="I947" s="5" t="e">
        <f t="shared" si="104"/>
        <v>#REF!</v>
      </c>
      <c r="J947" s="5" t="e">
        <f t="shared" si="105"/>
        <v>#REF!</v>
      </c>
      <c r="K947" t="e">
        <f t="shared" si="106"/>
        <v>#REF!</v>
      </c>
    </row>
    <row r="948" spans="1:11" x14ac:dyDescent="0.25">
      <c r="A948" t="e">
        <f>#REF!</f>
        <v>#REF!</v>
      </c>
      <c r="B948" t="e">
        <f>#REF!</f>
        <v>#REF!</v>
      </c>
      <c r="C948" t="e">
        <f>#REF!</f>
        <v>#REF!</v>
      </c>
      <c r="D948" t="e">
        <f>IF(#REF!="","",#REF!)</f>
        <v>#REF!</v>
      </c>
      <c r="E948" t="e">
        <f>IF(#REF!="","",#REF!)</f>
        <v>#REF!</v>
      </c>
      <c r="F948" s="6" t="e">
        <f t="shared" si="102"/>
        <v>#REF!</v>
      </c>
      <c r="G948" s="5" t="e">
        <f>#REF!+#REF!</f>
        <v>#REF!</v>
      </c>
      <c r="H948" s="5" t="e">
        <f t="shared" si="103"/>
        <v>#REF!</v>
      </c>
      <c r="I948" s="5" t="e">
        <f t="shared" si="104"/>
        <v>#REF!</v>
      </c>
      <c r="J948" s="5" t="e">
        <f t="shared" si="105"/>
        <v>#REF!</v>
      </c>
      <c r="K948" t="e">
        <f t="shared" si="106"/>
        <v>#REF!</v>
      </c>
    </row>
    <row r="949" spans="1:11" x14ac:dyDescent="0.25">
      <c r="A949" t="e">
        <f>#REF!</f>
        <v>#REF!</v>
      </c>
      <c r="B949" t="e">
        <f>#REF!</f>
        <v>#REF!</v>
      </c>
      <c r="C949" t="e">
        <f>#REF!</f>
        <v>#REF!</v>
      </c>
      <c r="D949" t="e">
        <f>IF(#REF!="","",#REF!)</f>
        <v>#REF!</v>
      </c>
      <c r="E949" t="e">
        <f>IF(#REF!="","",#REF!)</f>
        <v>#REF!</v>
      </c>
      <c r="F949" s="6" t="e">
        <f t="shared" si="102"/>
        <v>#REF!</v>
      </c>
      <c r="G949" s="5" t="e">
        <f>#REF!+#REF!</f>
        <v>#REF!</v>
      </c>
      <c r="H949" s="5" t="e">
        <f t="shared" si="103"/>
        <v>#REF!</v>
      </c>
      <c r="I949" s="5" t="e">
        <f t="shared" si="104"/>
        <v>#REF!</v>
      </c>
      <c r="J949" s="5" t="e">
        <f t="shared" si="105"/>
        <v>#REF!</v>
      </c>
      <c r="K949" t="e">
        <f t="shared" si="106"/>
        <v>#REF!</v>
      </c>
    </row>
    <row r="950" spans="1:11" x14ac:dyDescent="0.25">
      <c r="A950" t="e">
        <f>#REF!</f>
        <v>#REF!</v>
      </c>
      <c r="B950" t="e">
        <f>#REF!</f>
        <v>#REF!</v>
      </c>
      <c r="C950" t="e">
        <f>#REF!</f>
        <v>#REF!</v>
      </c>
      <c r="D950" t="e">
        <f>IF(#REF!="","",#REF!)</f>
        <v>#REF!</v>
      </c>
      <c r="E950" t="e">
        <f>IF(#REF!="","",#REF!)</f>
        <v>#REF!</v>
      </c>
      <c r="F950" s="6" t="e">
        <f t="shared" si="102"/>
        <v>#REF!</v>
      </c>
      <c r="G950" s="5" t="e">
        <f>#REF!+#REF!</f>
        <v>#REF!</v>
      </c>
      <c r="H950" s="5" t="e">
        <f t="shared" si="103"/>
        <v>#REF!</v>
      </c>
      <c r="I950" s="5" t="e">
        <f t="shared" si="104"/>
        <v>#REF!</v>
      </c>
      <c r="J950" s="5" t="e">
        <f t="shared" si="105"/>
        <v>#REF!</v>
      </c>
      <c r="K950" t="e">
        <f t="shared" si="106"/>
        <v>#REF!</v>
      </c>
    </row>
    <row r="951" spans="1:11" x14ac:dyDescent="0.25">
      <c r="A951" t="e">
        <f>#REF!</f>
        <v>#REF!</v>
      </c>
      <c r="B951" t="e">
        <f>#REF!</f>
        <v>#REF!</v>
      </c>
      <c r="C951" t="e">
        <f>#REF!</f>
        <v>#REF!</v>
      </c>
      <c r="D951" t="e">
        <f>IF(#REF!="","",#REF!)</f>
        <v>#REF!</v>
      </c>
      <c r="E951" t="e">
        <f>IF(#REF!="","",#REF!)</f>
        <v>#REF!</v>
      </c>
      <c r="F951" s="6" t="e">
        <f t="shared" si="102"/>
        <v>#REF!</v>
      </c>
      <c r="G951" s="5" t="e">
        <f>#REF!+#REF!</f>
        <v>#REF!</v>
      </c>
      <c r="H951" s="5" t="e">
        <f t="shared" si="103"/>
        <v>#REF!</v>
      </c>
      <c r="I951" s="5" t="e">
        <f t="shared" si="104"/>
        <v>#REF!</v>
      </c>
      <c r="J951" s="5" t="e">
        <f t="shared" si="105"/>
        <v>#REF!</v>
      </c>
      <c r="K951" t="e">
        <f t="shared" si="106"/>
        <v>#REF!</v>
      </c>
    </row>
    <row r="952" spans="1:11" x14ac:dyDescent="0.25">
      <c r="A952" t="e">
        <f>#REF!</f>
        <v>#REF!</v>
      </c>
      <c r="B952" t="e">
        <f>#REF!</f>
        <v>#REF!</v>
      </c>
      <c r="C952" t="e">
        <f>#REF!</f>
        <v>#REF!</v>
      </c>
      <c r="D952" t="e">
        <f>IF(#REF!="","",#REF!)</f>
        <v>#REF!</v>
      </c>
      <c r="E952" t="e">
        <f>IF(#REF!="","",#REF!)</f>
        <v>#REF!</v>
      </c>
      <c r="F952" s="6" t="e">
        <f t="shared" si="102"/>
        <v>#REF!</v>
      </c>
      <c r="G952" s="5" t="e">
        <f>#REF!+#REF!</f>
        <v>#REF!</v>
      </c>
      <c r="H952" s="5" t="e">
        <f t="shared" si="103"/>
        <v>#REF!</v>
      </c>
      <c r="I952" s="5" t="e">
        <f t="shared" si="104"/>
        <v>#REF!</v>
      </c>
      <c r="J952" s="5" t="e">
        <f t="shared" si="105"/>
        <v>#REF!</v>
      </c>
      <c r="K952" t="e">
        <f t="shared" si="106"/>
        <v>#REF!</v>
      </c>
    </row>
    <row r="953" spans="1:11" x14ac:dyDescent="0.25">
      <c r="A953" t="e">
        <f>#REF!</f>
        <v>#REF!</v>
      </c>
      <c r="B953" t="e">
        <f>#REF!</f>
        <v>#REF!</v>
      </c>
      <c r="C953" t="e">
        <f>#REF!</f>
        <v>#REF!</v>
      </c>
      <c r="D953" t="e">
        <f>IF(#REF!="","",#REF!)</f>
        <v>#REF!</v>
      </c>
      <c r="E953" t="e">
        <f>IF(#REF!="","",#REF!)</f>
        <v>#REF!</v>
      </c>
      <c r="F953" s="6" t="e">
        <f t="shared" si="102"/>
        <v>#REF!</v>
      </c>
      <c r="G953" s="5" t="e">
        <f>#REF!+#REF!</f>
        <v>#REF!</v>
      </c>
      <c r="H953" s="5" t="e">
        <f t="shared" si="103"/>
        <v>#REF!</v>
      </c>
      <c r="I953" s="5" t="e">
        <f t="shared" si="104"/>
        <v>#REF!</v>
      </c>
      <c r="J953" s="5" t="e">
        <f t="shared" si="105"/>
        <v>#REF!</v>
      </c>
      <c r="K953" t="e">
        <f t="shared" si="106"/>
        <v>#REF!</v>
      </c>
    </row>
    <row r="954" spans="1:11" x14ac:dyDescent="0.25">
      <c r="A954" t="e">
        <f>#REF!</f>
        <v>#REF!</v>
      </c>
      <c r="B954" t="e">
        <f>#REF!</f>
        <v>#REF!</v>
      </c>
      <c r="C954" t="e">
        <f>#REF!</f>
        <v>#REF!</v>
      </c>
      <c r="D954" t="e">
        <f>IF(#REF!="","",#REF!)</f>
        <v>#REF!</v>
      </c>
      <c r="E954" t="e">
        <f>IF(#REF!="","",#REF!)</f>
        <v>#REF!</v>
      </c>
      <c r="F954" s="6" t="e">
        <f t="shared" si="102"/>
        <v>#REF!</v>
      </c>
      <c r="G954" s="5" t="e">
        <f>#REF!+#REF!</f>
        <v>#REF!</v>
      </c>
      <c r="H954" s="5" t="e">
        <f t="shared" si="103"/>
        <v>#REF!</v>
      </c>
      <c r="I954" s="5" t="e">
        <f t="shared" si="104"/>
        <v>#REF!</v>
      </c>
      <c r="J954" s="5" t="e">
        <f t="shared" si="105"/>
        <v>#REF!</v>
      </c>
      <c r="K954" t="e">
        <f t="shared" si="106"/>
        <v>#REF!</v>
      </c>
    </row>
    <row r="955" spans="1:11" x14ac:dyDescent="0.25">
      <c r="A955" t="e">
        <f>#REF!</f>
        <v>#REF!</v>
      </c>
      <c r="B955" t="e">
        <f>#REF!</f>
        <v>#REF!</v>
      </c>
      <c r="C955" t="e">
        <f>#REF!</f>
        <v>#REF!</v>
      </c>
      <c r="D955" t="e">
        <f>IF(#REF!="","",#REF!)</f>
        <v>#REF!</v>
      </c>
      <c r="E955" t="e">
        <f>IF(#REF!="","",#REF!)</f>
        <v>#REF!</v>
      </c>
      <c r="F955" s="6" t="e">
        <f t="shared" si="102"/>
        <v>#REF!</v>
      </c>
      <c r="G955" s="5" t="e">
        <f>#REF!+#REF!</f>
        <v>#REF!</v>
      </c>
      <c r="H955" s="5" t="e">
        <f t="shared" si="103"/>
        <v>#REF!</v>
      </c>
      <c r="I955" s="5" t="e">
        <f t="shared" si="104"/>
        <v>#REF!</v>
      </c>
      <c r="J955" s="5" t="e">
        <f t="shared" si="105"/>
        <v>#REF!</v>
      </c>
      <c r="K955" t="e">
        <f t="shared" si="106"/>
        <v>#REF!</v>
      </c>
    </row>
    <row r="956" spans="1:11" x14ac:dyDescent="0.25">
      <c r="A956" t="e">
        <f>#REF!</f>
        <v>#REF!</v>
      </c>
      <c r="B956" t="e">
        <f>#REF!</f>
        <v>#REF!</v>
      </c>
      <c r="C956" t="e">
        <f>#REF!</f>
        <v>#REF!</v>
      </c>
      <c r="D956" t="e">
        <f>IF(#REF!="","",#REF!)</f>
        <v>#REF!</v>
      </c>
      <c r="E956" t="e">
        <f>IF(#REF!="","",#REF!)</f>
        <v>#REF!</v>
      </c>
      <c r="F956" s="6" t="e">
        <f t="shared" si="102"/>
        <v>#REF!</v>
      </c>
      <c r="G956" s="5" t="e">
        <f>#REF!+#REF!</f>
        <v>#REF!</v>
      </c>
      <c r="H956" s="5" t="e">
        <f t="shared" si="103"/>
        <v>#REF!</v>
      </c>
      <c r="I956" s="5" t="e">
        <f t="shared" si="104"/>
        <v>#REF!</v>
      </c>
      <c r="J956" s="5" t="e">
        <f t="shared" si="105"/>
        <v>#REF!</v>
      </c>
      <c r="K956" t="e">
        <f t="shared" si="106"/>
        <v>#REF!</v>
      </c>
    </row>
    <row r="957" spans="1:11" x14ac:dyDescent="0.25">
      <c r="A957" t="e">
        <f>#REF!</f>
        <v>#REF!</v>
      </c>
      <c r="B957" t="e">
        <f>#REF!</f>
        <v>#REF!</v>
      </c>
      <c r="C957" t="e">
        <f>#REF!</f>
        <v>#REF!</v>
      </c>
      <c r="D957" t="e">
        <f>IF(#REF!="","",#REF!)</f>
        <v>#REF!</v>
      </c>
      <c r="E957" t="e">
        <f>IF(#REF!="","",#REF!)</f>
        <v>#REF!</v>
      </c>
      <c r="F957" s="6" t="e">
        <f t="shared" si="102"/>
        <v>#REF!</v>
      </c>
      <c r="G957" s="5" t="e">
        <f>#REF!+#REF!</f>
        <v>#REF!</v>
      </c>
      <c r="H957" s="5" t="e">
        <f t="shared" si="103"/>
        <v>#REF!</v>
      </c>
      <c r="I957" s="5" t="e">
        <f t="shared" si="104"/>
        <v>#REF!</v>
      </c>
      <c r="J957" s="5" t="e">
        <f t="shared" si="105"/>
        <v>#REF!</v>
      </c>
      <c r="K957" t="e">
        <f t="shared" si="106"/>
        <v>#REF!</v>
      </c>
    </row>
    <row r="958" spans="1:11" x14ac:dyDescent="0.25">
      <c r="A958" t="e">
        <f>#REF!</f>
        <v>#REF!</v>
      </c>
      <c r="B958" t="e">
        <f>#REF!</f>
        <v>#REF!</v>
      </c>
      <c r="C958" t="e">
        <f>#REF!</f>
        <v>#REF!</v>
      </c>
      <c r="D958" t="e">
        <f>IF(#REF!="","",#REF!)</f>
        <v>#REF!</v>
      </c>
      <c r="E958" t="e">
        <f>IF(#REF!="","",#REF!)</f>
        <v>#REF!</v>
      </c>
      <c r="F958" s="6" t="e">
        <f t="shared" si="102"/>
        <v>#REF!</v>
      </c>
      <c r="G958" s="5" t="e">
        <f>#REF!+#REF!</f>
        <v>#REF!</v>
      </c>
      <c r="H958" s="5" t="e">
        <f t="shared" si="103"/>
        <v>#REF!</v>
      </c>
      <c r="I958" s="5" t="e">
        <f t="shared" si="104"/>
        <v>#REF!</v>
      </c>
      <c r="J958" s="5" t="e">
        <f t="shared" si="105"/>
        <v>#REF!</v>
      </c>
      <c r="K958" t="e">
        <f t="shared" si="106"/>
        <v>#REF!</v>
      </c>
    </row>
    <row r="959" spans="1:11" x14ac:dyDescent="0.25">
      <c r="A959" t="e">
        <f>#REF!</f>
        <v>#REF!</v>
      </c>
      <c r="B959" t="e">
        <f>#REF!</f>
        <v>#REF!</v>
      </c>
      <c r="C959" t="e">
        <f>#REF!</f>
        <v>#REF!</v>
      </c>
      <c r="D959" t="e">
        <f>IF(#REF!="","",#REF!)</f>
        <v>#REF!</v>
      </c>
      <c r="E959" t="e">
        <f>IF(#REF!="","",#REF!)</f>
        <v>#REF!</v>
      </c>
      <c r="F959" s="6" t="e">
        <f t="shared" si="102"/>
        <v>#REF!</v>
      </c>
      <c r="G959" s="5" t="e">
        <f>#REF!+#REF!</f>
        <v>#REF!</v>
      </c>
      <c r="H959" s="5" t="e">
        <f t="shared" si="103"/>
        <v>#REF!</v>
      </c>
      <c r="I959" s="5" t="e">
        <f t="shared" si="104"/>
        <v>#REF!</v>
      </c>
      <c r="J959" s="5" t="e">
        <f t="shared" si="105"/>
        <v>#REF!</v>
      </c>
      <c r="K959" t="e">
        <f t="shared" si="106"/>
        <v>#REF!</v>
      </c>
    </row>
    <row r="960" spans="1:11" x14ac:dyDescent="0.25">
      <c r="A960" t="e">
        <f>#REF!</f>
        <v>#REF!</v>
      </c>
      <c r="B960" t="e">
        <f>#REF!</f>
        <v>#REF!</v>
      </c>
      <c r="C960" t="e">
        <f>#REF!</f>
        <v>#REF!</v>
      </c>
      <c r="D960" t="e">
        <f>IF(#REF!="","",#REF!)</f>
        <v>#REF!</v>
      </c>
      <c r="E960" t="e">
        <f>IF(#REF!="","",#REF!)</f>
        <v>#REF!</v>
      </c>
      <c r="F960" s="6" t="e">
        <f t="shared" si="102"/>
        <v>#REF!</v>
      </c>
      <c r="G960" s="5" t="e">
        <f>#REF!+#REF!</f>
        <v>#REF!</v>
      </c>
      <c r="H960" s="5" t="e">
        <f t="shared" si="103"/>
        <v>#REF!</v>
      </c>
      <c r="I960" s="5" t="e">
        <f t="shared" si="104"/>
        <v>#REF!</v>
      </c>
      <c r="J960" s="5" t="e">
        <f t="shared" si="105"/>
        <v>#REF!</v>
      </c>
      <c r="K960" t="e">
        <f t="shared" si="106"/>
        <v>#REF!</v>
      </c>
    </row>
    <row r="961" spans="1:11" x14ac:dyDescent="0.25">
      <c r="A961" t="e">
        <f>#REF!</f>
        <v>#REF!</v>
      </c>
      <c r="B961" t="e">
        <f>#REF!</f>
        <v>#REF!</v>
      </c>
      <c r="C961" t="e">
        <f>#REF!</f>
        <v>#REF!</v>
      </c>
      <c r="D961" t="e">
        <f>IF(#REF!="","",#REF!)</f>
        <v>#REF!</v>
      </c>
      <c r="E961" t="e">
        <f>IF(#REF!="","",#REF!)</f>
        <v>#REF!</v>
      </c>
      <c r="F961" s="6" t="e">
        <f t="shared" si="102"/>
        <v>#REF!</v>
      </c>
      <c r="G961" s="5" t="e">
        <f>#REF!+#REF!</f>
        <v>#REF!</v>
      </c>
      <c r="H961" s="5" t="e">
        <f t="shared" si="103"/>
        <v>#REF!</v>
      </c>
      <c r="I961" s="5" t="e">
        <f t="shared" si="104"/>
        <v>#REF!</v>
      </c>
      <c r="J961" s="5" t="e">
        <f t="shared" si="105"/>
        <v>#REF!</v>
      </c>
      <c r="K961" t="e">
        <f t="shared" si="106"/>
        <v>#REF!</v>
      </c>
    </row>
    <row r="962" spans="1:11" x14ac:dyDescent="0.25">
      <c r="A962" t="e">
        <f>#REF!</f>
        <v>#REF!</v>
      </c>
      <c r="B962" t="e">
        <f>#REF!</f>
        <v>#REF!</v>
      </c>
      <c r="C962" t="e">
        <f>#REF!</f>
        <v>#REF!</v>
      </c>
      <c r="D962" t="e">
        <f>IF(#REF!="","",#REF!)</f>
        <v>#REF!</v>
      </c>
      <c r="E962" t="e">
        <f>IF(#REF!="","",#REF!)</f>
        <v>#REF!</v>
      </c>
      <c r="F962" s="6" t="e">
        <f t="shared" si="102"/>
        <v>#REF!</v>
      </c>
      <c r="G962" s="5" t="e">
        <f>#REF!+#REF!</f>
        <v>#REF!</v>
      </c>
      <c r="H962" s="5" t="e">
        <f t="shared" si="103"/>
        <v>#REF!</v>
      </c>
      <c r="I962" s="5" t="e">
        <f t="shared" si="104"/>
        <v>#REF!</v>
      </c>
      <c r="J962" s="5" t="e">
        <f t="shared" si="105"/>
        <v>#REF!</v>
      </c>
      <c r="K962" t="e">
        <f t="shared" si="106"/>
        <v>#REF!</v>
      </c>
    </row>
    <row r="963" spans="1:11" x14ac:dyDescent="0.25">
      <c r="A963" t="e">
        <f>#REF!</f>
        <v>#REF!</v>
      </c>
      <c r="B963" t="e">
        <f>#REF!</f>
        <v>#REF!</v>
      </c>
      <c r="C963" t="e">
        <f>#REF!</f>
        <v>#REF!</v>
      </c>
      <c r="D963" t="e">
        <f>IF(#REF!="","",#REF!)</f>
        <v>#REF!</v>
      </c>
      <c r="E963" t="e">
        <f>IF(#REF!="","",#REF!)</f>
        <v>#REF!</v>
      </c>
      <c r="F963" s="6" t="e">
        <f t="shared" si="102"/>
        <v>#REF!</v>
      </c>
      <c r="G963" s="5" t="e">
        <f>#REF!+#REF!</f>
        <v>#REF!</v>
      </c>
      <c r="H963" s="5" t="e">
        <f t="shared" si="103"/>
        <v>#REF!</v>
      </c>
      <c r="I963" s="5" t="e">
        <f t="shared" si="104"/>
        <v>#REF!</v>
      </c>
      <c r="J963" s="5" t="e">
        <f t="shared" si="105"/>
        <v>#REF!</v>
      </c>
      <c r="K963" t="e">
        <f t="shared" si="106"/>
        <v>#REF!</v>
      </c>
    </row>
    <row r="964" spans="1:11" x14ac:dyDescent="0.25">
      <c r="A964" t="e">
        <f>#REF!</f>
        <v>#REF!</v>
      </c>
      <c r="B964" t="e">
        <f>#REF!</f>
        <v>#REF!</v>
      </c>
      <c r="C964" t="e">
        <f>#REF!</f>
        <v>#REF!</v>
      </c>
      <c r="D964" t="e">
        <f>IF(#REF!="","",#REF!)</f>
        <v>#REF!</v>
      </c>
      <c r="E964" t="e">
        <f>IF(#REF!="","",#REF!)</f>
        <v>#REF!</v>
      </c>
      <c r="F964" s="6" t="e">
        <f t="shared" ref="F964:F1027" si="107">IF(OR(E964="",D964="",E964=0),"",D964/E964)</f>
        <v>#REF!</v>
      </c>
      <c r="G964" s="5" t="e">
        <f>#REF!+#REF!</f>
        <v>#REF!</v>
      </c>
      <c r="H964" s="5" t="e">
        <f t="shared" ref="H964:H1027" si="108">IF(AND(G964&gt;0,IF(D964="",0,D964)&gt;0,B964=$P$3),1,0)</f>
        <v>#REF!</v>
      </c>
      <c r="I964" s="5" t="e">
        <f t="shared" ref="I964:I1027" si="109">IF(AND(G964&gt;0,B964=$P$3),1,0)</f>
        <v>#REF!</v>
      </c>
      <c r="J964" s="5" t="e">
        <f t="shared" ref="J964:J1027" si="110">IF(AND(IF(D964="",0,D964)&gt;0,G964=0,B964=$P$3),1,0)</f>
        <v>#REF!</v>
      </c>
      <c r="K964" t="e">
        <f t="shared" ref="K964:K1027" si="111">IF(OR(E964=0,E964=""),0,IF(B964=$P$3,1,0))</f>
        <v>#REF!</v>
      </c>
    </row>
    <row r="965" spans="1:11" x14ac:dyDescent="0.25">
      <c r="A965" t="e">
        <f>#REF!</f>
        <v>#REF!</v>
      </c>
      <c r="B965" t="e">
        <f>#REF!</f>
        <v>#REF!</v>
      </c>
      <c r="C965" t="e">
        <f>#REF!</f>
        <v>#REF!</v>
      </c>
      <c r="D965" t="e">
        <f>IF(#REF!="","",#REF!)</f>
        <v>#REF!</v>
      </c>
      <c r="E965" t="e">
        <f>IF(#REF!="","",#REF!)</f>
        <v>#REF!</v>
      </c>
      <c r="F965" s="6" t="e">
        <f t="shared" si="107"/>
        <v>#REF!</v>
      </c>
      <c r="G965" s="5" t="e">
        <f>#REF!+#REF!</f>
        <v>#REF!</v>
      </c>
      <c r="H965" s="5" t="e">
        <f t="shared" si="108"/>
        <v>#REF!</v>
      </c>
      <c r="I965" s="5" t="e">
        <f t="shared" si="109"/>
        <v>#REF!</v>
      </c>
      <c r="J965" s="5" t="e">
        <f t="shared" si="110"/>
        <v>#REF!</v>
      </c>
      <c r="K965" t="e">
        <f t="shared" si="111"/>
        <v>#REF!</v>
      </c>
    </row>
    <row r="966" spans="1:11" x14ac:dyDescent="0.25">
      <c r="A966" t="e">
        <f>#REF!</f>
        <v>#REF!</v>
      </c>
      <c r="B966" t="e">
        <f>#REF!</f>
        <v>#REF!</v>
      </c>
      <c r="C966" t="e">
        <f>#REF!</f>
        <v>#REF!</v>
      </c>
      <c r="D966" t="e">
        <f>IF(#REF!="","",#REF!)</f>
        <v>#REF!</v>
      </c>
      <c r="E966" t="e">
        <f>IF(#REF!="","",#REF!)</f>
        <v>#REF!</v>
      </c>
      <c r="F966" s="6" t="e">
        <f t="shared" si="107"/>
        <v>#REF!</v>
      </c>
      <c r="G966" s="5" t="e">
        <f>#REF!+#REF!</f>
        <v>#REF!</v>
      </c>
      <c r="H966" s="5" t="e">
        <f t="shared" si="108"/>
        <v>#REF!</v>
      </c>
      <c r="I966" s="5" t="e">
        <f t="shared" si="109"/>
        <v>#REF!</v>
      </c>
      <c r="J966" s="5" t="e">
        <f t="shared" si="110"/>
        <v>#REF!</v>
      </c>
      <c r="K966" t="e">
        <f t="shared" si="111"/>
        <v>#REF!</v>
      </c>
    </row>
    <row r="967" spans="1:11" x14ac:dyDescent="0.25">
      <c r="A967" t="e">
        <f>#REF!</f>
        <v>#REF!</v>
      </c>
      <c r="B967" t="e">
        <f>#REF!</f>
        <v>#REF!</v>
      </c>
      <c r="C967" t="e">
        <f>#REF!</f>
        <v>#REF!</v>
      </c>
      <c r="D967" t="e">
        <f>IF(#REF!="","",#REF!)</f>
        <v>#REF!</v>
      </c>
      <c r="E967" t="e">
        <f>IF(#REF!="","",#REF!)</f>
        <v>#REF!</v>
      </c>
      <c r="F967" s="6" t="e">
        <f t="shared" si="107"/>
        <v>#REF!</v>
      </c>
      <c r="G967" s="5" t="e">
        <f>#REF!+#REF!</f>
        <v>#REF!</v>
      </c>
      <c r="H967" s="5" t="e">
        <f t="shared" si="108"/>
        <v>#REF!</v>
      </c>
      <c r="I967" s="5" t="e">
        <f t="shared" si="109"/>
        <v>#REF!</v>
      </c>
      <c r="J967" s="5" t="e">
        <f t="shared" si="110"/>
        <v>#REF!</v>
      </c>
      <c r="K967" t="e">
        <f t="shared" si="111"/>
        <v>#REF!</v>
      </c>
    </row>
    <row r="968" spans="1:11" x14ac:dyDescent="0.25">
      <c r="A968" t="e">
        <f>#REF!</f>
        <v>#REF!</v>
      </c>
      <c r="B968" t="e">
        <f>#REF!</f>
        <v>#REF!</v>
      </c>
      <c r="C968" t="e">
        <f>#REF!</f>
        <v>#REF!</v>
      </c>
      <c r="D968" t="e">
        <f>IF(#REF!="","",#REF!)</f>
        <v>#REF!</v>
      </c>
      <c r="E968" t="e">
        <f>IF(#REF!="","",#REF!)</f>
        <v>#REF!</v>
      </c>
      <c r="F968" s="6" t="e">
        <f t="shared" si="107"/>
        <v>#REF!</v>
      </c>
      <c r="G968" s="5" t="e">
        <f>#REF!+#REF!</f>
        <v>#REF!</v>
      </c>
      <c r="H968" s="5" t="e">
        <f t="shared" si="108"/>
        <v>#REF!</v>
      </c>
      <c r="I968" s="5" t="e">
        <f t="shared" si="109"/>
        <v>#REF!</v>
      </c>
      <c r="J968" s="5" t="e">
        <f t="shared" si="110"/>
        <v>#REF!</v>
      </c>
      <c r="K968" t="e">
        <f t="shared" si="111"/>
        <v>#REF!</v>
      </c>
    </row>
    <row r="969" spans="1:11" x14ac:dyDescent="0.25">
      <c r="A969" t="e">
        <f>#REF!</f>
        <v>#REF!</v>
      </c>
      <c r="B969" t="e">
        <f>#REF!</f>
        <v>#REF!</v>
      </c>
      <c r="C969" t="e">
        <f>#REF!</f>
        <v>#REF!</v>
      </c>
      <c r="D969" t="e">
        <f>IF(#REF!="","",#REF!)</f>
        <v>#REF!</v>
      </c>
      <c r="E969" t="e">
        <f>IF(#REF!="","",#REF!)</f>
        <v>#REF!</v>
      </c>
      <c r="F969" s="6" t="e">
        <f t="shared" si="107"/>
        <v>#REF!</v>
      </c>
      <c r="G969" s="5" t="e">
        <f>#REF!+#REF!</f>
        <v>#REF!</v>
      </c>
      <c r="H969" s="5" t="e">
        <f t="shared" si="108"/>
        <v>#REF!</v>
      </c>
      <c r="I969" s="5" t="e">
        <f t="shared" si="109"/>
        <v>#REF!</v>
      </c>
      <c r="J969" s="5" t="e">
        <f t="shared" si="110"/>
        <v>#REF!</v>
      </c>
      <c r="K969" t="e">
        <f t="shared" si="111"/>
        <v>#REF!</v>
      </c>
    </row>
    <row r="970" spans="1:11" x14ac:dyDescent="0.25">
      <c r="A970" t="e">
        <f>#REF!</f>
        <v>#REF!</v>
      </c>
      <c r="B970" t="e">
        <f>#REF!</f>
        <v>#REF!</v>
      </c>
      <c r="C970" t="e">
        <f>#REF!</f>
        <v>#REF!</v>
      </c>
      <c r="D970" t="e">
        <f>IF(#REF!="","",#REF!)</f>
        <v>#REF!</v>
      </c>
      <c r="E970" t="e">
        <f>IF(#REF!="","",#REF!)</f>
        <v>#REF!</v>
      </c>
      <c r="F970" s="6" t="e">
        <f t="shared" si="107"/>
        <v>#REF!</v>
      </c>
      <c r="G970" s="5" t="e">
        <f>#REF!+#REF!</f>
        <v>#REF!</v>
      </c>
      <c r="H970" s="5" t="e">
        <f t="shared" si="108"/>
        <v>#REF!</v>
      </c>
      <c r="I970" s="5" t="e">
        <f t="shared" si="109"/>
        <v>#REF!</v>
      </c>
      <c r="J970" s="5" t="e">
        <f t="shared" si="110"/>
        <v>#REF!</v>
      </c>
      <c r="K970" t="e">
        <f t="shared" si="111"/>
        <v>#REF!</v>
      </c>
    </row>
    <row r="971" spans="1:11" x14ac:dyDescent="0.25">
      <c r="A971" t="e">
        <f>#REF!</f>
        <v>#REF!</v>
      </c>
      <c r="B971" t="e">
        <f>#REF!</f>
        <v>#REF!</v>
      </c>
      <c r="C971" t="e">
        <f>#REF!</f>
        <v>#REF!</v>
      </c>
      <c r="D971" t="e">
        <f>IF(#REF!="","",#REF!)</f>
        <v>#REF!</v>
      </c>
      <c r="E971" t="e">
        <f>IF(#REF!="","",#REF!)</f>
        <v>#REF!</v>
      </c>
      <c r="F971" s="6" t="e">
        <f t="shared" si="107"/>
        <v>#REF!</v>
      </c>
      <c r="G971" s="5" t="e">
        <f>#REF!+#REF!</f>
        <v>#REF!</v>
      </c>
      <c r="H971" s="5" t="e">
        <f t="shared" si="108"/>
        <v>#REF!</v>
      </c>
      <c r="I971" s="5" t="e">
        <f t="shared" si="109"/>
        <v>#REF!</v>
      </c>
      <c r="J971" s="5" t="e">
        <f t="shared" si="110"/>
        <v>#REF!</v>
      </c>
      <c r="K971" t="e">
        <f t="shared" si="111"/>
        <v>#REF!</v>
      </c>
    </row>
    <row r="972" spans="1:11" x14ac:dyDescent="0.25">
      <c r="A972" t="e">
        <f>#REF!</f>
        <v>#REF!</v>
      </c>
      <c r="B972" t="e">
        <f>#REF!</f>
        <v>#REF!</v>
      </c>
      <c r="C972" t="e">
        <f>#REF!</f>
        <v>#REF!</v>
      </c>
      <c r="D972" t="e">
        <f>IF(#REF!="","",#REF!)</f>
        <v>#REF!</v>
      </c>
      <c r="E972" t="e">
        <f>IF(#REF!="","",#REF!)</f>
        <v>#REF!</v>
      </c>
      <c r="F972" s="6" t="e">
        <f t="shared" si="107"/>
        <v>#REF!</v>
      </c>
      <c r="G972" s="5" t="e">
        <f>#REF!+#REF!</f>
        <v>#REF!</v>
      </c>
      <c r="H972" s="5" t="e">
        <f t="shared" si="108"/>
        <v>#REF!</v>
      </c>
      <c r="I972" s="5" t="e">
        <f t="shared" si="109"/>
        <v>#REF!</v>
      </c>
      <c r="J972" s="5" t="e">
        <f t="shared" si="110"/>
        <v>#REF!</v>
      </c>
      <c r="K972" t="e">
        <f t="shared" si="111"/>
        <v>#REF!</v>
      </c>
    </row>
    <row r="973" spans="1:11" x14ac:dyDescent="0.25">
      <c r="A973" t="e">
        <f>#REF!</f>
        <v>#REF!</v>
      </c>
      <c r="B973" t="e">
        <f>#REF!</f>
        <v>#REF!</v>
      </c>
      <c r="C973" t="e">
        <f>#REF!</f>
        <v>#REF!</v>
      </c>
      <c r="D973" t="e">
        <f>IF(#REF!="","",#REF!)</f>
        <v>#REF!</v>
      </c>
      <c r="E973" t="e">
        <f>IF(#REF!="","",#REF!)</f>
        <v>#REF!</v>
      </c>
      <c r="F973" s="6" t="e">
        <f t="shared" si="107"/>
        <v>#REF!</v>
      </c>
      <c r="G973" s="5" t="e">
        <f>#REF!+#REF!</f>
        <v>#REF!</v>
      </c>
      <c r="H973" s="5" t="e">
        <f t="shared" si="108"/>
        <v>#REF!</v>
      </c>
      <c r="I973" s="5" t="e">
        <f t="shared" si="109"/>
        <v>#REF!</v>
      </c>
      <c r="J973" s="5" t="e">
        <f t="shared" si="110"/>
        <v>#REF!</v>
      </c>
      <c r="K973" t="e">
        <f t="shared" si="111"/>
        <v>#REF!</v>
      </c>
    </row>
    <row r="974" spans="1:11" x14ac:dyDescent="0.25">
      <c r="A974" t="e">
        <f>#REF!</f>
        <v>#REF!</v>
      </c>
      <c r="B974" t="e">
        <f>#REF!</f>
        <v>#REF!</v>
      </c>
      <c r="C974" t="e">
        <f>#REF!</f>
        <v>#REF!</v>
      </c>
      <c r="D974" t="e">
        <f>IF(#REF!="","",#REF!)</f>
        <v>#REF!</v>
      </c>
      <c r="E974" t="e">
        <f>IF(#REF!="","",#REF!)</f>
        <v>#REF!</v>
      </c>
      <c r="F974" s="6" t="e">
        <f t="shared" si="107"/>
        <v>#REF!</v>
      </c>
      <c r="G974" s="5" t="e">
        <f>#REF!+#REF!</f>
        <v>#REF!</v>
      </c>
      <c r="H974" s="5" t="e">
        <f t="shared" si="108"/>
        <v>#REF!</v>
      </c>
      <c r="I974" s="5" t="e">
        <f t="shared" si="109"/>
        <v>#REF!</v>
      </c>
      <c r="J974" s="5" t="e">
        <f t="shared" si="110"/>
        <v>#REF!</v>
      </c>
      <c r="K974" t="e">
        <f t="shared" si="111"/>
        <v>#REF!</v>
      </c>
    </row>
    <row r="975" spans="1:11" x14ac:dyDescent="0.25">
      <c r="A975" t="e">
        <f>#REF!</f>
        <v>#REF!</v>
      </c>
      <c r="B975" t="e">
        <f>#REF!</f>
        <v>#REF!</v>
      </c>
      <c r="C975" t="e">
        <f>#REF!</f>
        <v>#REF!</v>
      </c>
      <c r="D975" t="e">
        <f>IF(#REF!="","",#REF!)</f>
        <v>#REF!</v>
      </c>
      <c r="E975" t="e">
        <f>IF(#REF!="","",#REF!)</f>
        <v>#REF!</v>
      </c>
      <c r="F975" s="6" t="e">
        <f t="shared" si="107"/>
        <v>#REF!</v>
      </c>
      <c r="G975" s="5" t="e">
        <f>#REF!+#REF!</f>
        <v>#REF!</v>
      </c>
      <c r="H975" s="5" t="e">
        <f t="shared" si="108"/>
        <v>#REF!</v>
      </c>
      <c r="I975" s="5" t="e">
        <f t="shared" si="109"/>
        <v>#REF!</v>
      </c>
      <c r="J975" s="5" t="e">
        <f t="shared" si="110"/>
        <v>#REF!</v>
      </c>
      <c r="K975" t="e">
        <f t="shared" si="111"/>
        <v>#REF!</v>
      </c>
    </row>
    <row r="976" spans="1:11" x14ac:dyDescent="0.25">
      <c r="A976" t="e">
        <f>#REF!</f>
        <v>#REF!</v>
      </c>
      <c r="B976" t="e">
        <f>#REF!</f>
        <v>#REF!</v>
      </c>
      <c r="C976" t="e">
        <f>#REF!</f>
        <v>#REF!</v>
      </c>
      <c r="D976" t="e">
        <f>IF(#REF!="","",#REF!)</f>
        <v>#REF!</v>
      </c>
      <c r="E976" t="e">
        <f>IF(#REF!="","",#REF!)</f>
        <v>#REF!</v>
      </c>
      <c r="F976" s="6" t="e">
        <f t="shared" si="107"/>
        <v>#REF!</v>
      </c>
      <c r="G976" s="5" t="e">
        <f>#REF!+#REF!</f>
        <v>#REF!</v>
      </c>
      <c r="H976" s="5" t="e">
        <f t="shared" si="108"/>
        <v>#REF!</v>
      </c>
      <c r="I976" s="5" t="e">
        <f t="shared" si="109"/>
        <v>#REF!</v>
      </c>
      <c r="J976" s="5" t="e">
        <f t="shared" si="110"/>
        <v>#REF!</v>
      </c>
      <c r="K976" t="e">
        <f t="shared" si="111"/>
        <v>#REF!</v>
      </c>
    </row>
    <row r="977" spans="1:11" x14ac:dyDescent="0.25">
      <c r="A977" t="e">
        <f>#REF!</f>
        <v>#REF!</v>
      </c>
      <c r="B977" t="e">
        <f>#REF!</f>
        <v>#REF!</v>
      </c>
      <c r="C977" t="e">
        <f>#REF!</f>
        <v>#REF!</v>
      </c>
      <c r="D977" t="e">
        <f>IF(#REF!="","",#REF!)</f>
        <v>#REF!</v>
      </c>
      <c r="E977" t="e">
        <f>IF(#REF!="","",#REF!)</f>
        <v>#REF!</v>
      </c>
      <c r="F977" s="6" t="e">
        <f t="shared" si="107"/>
        <v>#REF!</v>
      </c>
      <c r="G977" s="5" t="e">
        <f>#REF!+#REF!</f>
        <v>#REF!</v>
      </c>
      <c r="H977" s="5" t="e">
        <f t="shared" si="108"/>
        <v>#REF!</v>
      </c>
      <c r="I977" s="5" t="e">
        <f t="shared" si="109"/>
        <v>#REF!</v>
      </c>
      <c r="J977" s="5" t="e">
        <f t="shared" si="110"/>
        <v>#REF!</v>
      </c>
      <c r="K977" t="e">
        <f t="shared" si="111"/>
        <v>#REF!</v>
      </c>
    </row>
    <row r="978" spans="1:11" x14ac:dyDescent="0.25">
      <c r="A978" t="e">
        <f>#REF!</f>
        <v>#REF!</v>
      </c>
      <c r="B978" t="e">
        <f>#REF!</f>
        <v>#REF!</v>
      </c>
      <c r="C978" t="e">
        <f>#REF!</f>
        <v>#REF!</v>
      </c>
      <c r="D978" t="e">
        <f>IF(#REF!="","",#REF!)</f>
        <v>#REF!</v>
      </c>
      <c r="E978" t="e">
        <f>IF(#REF!="","",#REF!)</f>
        <v>#REF!</v>
      </c>
      <c r="F978" s="6" t="e">
        <f t="shared" si="107"/>
        <v>#REF!</v>
      </c>
      <c r="G978" s="5" t="e">
        <f>#REF!+#REF!</f>
        <v>#REF!</v>
      </c>
      <c r="H978" s="5" t="e">
        <f t="shared" si="108"/>
        <v>#REF!</v>
      </c>
      <c r="I978" s="5" t="e">
        <f t="shared" si="109"/>
        <v>#REF!</v>
      </c>
      <c r="J978" s="5" t="e">
        <f t="shared" si="110"/>
        <v>#REF!</v>
      </c>
      <c r="K978" t="e">
        <f t="shared" si="111"/>
        <v>#REF!</v>
      </c>
    </row>
    <row r="979" spans="1:11" x14ac:dyDescent="0.25">
      <c r="A979" t="e">
        <f>#REF!</f>
        <v>#REF!</v>
      </c>
      <c r="B979" t="e">
        <f>#REF!</f>
        <v>#REF!</v>
      </c>
      <c r="C979" t="e">
        <f>#REF!</f>
        <v>#REF!</v>
      </c>
      <c r="D979" t="e">
        <f>IF(#REF!="","",#REF!)</f>
        <v>#REF!</v>
      </c>
      <c r="E979" t="e">
        <f>IF(#REF!="","",#REF!)</f>
        <v>#REF!</v>
      </c>
      <c r="F979" s="6" t="e">
        <f t="shared" si="107"/>
        <v>#REF!</v>
      </c>
      <c r="G979" s="5" t="e">
        <f>#REF!+#REF!</f>
        <v>#REF!</v>
      </c>
      <c r="H979" s="5" t="e">
        <f t="shared" si="108"/>
        <v>#REF!</v>
      </c>
      <c r="I979" s="5" t="e">
        <f t="shared" si="109"/>
        <v>#REF!</v>
      </c>
      <c r="J979" s="5" t="e">
        <f t="shared" si="110"/>
        <v>#REF!</v>
      </c>
      <c r="K979" t="e">
        <f t="shared" si="111"/>
        <v>#REF!</v>
      </c>
    </row>
    <row r="980" spans="1:11" x14ac:dyDescent="0.25">
      <c r="A980" t="e">
        <f>#REF!</f>
        <v>#REF!</v>
      </c>
      <c r="B980" t="e">
        <f>#REF!</f>
        <v>#REF!</v>
      </c>
      <c r="C980" t="e">
        <f>#REF!</f>
        <v>#REF!</v>
      </c>
      <c r="D980" t="e">
        <f>IF(#REF!="","",#REF!)</f>
        <v>#REF!</v>
      </c>
      <c r="E980" t="e">
        <f>IF(#REF!="","",#REF!)</f>
        <v>#REF!</v>
      </c>
      <c r="F980" s="6" t="e">
        <f t="shared" si="107"/>
        <v>#REF!</v>
      </c>
      <c r="G980" s="5" t="e">
        <f>#REF!+#REF!</f>
        <v>#REF!</v>
      </c>
      <c r="H980" s="5" t="e">
        <f t="shared" si="108"/>
        <v>#REF!</v>
      </c>
      <c r="I980" s="5" t="e">
        <f t="shared" si="109"/>
        <v>#REF!</v>
      </c>
      <c r="J980" s="5" t="e">
        <f t="shared" si="110"/>
        <v>#REF!</v>
      </c>
      <c r="K980" t="e">
        <f t="shared" si="111"/>
        <v>#REF!</v>
      </c>
    </row>
    <row r="981" spans="1:11" x14ac:dyDescent="0.25">
      <c r="A981" t="e">
        <f>#REF!</f>
        <v>#REF!</v>
      </c>
      <c r="B981" t="e">
        <f>#REF!</f>
        <v>#REF!</v>
      </c>
      <c r="C981" t="e">
        <f>#REF!</f>
        <v>#REF!</v>
      </c>
      <c r="D981" t="e">
        <f>IF(#REF!="","",#REF!)</f>
        <v>#REF!</v>
      </c>
      <c r="E981" t="e">
        <f>IF(#REF!="","",#REF!)</f>
        <v>#REF!</v>
      </c>
      <c r="F981" s="6" t="e">
        <f t="shared" si="107"/>
        <v>#REF!</v>
      </c>
      <c r="G981" s="5" t="e">
        <f>#REF!+#REF!</f>
        <v>#REF!</v>
      </c>
      <c r="H981" s="5" t="e">
        <f t="shared" si="108"/>
        <v>#REF!</v>
      </c>
      <c r="I981" s="5" t="e">
        <f t="shared" si="109"/>
        <v>#REF!</v>
      </c>
      <c r="J981" s="5" t="e">
        <f t="shared" si="110"/>
        <v>#REF!</v>
      </c>
      <c r="K981" t="e">
        <f t="shared" si="111"/>
        <v>#REF!</v>
      </c>
    </row>
    <row r="982" spans="1:11" x14ac:dyDescent="0.25">
      <c r="A982" t="e">
        <f>#REF!</f>
        <v>#REF!</v>
      </c>
      <c r="B982" t="e">
        <f>#REF!</f>
        <v>#REF!</v>
      </c>
      <c r="C982" t="e">
        <f>#REF!</f>
        <v>#REF!</v>
      </c>
      <c r="D982" t="e">
        <f>IF(#REF!="","",#REF!)</f>
        <v>#REF!</v>
      </c>
      <c r="E982" t="e">
        <f>IF(#REF!="","",#REF!)</f>
        <v>#REF!</v>
      </c>
      <c r="F982" s="6" t="e">
        <f t="shared" si="107"/>
        <v>#REF!</v>
      </c>
      <c r="G982" s="5" t="e">
        <f>#REF!+#REF!</f>
        <v>#REF!</v>
      </c>
      <c r="H982" s="5" t="e">
        <f t="shared" si="108"/>
        <v>#REF!</v>
      </c>
      <c r="I982" s="5" t="e">
        <f t="shared" si="109"/>
        <v>#REF!</v>
      </c>
      <c r="J982" s="5" t="e">
        <f t="shared" si="110"/>
        <v>#REF!</v>
      </c>
      <c r="K982" t="e">
        <f t="shared" si="111"/>
        <v>#REF!</v>
      </c>
    </row>
    <row r="983" spans="1:11" x14ac:dyDescent="0.25">
      <c r="A983" t="e">
        <f>#REF!</f>
        <v>#REF!</v>
      </c>
      <c r="B983" t="e">
        <f>#REF!</f>
        <v>#REF!</v>
      </c>
      <c r="C983" t="e">
        <f>#REF!</f>
        <v>#REF!</v>
      </c>
      <c r="D983" t="e">
        <f>IF(#REF!="","",#REF!)</f>
        <v>#REF!</v>
      </c>
      <c r="E983" t="e">
        <f>IF(#REF!="","",#REF!)</f>
        <v>#REF!</v>
      </c>
      <c r="F983" s="6" t="e">
        <f t="shared" si="107"/>
        <v>#REF!</v>
      </c>
      <c r="G983" s="5" t="e">
        <f>#REF!+#REF!</f>
        <v>#REF!</v>
      </c>
      <c r="H983" s="5" t="e">
        <f t="shared" si="108"/>
        <v>#REF!</v>
      </c>
      <c r="I983" s="5" t="e">
        <f t="shared" si="109"/>
        <v>#REF!</v>
      </c>
      <c r="J983" s="5" t="e">
        <f t="shared" si="110"/>
        <v>#REF!</v>
      </c>
      <c r="K983" t="e">
        <f t="shared" si="111"/>
        <v>#REF!</v>
      </c>
    </row>
    <row r="984" spans="1:11" x14ac:dyDescent="0.25">
      <c r="A984" t="e">
        <f>#REF!</f>
        <v>#REF!</v>
      </c>
      <c r="B984" t="e">
        <f>#REF!</f>
        <v>#REF!</v>
      </c>
      <c r="C984" t="e">
        <f>#REF!</f>
        <v>#REF!</v>
      </c>
      <c r="D984" t="e">
        <f>IF(#REF!="","",#REF!)</f>
        <v>#REF!</v>
      </c>
      <c r="E984" t="e">
        <f>IF(#REF!="","",#REF!)</f>
        <v>#REF!</v>
      </c>
      <c r="F984" s="6" t="e">
        <f t="shared" si="107"/>
        <v>#REF!</v>
      </c>
      <c r="G984" s="5" t="e">
        <f>#REF!+#REF!</f>
        <v>#REF!</v>
      </c>
      <c r="H984" s="5" t="e">
        <f t="shared" si="108"/>
        <v>#REF!</v>
      </c>
      <c r="I984" s="5" t="e">
        <f t="shared" si="109"/>
        <v>#REF!</v>
      </c>
      <c r="J984" s="5" t="e">
        <f t="shared" si="110"/>
        <v>#REF!</v>
      </c>
      <c r="K984" t="e">
        <f t="shared" si="111"/>
        <v>#REF!</v>
      </c>
    </row>
    <row r="985" spans="1:11" x14ac:dyDescent="0.25">
      <c r="A985" t="e">
        <f>#REF!</f>
        <v>#REF!</v>
      </c>
      <c r="B985" t="e">
        <f>#REF!</f>
        <v>#REF!</v>
      </c>
      <c r="C985" t="e">
        <f>#REF!</f>
        <v>#REF!</v>
      </c>
      <c r="D985" t="e">
        <f>IF(#REF!="","",#REF!)</f>
        <v>#REF!</v>
      </c>
      <c r="E985" t="e">
        <f>IF(#REF!="","",#REF!)</f>
        <v>#REF!</v>
      </c>
      <c r="F985" s="6" t="e">
        <f t="shared" si="107"/>
        <v>#REF!</v>
      </c>
      <c r="G985" s="5" t="e">
        <f>#REF!+#REF!</f>
        <v>#REF!</v>
      </c>
      <c r="H985" s="5" t="e">
        <f t="shared" si="108"/>
        <v>#REF!</v>
      </c>
      <c r="I985" s="5" t="e">
        <f t="shared" si="109"/>
        <v>#REF!</v>
      </c>
      <c r="J985" s="5" t="e">
        <f t="shared" si="110"/>
        <v>#REF!</v>
      </c>
      <c r="K985" t="e">
        <f t="shared" si="111"/>
        <v>#REF!</v>
      </c>
    </row>
    <row r="986" spans="1:11" x14ac:dyDescent="0.25">
      <c r="A986" t="e">
        <f>#REF!</f>
        <v>#REF!</v>
      </c>
      <c r="B986" t="e">
        <f>#REF!</f>
        <v>#REF!</v>
      </c>
      <c r="C986" t="e">
        <f>#REF!</f>
        <v>#REF!</v>
      </c>
      <c r="D986" t="e">
        <f>IF(#REF!="","",#REF!)</f>
        <v>#REF!</v>
      </c>
      <c r="E986" t="e">
        <f>IF(#REF!="","",#REF!)</f>
        <v>#REF!</v>
      </c>
      <c r="F986" s="6" t="e">
        <f t="shared" si="107"/>
        <v>#REF!</v>
      </c>
      <c r="G986" s="5" t="e">
        <f>#REF!+#REF!</f>
        <v>#REF!</v>
      </c>
      <c r="H986" s="5" t="e">
        <f t="shared" si="108"/>
        <v>#REF!</v>
      </c>
      <c r="I986" s="5" t="e">
        <f t="shared" si="109"/>
        <v>#REF!</v>
      </c>
      <c r="J986" s="5" t="e">
        <f t="shared" si="110"/>
        <v>#REF!</v>
      </c>
      <c r="K986" t="e">
        <f t="shared" si="111"/>
        <v>#REF!</v>
      </c>
    </row>
    <row r="987" spans="1:11" x14ac:dyDescent="0.25">
      <c r="A987" t="e">
        <f>#REF!</f>
        <v>#REF!</v>
      </c>
      <c r="B987" t="e">
        <f>#REF!</f>
        <v>#REF!</v>
      </c>
      <c r="C987" t="e">
        <f>#REF!</f>
        <v>#REF!</v>
      </c>
      <c r="D987" t="e">
        <f>IF(#REF!="","",#REF!)</f>
        <v>#REF!</v>
      </c>
      <c r="E987" t="e">
        <f>IF(#REF!="","",#REF!)</f>
        <v>#REF!</v>
      </c>
      <c r="F987" s="6" t="e">
        <f t="shared" si="107"/>
        <v>#REF!</v>
      </c>
      <c r="G987" s="5" t="e">
        <f>#REF!+#REF!</f>
        <v>#REF!</v>
      </c>
      <c r="H987" s="5" t="e">
        <f t="shared" si="108"/>
        <v>#REF!</v>
      </c>
      <c r="I987" s="5" t="e">
        <f t="shared" si="109"/>
        <v>#REF!</v>
      </c>
      <c r="J987" s="5" t="e">
        <f t="shared" si="110"/>
        <v>#REF!</v>
      </c>
      <c r="K987" t="e">
        <f t="shared" si="111"/>
        <v>#REF!</v>
      </c>
    </row>
    <row r="988" spans="1:11" x14ac:dyDescent="0.25">
      <c r="A988" t="e">
        <f>#REF!</f>
        <v>#REF!</v>
      </c>
      <c r="B988" t="e">
        <f>#REF!</f>
        <v>#REF!</v>
      </c>
      <c r="C988" t="e">
        <f>#REF!</f>
        <v>#REF!</v>
      </c>
      <c r="D988" t="e">
        <f>IF(#REF!="","",#REF!)</f>
        <v>#REF!</v>
      </c>
      <c r="E988" t="e">
        <f>IF(#REF!="","",#REF!)</f>
        <v>#REF!</v>
      </c>
      <c r="F988" s="6" t="e">
        <f t="shared" si="107"/>
        <v>#REF!</v>
      </c>
      <c r="G988" s="5" t="e">
        <f>#REF!+#REF!</f>
        <v>#REF!</v>
      </c>
      <c r="H988" s="5" t="e">
        <f t="shared" si="108"/>
        <v>#REF!</v>
      </c>
      <c r="I988" s="5" t="e">
        <f t="shared" si="109"/>
        <v>#REF!</v>
      </c>
      <c r="J988" s="5" t="e">
        <f t="shared" si="110"/>
        <v>#REF!</v>
      </c>
      <c r="K988" t="e">
        <f t="shared" si="111"/>
        <v>#REF!</v>
      </c>
    </row>
    <row r="989" spans="1:11" x14ac:dyDescent="0.25">
      <c r="A989" t="e">
        <f>#REF!</f>
        <v>#REF!</v>
      </c>
      <c r="B989" t="e">
        <f>#REF!</f>
        <v>#REF!</v>
      </c>
      <c r="C989" t="e">
        <f>#REF!</f>
        <v>#REF!</v>
      </c>
      <c r="D989" t="e">
        <f>IF(#REF!="","",#REF!)</f>
        <v>#REF!</v>
      </c>
      <c r="E989" t="e">
        <f>IF(#REF!="","",#REF!)</f>
        <v>#REF!</v>
      </c>
      <c r="F989" s="6" t="e">
        <f t="shared" si="107"/>
        <v>#REF!</v>
      </c>
      <c r="G989" s="5" t="e">
        <f>#REF!+#REF!</f>
        <v>#REF!</v>
      </c>
      <c r="H989" s="5" t="e">
        <f t="shared" si="108"/>
        <v>#REF!</v>
      </c>
      <c r="I989" s="5" t="e">
        <f t="shared" si="109"/>
        <v>#REF!</v>
      </c>
      <c r="J989" s="5" t="e">
        <f t="shared" si="110"/>
        <v>#REF!</v>
      </c>
      <c r="K989" t="e">
        <f t="shared" si="111"/>
        <v>#REF!</v>
      </c>
    </row>
    <row r="990" spans="1:11" x14ac:dyDescent="0.25">
      <c r="A990" t="e">
        <f>#REF!</f>
        <v>#REF!</v>
      </c>
      <c r="B990" t="e">
        <f>#REF!</f>
        <v>#REF!</v>
      </c>
      <c r="C990" t="e">
        <f>#REF!</f>
        <v>#REF!</v>
      </c>
      <c r="D990" t="e">
        <f>IF(#REF!="","",#REF!)</f>
        <v>#REF!</v>
      </c>
      <c r="E990" t="e">
        <f>IF(#REF!="","",#REF!)</f>
        <v>#REF!</v>
      </c>
      <c r="F990" s="6" t="e">
        <f t="shared" si="107"/>
        <v>#REF!</v>
      </c>
      <c r="G990" s="5" t="e">
        <f>#REF!+#REF!</f>
        <v>#REF!</v>
      </c>
      <c r="H990" s="5" t="e">
        <f t="shared" si="108"/>
        <v>#REF!</v>
      </c>
      <c r="I990" s="5" t="e">
        <f t="shared" si="109"/>
        <v>#REF!</v>
      </c>
      <c r="J990" s="5" t="e">
        <f t="shared" si="110"/>
        <v>#REF!</v>
      </c>
      <c r="K990" t="e">
        <f t="shared" si="111"/>
        <v>#REF!</v>
      </c>
    </row>
    <row r="991" spans="1:11" x14ac:dyDescent="0.25">
      <c r="A991" t="e">
        <f>#REF!</f>
        <v>#REF!</v>
      </c>
      <c r="B991" t="e">
        <f>#REF!</f>
        <v>#REF!</v>
      </c>
      <c r="C991" t="e">
        <f>#REF!</f>
        <v>#REF!</v>
      </c>
      <c r="D991" t="e">
        <f>IF(#REF!="","",#REF!)</f>
        <v>#REF!</v>
      </c>
      <c r="E991" t="e">
        <f>IF(#REF!="","",#REF!)</f>
        <v>#REF!</v>
      </c>
      <c r="F991" s="6" t="e">
        <f t="shared" si="107"/>
        <v>#REF!</v>
      </c>
      <c r="G991" s="5" t="e">
        <f>#REF!+#REF!</f>
        <v>#REF!</v>
      </c>
      <c r="H991" s="5" t="e">
        <f t="shared" si="108"/>
        <v>#REF!</v>
      </c>
      <c r="I991" s="5" t="e">
        <f t="shared" si="109"/>
        <v>#REF!</v>
      </c>
      <c r="J991" s="5" t="e">
        <f t="shared" si="110"/>
        <v>#REF!</v>
      </c>
      <c r="K991" t="e">
        <f t="shared" si="111"/>
        <v>#REF!</v>
      </c>
    </row>
    <row r="992" spans="1:11" x14ac:dyDescent="0.25">
      <c r="A992" t="e">
        <f>#REF!</f>
        <v>#REF!</v>
      </c>
      <c r="B992" t="e">
        <f>#REF!</f>
        <v>#REF!</v>
      </c>
      <c r="C992" t="e">
        <f>#REF!</f>
        <v>#REF!</v>
      </c>
      <c r="D992" t="e">
        <f>IF(#REF!="","",#REF!)</f>
        <v>#REF!</v>
      </c>
      <c r="E992" t="e">
        <f>IF(#REF!="","",#REF!)</f>
        <v>#REF!</v>
      </c>
      <c r="F992" s="6" t="e">
        <f t="shared" si="107"/>
        <v>#REF!</v>
      </c>
      <c r="G992" s="5" t="e">
        <f>#REF!+#REF!</f>
        <v>#REF!</v>
      </c>
      <c r="H992" s="5" t="e">
        <f t="shared" si="108"/>
        <v>#REF!</v>
      </c>
      <c r="I992" s="5" t="e">
        <f t="shared" si="109"/>
        <v>#REF!</v>
      </c>
      <c r="J992" s="5" t="e">
        <f t="shared" si="110"/>
        <v>#REF!</v>
      </c>
      <c r="K992" t="e">
        <f t="shared" si="111"/>
        <v>#REF!</v>
      </c>
    </row>
    <row r="993" spans="1:11" x14ac:dyDescent="0.25">
      <c r="A993" t="e">
        <f>#REF!</f>
        <v>#REF!</v>
      </c>
      <c r="B993" t="e">
        <f>#REF!</f>
        <v>#REF!</v>
      </c>
      <c r="C993" t="e">
        <f>#REF!</f>
        <v>#REF!</v>
      </c>
      <c r="D993" t="e">
        <f>IF(#REF!="","",#REF!)</f>
        <v>#REF!</v>
      </c>
      <c r="E993" t="e">
        <f>IF(#REF!="","",#REF!)</f>
        <v>#REF!</v>
      </c>
      <c r="F993" s="6" t="e">
        <f t="shared" si="107"/>
        <v>#REF!</v>
      </c>
      <c r="G993" s="5" t="e">
        <f>#REF!+#REF!</f>
        <v>#REF!</v>
      </c>
      <c r="H993" s="5" t="e">
        <f t="shared" si="108"/>
        <v>#REF!</v>
      </c>
      <c r="I993" s="5" t="e">
        <f t="shared" si="109"/>
        <v>#REF!</v>
      </c>
      <c r="J993" s="5" t="e">
        <f t="shared" si="110"/>
        <v>#REF!</v>
      </c>
      <c r="K993" t="e">
        <f t="shared" si="111"/>
        <v>#REF!</v>
      </c>
    </row>
    <row r="994" spans="1:11" x14ac:dyDescent="0.25">
      <c r="A994" t="e">
        <f>#REF!</f>
        <v>#REF!</v>
      </c>
      <c r="B994" t="e">
        <f>#REF!</f>
        <v>#REF!</v>
      </c>
      <c r="C994" t="e">
        <f>#REF!</f>
        <v>#REF!</v>
      </c>
      <c r="D994" t="e">
        <f>IF(#REF!="","",#REF!)</f>
        <v>#REF!</v>
      </c>
      <c r="E994" t="e">
        <f>IF(#REF!="","",#REF!)</f>
        <v>#REF!</v>
      </c>
      <c r="F994" s="6" t="e">
        <f t="shared" si="107"/>
        <v>#REF!</v>
      </c>
      <c r="G994" s="5" t="e">
        <f>#REF!+#REF!</f>
        <v>#REF!</v>
      </c>
      <c r="H994" s="5" t="e">
        <f t="shared" si="108"/>
        <v>#REF!</v>
      </c>
      <c r="I994" s="5" t="e">
        <f t="shared" si="109"/>
        <v>#REF!</v>
      </c>
      <c r="J994" s="5" t="e">
        <f t="shared" si="110"/>
        <v>#REF!</v>
      </c>
      <c r="K994" t="e">
        <f t="shared" si="111"/>
        <v>#REF!</v>
      </c>
    </row>
    <row r="995" spans="1:11" x14ac:dyDescent="0.25">
      <c r="A995" t="e">
        <f>#REF!</f>
        <v>#REF!</v>
      </c>
      <c r="B995" t="e">
        <f>#REF!</f>
        <v>#REF!</v>
      </c>
      <c r="C995" t="e">
        <f>#REF!</f>
        <v>#REF!</v>
      </c>
      <c r="D995" t="e">
        <f>IF(#REF!="","",#REF!)</f>
        <v>#REF!</v>
      </c>
      <c r="E995" t="e">
        <f>IF(#REF!="","",#REF!)</f>
        <v>#REF!</v>
      </c>
      <c r="F995" s="6" t="e">
        <f t="shared" si="107"/>
        <v>#REF!</v>
      </c>
      <c r="G995" s="5" t="e">
        <f>#REF!+#REF!</f>
        <v>#REF!</v>
      </c>
      <c r="H995" s="5" t="e">
        <f t="shared" si="108"/>
        <v>#REF!</v>
      </c>
      <c r="I995" s="5" t="e">
        <f t="shared" si="109"/>
        <v>#REF!</v>
      </c>
      <c r="J995" s="5" t="e">
        <f t="shared" si="110"/>
        <v>#REF!</v>
      </c>
      <c r="K995" t="e">
        <f t="shared" si="111"/>
        <v>#REF!</v>
      </c>
    </row>
    <row r="996" spans="1:11" x14ac:dyDescent="0.25">
      <c r="A996" t="e">
        <f>#REF!</f>
        <v>#REF!</v>
      </c>
      <c r="B996" t="e">
        <f>#REF!</f>
        <v>#REF!</v>
      </c>
      <c r="C996" t="e">
        <f>#REF!</f>
        <v>#REF!</v>
      </c>
      <c r="D996" t="e">
        <f>IF(#REF!="","",#REF!)</f>
        <v>#REF!</v>
      </c>
      <c r="E996" t="e">
        <f>IF(#REF!="","",#REF!)</f>
        <v>#REF!</v>
      </c>
      <c r="F996" s="6" t="e">
        <f t="shared" si="107"/>
        <v>#REF!</v>
      </c>
      <c r="G996" s="5" t="e">
        <f>#REF!+#REF!</f>
        <v>#REF!</v>
      </c>
      <c r="H996" s="5" t="e">
        <f t="shared" si="108"/>
        <v>#REF!</v>
      </c>
      <c r="I996" s="5" t="e">
        <f t="shared" si="109"/>
        <v>#REF!</v>
      </c>
      <c r="J996" s="5" t="e">
        <f t="shared" si="110"/>
        <v>#REF!</v>
      </c>
      <c r="K996" t="e">
        <f t="shared" si="111"/>
        <v>#REF!</v>
      </c>
    </row>
    <row r="997" spans="1:11" x14ac:dyDescent="0.25">
      <c r="A997" t="e">
        <f>#REF!</f>
        <v>#REF!</v>
      </c>
      <c r="B997" t="e">
        <f>#REF!</f>
        <v>#REF!</v>
      </c>
      <c r="C997" t="e">
        <f>#REF!</f>
        <v>#REF!</v>
      </c>
      <c r="D997" t="e">
        <f>IF(#REF!="","",#REF!)</f>
        <v>#REF!</v>
      </c>
      <c r="E997" t="e">
        <f>IF(#REF!="","",#REF!)</f>
        <v>#REF!</v>
      </c>
      <c r="F997" s="6" t="e">
        <f t="shared" si="107"/>
        <v>#REF!</v>
      </c>
      <c r="G997" s="5" t="e">
        <f>#REF!+#REF!</f>
        <v>#REF!</v>
      </c>
      <c r="H997" s="5" t="e">
        <f t="shared" si="108"/>
        <v>#REF!</v>
      </c>
      <c r="I997" s="5" t="e">
        <f t="shared" si="109"/>
        <v>#REF!</v>
      </c>
      <c r="J997" s="5" t="e">
        <f t="shared" si="110"/>
        <v>#REF!</v>
      </c>
      <c r="K997" t="e">
        <f t="shared" si="111"/>
        <v>#REF!</v>
      </c>
    </row>
    <row r="998" spans="1:11" x14ac:dyDescent="0.25">
      <c r="A998" t="e">
        <f>#REF!</f>
        <v>#REF!</v>
      </c>
      <c r="B998" t="e">
        <f>#REF!</f>
        <v>#REF!</v>
      </c>
      <c r="C998" t="e">
        <f>#REF!</f>
        <v>#REF!</v>
      </c>
      <c r="D998" t="e">
        <f>IF(#REF!="","",#REF!)</f>
        <v>#REF!</v>
      </c>
      <c r="E998" t="e">
        <f>IF(#REF!="","",#REF!)</f>
        <v>#REF!</v>
      </c>
      <c r="F998" s="6" t="e">
        <f t="shared" si="107"/>
        <v>#REF!</v>
      </c>
      <c r="G998" s="5" t="e">
        <f>#REF!+#REF!</f>
        <v>#REF!</v>
      </c>
      <c r="H998" s="5" t="e">
        <f t="shared" si="108"/>
        <v>#REF!</v>
      </c>
      <c r="I998" s="5" t="e">
        <f t="shared" si="109"/>
        <v>#REF!</v>
      </c>
      <c r="J998" s="5" t="e">
        <f t="shared" si="110"/>
        <v>#REF!</v>
      </c>
      <c r="K998" t="e">
        <f t="shared" si="111"/>
        <v>#REF!</v>
      </c>
    </row>
    <row r="999" spans="1:11" x14ac:dyDescent="0.25">
      <c r="A999" t="e">
        <f>#REF!</f>
        <v>#REF!</v>
      </c>
      <c r="B999" t="e">
        <f>#REF!</f>
        <v>#REF!</v>
      </c>
      <c r="C999" t="e">
        <f>#REF!</f>
        <v>#REF!</v>
      </c>
      <c r="D999" t="e">
        <f>IF(#REF!="","",#REF!)</f>
        <v>#REF!</v>
      </c>
      <c r="E999" t="e">
        <f>IF(#REF!="","",#REF!)</f>
        <v>#REF!</v>
      </c>
      <c r="F999" s="6" t="e">
        <f t="shared" si="107"/>
        <v>#REF!</v>
      </c>
      <c r="G999" s="5" t="e">
        <f>#REF!+#REF!</f>
        <v>#REF!</v>
      </c>
      <c r="H999" s="5" t="e">
        <f t="shared" si="108"/>
        <v>#REF!</v>
      </c>
      <c r="I999" s="5" t="e">
        <f t="shared" si="109"/>
        <v>#REF!</v>
      </c>
      <c r="J999" s="5" t="e">
        <f t="shared" si="110"/>
        <v>#REF!</v>
      </c>
      <c r="K999" t="e">
        <f t="shared" si="111"/>
        <v>#REF!</v>
      </c>
    </row>
    <row r="1000" spans="1:11" x14ac:dyDescent="0.25">
      <c r="A1000" t="e">
        <f>#REF!</f>
        <v>#REF!</v>
      </c>
      <c r="B1000" t="e">
        <f>#REF!</f>
        <v>#REF!</v>
      </c>
      <c r="C1000" t="e">
        <f>#REF!</f>
        <v>#REF!</v>
      </c>
      <c r="D1000" t="e">
        <f>IF(#REF!="","",#REF!)</f>
        <v>#REF!</v>
      </c>
      <c r="E1000" t="e">
        <f>IF(#REF!="","",#REF!)</f>
        <v>#REF!</v>
      </c>
      <c r="F1000" s="6" t="e">
        <f t="shared" si="107"/>
        <v>#REF!</v>
      </c>
      <c r="G1000" s="5" t="e">
        <f>#REF!+#REF!</f>
        <v>#REF!</v>
      </c>
      <c r="H1000" s="5" t="e">
        <f t="shared" si="108"/>
        <v>#REF!</v>
      </c>
      <c r="I1000" s="5" t="e">
        <f t="shared" si="109"/>
        <v>#REF!</v>
      </c>
      <c r="J1000" s="5" t="e">
        <f t="shared" si="110"/>
        <v>#REF!</v>
      </c>
      <c r="K1000" t="e">
        <f t="shared" si="111"/>
        <v>#REF!</v>
      </c>
    </row>
    <row r="1001" spans="1:11" x14ac:dyDescent="0.25">
      <c r="A1001" t="e">
        <f>#REF!</f>
        <v>#REF!</v>
      </c>
      <c r="B1001" t="e">
        <f>#REF!</f>
        <v>#REF!</v>
      </c>
      <c r="C1001" t="e">
        <f>#REF!</f>
        <v>#REF!</v>
      </c>
      <c r="D1001" t="e">
        <f>IF(#REF!="","",#REF!)</f>
        <v>#REF!</v>
      </c>
      <c r="E1001" t="e">
        <f>IF(#REF!="","",#REF!)</f>
        <v>#REF!</v>
      </c>
      <c r="F1001" s="6" t="e">
        <f t="shared" si="107"/>
        <v>#REF!</v>
      </c>
      <c r="G1001" s="5" t="e">
        <f>#REF!+#REF!</f>
        <v>#REF!</v>
      </c>
      <c r="H1001" s="5" t="e">
        <f t="shared" si="108"/>
        <v>#REF!</v>
      </c>
      <c r="I1001" s="5" t="e">
        <f t="shared" si="109"/>
        <v>#REF!</v>
      </c>
      <c r="J1001" s="5" t="e">
        <f t="shared" si="110"/>
        <v>#REF!</v>
      </c>
      <c r="K1001" t="e">
        <f t="shared" si="111"/>
        <v>#REF!</v>
      </c>
    </row>
    <row r="1002" spans="1:11" x14ac:dyDescent="0.25">
      <c r="A1002" t="e">
        <f>#REF!</f>
        <v>#REF!</v>
      </c>
      <c r="B1002" t="e">
        <f>#REF!</f>
        <v>#REF!</v>
      </c>
      <c r="C1002" t="e">
        <f>#REF!</f>
        <v>#REF!</v>
      </c>
      <c r="D1002" t="e">
        <f>IF(#REF!="","",#REF!)</f>
        <v>#REF!</v>
      </c>
      <c r="E1002" t="e">
        <f>IF(#REF!="","",#REF!)</f>
        <v>#REF!</v>
      </c>
      <c r="F1002" s="6" t="e">
        <f t="shared" si="107"/>
        <v>#REF!</v>
      </c>
      <c r="G1002" s="5" t="e">
        <f>#REF!+#REF!</f>
        <v>#REF!</v>
      </c>
      <c r="H1002" s="5" t="e">
        <f t="shared" si="108"/>
        <v>#REF!</v>
      </c>
      <c r="I1002" s="5" t="e">
        <f t="shared" si="109"/>
        <v>#REF!</v>
      </c>
      <c r="J1002" s="5" t="e">
        <f t="shared" si="110"/>
        <v>#REF!</v>
      </c>
      <c r="K1002" t="e">
        <f t="shared" si="111"/>
        <v>#REF!</v>
      </c>
    </row>
    <row r="1003" spans="1:11" x14ac:dyDescent="0.25">
      <c r="A1003" t="e">
        <f>#REF!</f>
        <v>#REF!</v>
      </c>
      <c r="B1003" t="e">
        <f>#REF!</f>
        <v>#REF!</v>
      </c>
      <c r="C1003" t="e">
        <f>#REF!</f>
        <v>#REF!</v>
      </c>
      <c r="D1003" t="e">
        <f>IF(#REF!="","",#REF!)</f>
        <v>#REF!</v>
      </c>
      <c r="E1003" t="e">
        <f>IF(#REF!="","",#REF!)</f>
        <v>#REF!</v>
      </c>
      <c r="F1003" s="6" t="e">
        <f t="shared" si="107"/>
        <v>#REF!</v>
      </c>
      <c r="G1003" s="5" t="e">
        <f>#REF!+#REF!</f>
        <v>#REF!</v>
      </c>
      <c r="H1003" s="5" t="e">
        <f t="shared" si="108"/>
        <v>#REF!</v>
      </c>
      <c r="I1003" s="5" t="e">
        <f t="shared" si="109"/>
        <v>#REF!</v>
      </c>
      <c r="J1003" s="5" t="e">
        <f t="shared" si="110"/>
        <v>#REF!</v>
      </c>
      <c r="K1003" t="e">
        <f t="shared" si="111"/>
        <v>#REF!</v>
      </c>
    </row>
    <row r="1004" spans="1:11" x14ac:dyDescent="0.25">
      <c r="A1004" t="e">
        <f>#REF!</f>
        <v>#REF!</v>
      </c>
      <c r="B1004" t="e">
        <f>#REF!</f>
        <v>#REF!</v>
      </c>
      <c r="C1004" t="e">
        <f>#REF!</f>
        <v>#REF!</v>
      </c>
      <c r="D1004" t="e">
        <f>IF(#REF!="","",#REF!)</f>
        <v>#REF!</v>
      </c>
      <c r="E1004" t="e">
        <f>IF(#REF!="","",#REF!)</f>
        <v>#REF!</v>
      </c>
      <c r="F1004" s="6" t="e">
        <f t="shared" si="107"/>
        <v>#REF!</v>
      </c>
      <c r="G1004" s="5" t="e">
        <f>#REF!+#REF!</f>
        <v>#REF!</v>
      </c>
      <c r="H1004" s="5" t="e">
        <f t="shared" si="108"/>
        <v>#REF!</v>
      </c>
      <c r="I1004" s="5" t="e">
        <f t="shared" si="109"/>
        <v>#REF!</v>
      </c>
      <c r="J1004" s="5" t="e">
        <f t="shared" si="110"/>
        <v>#REF!</v>
      </c>
      <c r="K1004" t="e">
        <f t="shared" si="111"/>
        <v>#REF!</v>
      </c>
    </row>
    <row r="1005" spans="1:11" x14ac:dyDescent="0.25">
      <c r="A1005" t="e">
        <f>#REF!</f>
        <v>#REF!</v>
      </c>
      <c r="B1005" t="e">
        <f>#REF!</f>
        <v>#REF!</v>
      </c>
      <c r="C1005" t="e">
        <f>#REF!</f>
        <v>#REF!</v>
      </c>
      <c r="D1005" t="e">
        <f>IF(#REF!="","",#REF!)</f>
        <v>#REF!</v>
      </c>
      <c r="E1005" t="e">
        <f>IF(#REF!="","",#REF!)</f>
        <v>#REF!</v>
      </c>
      <c r="F1005" s="6" t="e">
        <f t="shared" si="107"/>
        <v>#REF!</v>
      </c>
      <c r="G1005" s="5" t="e">
        <f>#REF!+#REF!</f>
        <v>#REF!</v>
      </c>
      <c r="H1005" s="5" t="e">
        <f t="shared" si="108"/>
        <v>#REF!</v>
      </c>
      <c r="I1005" s="5" t="e">
        <f t="shared" si="109"/>
        <v>#REF!</v>
      </c>
      <c r="J1005" s="5" t="e">
        <f t="shared" si="110"/>
        <v>#REF!</v>
      </c>
      <c r="K1005" t="e">
        <f t="shared" si="111"/>
        <v>#REF!</v>
      </c>
    </row>
    <row r="1006" spans="1:11" x14ac:dyDescent="0.25">
      <c r="A1006" t="e">
        <f>#REF!</f>
        <v>#REF!</v>
      </c>
      <c r="B1006" t="e">
        <f>#REF!</f>
        <v>#REF!</v>
      </c>
      <c r="C1006" t="e">
        <f>#REF!</f>
        <v>#REF!</v>
      </c>
      <c r="D1006" t="e">
        <f>IF(#REF!="","",#REF!)</f>
        <v>#REF!</v>
      </c>
      <c r="E1006" t="e">
        <f>IF(#REF!="","",#REF!)</f>
        <v>#REF!</v>
      </c>
      <c r="F1006" s="6" t="e">
        <f t="shared" si="107"/>
        <v>#REF!</v>
      </c>
      <c r="G1006" s="5" t="e">
        <f>#REF!+#REF!</f>
        <v>#REF!</v>
      </c>
      <c r="H1006" s="5" t="e">
        <f t="shared" si="108"/>
        <v>#REF!</v>
      </c>
      <c r="I1006" s="5" t="e">
        <f t="shared" si="109"/>
        <v>#REF!</v>
      </c>
      <c r="J1006" s="5" t="e">
        <f t="shared" si="110"/>
        <v>#REF!</v>
      </c>
      <c r="K1006" t="e">
        <f t="shared" si="111"/>
        <v>#REF!</v>
      </c>
    </row>
    <row r="1007" spans="1:11" x14ac:dyDescent="0.25">
      <c r="A1007" t="e">
        <f>#REF!</f>
        <v>#REF!</v>
      </c>
      <c r="B1007" t="e">
        <f>#REF!</f>
        <v>#REF!</v>
      </c>
      <c r="C1007" t="e">
        <f>#REF!</f>
        <v>#REF!</v>
      </c>
      <c r="D1007" t="e">
        <f>IF(#REF!="","",#REF!)</f>
        <v>#REF!</v>
      </c>
      <c r="E1007" t="e">
        <f>IF(#REF!="","",#REF!)</f>
        <v>#REF!</v>
      </c>
      <c r="F1007" s="6" t="e">
        <f t="shared" si="107"/>
        <v>#REF!</v>
      </c>
      <c r="G1007" s="5" t="e">
        <f>#REF!+#REF!</f>
        <v>#REF!</v>
      </c>
      <c r="H1007" s="5" t="e">
        <f t="shared" si="108"/>
        <v>#REF!</v>
      </c>
      <c r="I1007" s="5" t="e">
        <f t="shared" si="109"/>
        <v>#REF!</v>
      </c>
      <c r="J1007" s="5" t="e">
        <f t="shared" si="110"/>
        <v>#REF!</v>
      </c>
      <c r="K1007" t="e">
        <f t="shared" si="111"/>
        <v>#REF!</v>
      </c>
    </row>
    <row r="1008" spans="1:11" x14ac:dyDescent="0.25">
      <c r="A1008" t="e">
        <f>#REF!</f>
        <v>#REF!</v>
      </c>
      <c r="B1008" t="e">
        <f>#REF!</f>
        <v>#REF!</v>
      </c>
      <c r="C1008" t="e">
        <f>#REF!</f>
        <v>#REF!</v>
      </c>
      <c r="D1008" t="e">
        <f>IF(#REF!="","",#REF!)</f>
        <v>#REF!</v>
      </c>
      <c r="E1008" t="e">
        <f>IF(#REF!="","",#REF!)</f>
        <v>#REF!</v>
      </c>
      <c r="F1008" s="6" t="e">
        <f t="shared" si="107"/>
        <v>#REF!</v>
      </c>
      <c r="G1008" s="5" t="e">
        <f>#REF!+#REF!</f>
        <v>#REF!</v>
      </c>
      <c r="H1008" s="5" t="e">
        <f t="shared" si="108"/>
        <v>#REF!</v>
      </c>
      <c r="I1008" s="5" t="e">
        <f t="shared" si="109"/>
        <v>#REF!</v>
      </c>
      <c r="J1008" s="5" t="e">
        <f t="shared" si="110"/>
        <v>#REF!</v>
      </c>
      <c r="K1008" t="e">
        <f t="shared" si="111"/>
        <v>#REF!</v>
      </c>
    </row>
    <row r="1009" spans="1:11" x14ac:dyDescent="0.25">
      <c r="A1009" t="e">
        <f>#REF!</f>
        <v>#REF!</v>
      </c>
      <c r="B1009" t="e">
        <f>#REF!</f>
        <v>#REF!</v>
      </c>
      <c r="C1009" t="e">
        <f>#REF!</f>
        <v>#REF!</v>
      </c>
      <c r="D1009" t="e">
        <f>IF(#REF!="","",#REF!)</f>
        <v>#REF!</v>
      </c>
      <c r="E1009" t="e">
        <f>IF(#REF!="","",#REF!)</f>
        <v>#REF!</v>
      </c>
      <c r="F1009" s="6" t="e">
        <f t="shared" si="107"/>
        <v>#REF!</v>
      </c>
      <c r="G1009" s="5" t="e">
        <f>#REF!+#REF!</f>
        <v>#REF!</v>
      </c>
      <c r="H1009" s="5" t="e">
        <f t="shared" si="108"/>
        <v>#REF!</v>
      </c>
      <c r="I1009" s="5" t="e">
        <f t="shared" si="109"/>
        <v>#REF!</v>
      </c>
      <c r="J1009" s="5" t="e">
        <f t="shared" si="110"/>
        <v>#REF!</v>
      </c>
      <c r="K1009" t="e">
        <f t="shared" si="111"/>
        <v>#REF!</v>
      </c>
    </row>
    <row r="1010" spans="1:11" x14ac:dyDescent="0.25">
      <c r="A1010" t="e">
        <f>#REF!</f>
        <v>#REF!</v>
      </c>
      <c r="B1010" t="e">
        <f>#REF!</f>
        <v>#REF!</v>
      </c>
      <c r="C1010" t="e">
        <f>#REF!</f>
        <v>#REF!</v>
      </c>
      <c r="D1010" t="e">
        <f>IF(#REF!="","",#REF!)</f>
        <v>#REF!</v>
      </c>
      <c r="E1010" t="e">
        <f>IF(#REF!="","",#REF!)</f>
        <v>#REF!</v>
      </c>
      <c r="F1010" s="6" t="e">
        <f t="shared" si="107"/>
        <v>#REF!</v>
      </c>
      <c r="G1010" s="5" t="e">
        <f>#REF!+#REF!</f>
        <v>#REF!</v>
      </c>
      <c r="H1010" s="5" t="e">
        <f t="shared" si="108"/>
        <v>#REF!</v>
      </c>
      <c r="I1010" s="5" t="e">
        <f t="shared" si="109"/>
        <v>#REF!</v>
      </c>
      <c r="J1010" s="5" t="e">
        <f t="shared" si="110"/>
        <v>#REF!</v>
      </c>
      <c r="K1010" t="e">
        <f t="shared" si="111"/>
        <v>#REF!</v>
      </c>
    </row>
    <row r="1011" spans="1:11" x14ac:dyDescent="0.25">
      <c r="A1011" t="e">
        <f>#REF!</f>
        <v>#REF!</v>
      </c>
      <c r="B1011" t="e">
        <f>#REF!</f>
        <v>#REF!</v>
      </c>
      <c r="C1011" t="e">
        <f>#REF!</f>
        <v>#REF!</v>
      </c>
      <c r="D1011" t="e">
        <f>IF(#REF!="","",#REF!)</f>
        <v>#REF!</v>
      </c>
      <c r="E1011" t="e">
        <f>IF(#REF!="","",#REF!)</f>
        <v>#REF!</v>
      </c>
      <c r="F1011" s="6" t="e">
        <f t="shared" si="107"/>
        <v>#REF!</v>
      </c>
      <c r="G1011" s="5" t="e">
        <f>#REF!+#REF!</f>
        <v>#REF!</v>
      </c>
      <c r="H1011" s="5" t="e">
        <f t="shared" si="108"/>
        <v>#REF!</v>
      </c>
      <c r="I1011" s="5" t="e">
        <f t="shared" si="109"/>
        <v>#REF!</v>
      </c>
      <c r="J1011" s="5" t="e">
        <f t="shared" si="110"/>
        <v>#REF!</v>
      </c>
      <c r="K1011" t="e">
        <f t="shared" si="111"/>
        <v>#REF!</v>
      </c>
    </row>
    <row r="1012" spans="1:11" x14ac:dyDescent="0.25">
      <c r="A1012" t="e">
        <f>#REF!</f>
        <v>#REF!</v>
      </c>
      <c r="B1012" t="e">
        <f>#REF!</f>
        <v>#REF!</v>
      </c>
      <c r="C1012" t="e">
        <f>#REF!</f>
        <v>#REF!</v>
      </c>
      <c r="D1012" t="e">
        <f>IF(#REF!="","",#REF!)</f>
        <v>#REF!</v>
      </c>
      <c r="E1012" t="e">
        <f>IF(#REF!="","",#REF!)</f>
        <v>#REF!</v>
      </c>
      <c r="F1012" s="6" t="e">
        <f t="shared" si="107"/>
        <v>#REF!</v>
      </c>
      <c r="G1012" s="5" t="e">
        <f>#REF!+#REF!</f>
        <v>#REF!</v>
      </c>
      <c r="H1012" s="5" t="e">
        <f t="shared" si="108"/>
        <v>#REF!</v>
      </c>
      <c r="I1012" s="5" t="e">
        <f t="shared" si="109"/>
        <v>#REF!</v>
      </c>
      <c r="J1012" s="5" t="e">
        <f t="shared" si="110"/>
        <v>#REF!</v>
      </c>
      <c r="K1012" t="e">
        <f t="shared" si="111"/>
        <v>#REF!</v>
      </c>
    </row>
    <row r="1013" spans="1:11" x14ac:dyDescent="0.25">
      <c r="A1013" t="e">
        <f>#REF!</f>
        <v>#REF!</v>
      </c>
      <c r="B1013" t="e">
        <f>#REF!</f>
        <v>#REF!</v>
      </c>
      <c r="C1013" t="e">
        <f>#REF!</f>
        <v>#REF!</v>
      </c>
      <c r="D1013" t="e">
        <f>IF(#REF!="","",#REF!)</f>
        <v>#REF!</v>
      </c>
      <c r="E1013" t="e">
        <f>IF(#REF!="","",#REF!)</f>
        <v>#REF!</v>
      </c>
      <c r="F1013" s="6" t="e">
        <f t="shared" si="107"/>
        <v>#REF!</v>
      </c>
      <c r="G1013" s="5" t="e">
        <f>#REF!+#REF!</f>
        <v>#REF!</v>
      </c>
      <c r="H1013" s="5" t="e">
        <f t="shared" si="108"/>
        <v>#REF!</v>
      </c>
      <c r="I1013" s="5" t="e">
        <f t="shared" si="109"/>
        <v>#REF!</v>
      </c>
      <c r="J1013" s="5" t="e">
        <f t="shared" si="110"/>
        <v>#REF!</v>
      </c>
      <c r="K1013" t="e">
        <f t="shared" si="111"/>
        <v>#REF!</v>
      </c>
    </row>
    <row r="1014" spans="1:11" x14ac:dyDescent="0.25">
      <c r="A1014" t="e">
        <f>#REF!</f>
        <v>#REF!</v>
      </c>
      <c r="B1014" t="e">
        <f>#REF!</f>
        <v>#REF!</v>
      </c>
      <c r="C1014" t="e">
        <f>#REF!</f>
        <v>#REF!</v>
      </c>
      <c r="D1014" t="e">
        <f>IF(#REF!="","",#REF!)</f>
        <v>#REF!</v>
      </c>
      <c r="E1014" t="e">
        <f>IF(#REF!="","",#REF!)</f>
        <v>#REF!</v>
      </c>
      <c r="F1014" s="6" t="e">
        <f t="shared" si="107"/>
        <v>#REF!</v>
      </c>
      <c r="G1014" s="5" t="e">
        <f>#REF!+#REF!</f>
        <v>#REF!</v>
      </c>
      <c r="H1014" s="5" t="e">
        <f t="shared" si="108"/>
        <v>#REF!</v>
      </c>
      <c r="I1014" s="5" t="e">
        <f t="shared" si="109"/>
        <v>#REF!</v>
      </c>
      <c r="J1014" s="5" t="e">
        <f t="shared" si="110"/>
        <v>#REF!</v>
      </c>
      <c r="K1014" t="e">
        <f t="shared" si="111"/>
        <v>#REF!</v>
      </c>
    </row>
    <row r="1015" spans="1:11" x14ac:dyDescent="0.25">
      <c r="A1015" t="e">
        <f>#REF!</f>
        <v>#REF!</v>
      </c>
      <c r="B1015" t="e">
        <f>#REF!</f>
        <v>#REF!</v>
      </c>
      <c r="C1015" t="e">
        <f>#REF!</f>
        <v>#REF!</v>
      </c>
      <c r="D1015" t="e">
        <f>IF(#REF!="","",#REF!)</f>
        <v>#REF!</v>
      </c>
      <c r="E1015" t="e">
        <f>IF(#REF!="","",#REF!)</f>
        <v>#REF!</v>
      </c>
      <c r="F1015" s="6" t="e">
        <f t="shared" si="107"/>
        <v>#REF!</v>
      </c>
      <c r="G1015" s="5" t="e">
        <f>#REF!+#REF!</f>
        <v>#REF!</v>
      </c>
      <c r="H1015" s="5" t="e">
        <f t="shared" si="108"/>
        <v>#REF!</v>
      </c>
      <c r="I1015" s="5" t="e">
        <f t="shared" si="109"/>
        <v>#REF!</v>
      </c>
      <c r="J1015" s="5" t="e">
        <f t="shared" si="110"/>
        <v>#REF!</v>
      </c>
      <c r="K1015" t="e">
        <f t="shared" si="111"/>
        <v>#REF!</v>
      </c>
    </row>
    <row r="1016" spans="1:11" x14ac:dyDescent="0.25">
      <c r="A1016" t="e">
        <f>#REF!</f>
        <v>#REF!</v>
      </c>
      <c r="B1016" t="e">
        <f>#REF!</f>
        <v>#REF!</v>
      </c>
      <c r="C1016" t="e">
        <f>#REF!</f>
        <v>#REF!</v>
      </c>
      <c r="D1016" t="e">
        <f>IF(#REF!="","",#REF!)</f>
        <v>#REF!</v>
      </c>
      <c r="E1016" t="e">
        <f>IF(#REF!="","",#REF!)</f>
        <v>#REF!</v>
      </c>
      <c r="F1016" s="6" t="e">
        <f t="shared" si="107"/>
        <v>#REF!</v>
      </c>
      <c r="G1016" s="5" t="e">
        <f>#REF!+#REF!</f>
        <v>#REF!</v>
      </c>
      <c r="H1016" s="5" t="e">
        <f t="shared" si="108"/>
        <v>#REF!</v>
      </c>
      <c r="I1016" s="5" t="e">
        <f t="shared" si="109"/>
        <v>#REF!</v>
      </c>
      <c r="J1016" s="5" t="e">
        <f t="shared" si="110"/>
        <v>#REF!</v>
      </c>
      <c r="K1016" t="e">
        <f t="shared" si="111"/>
        <v>#REF!</v>
      </c>
    </row>
    <row r="1017" spans="1:11" x14ac:dyDescent="0.25">
      <c r="A1017" t="e">
        <f>#REF!</f>
        <v>#REF!</v>
      </c>
      <c r="B1017" t="e">
        <f>#REF!</f>
        <v>#REF!</v>
      </c>
      <c r="C1017" t="e">
        <f>#REF!</f>
        <v>#REF!</v>
      </c>
      <c r="D1017" t="e">
        <f>IF(#REF!="","",#REF!)</f>
        <v>#REF!</v>
      </c>
      <c r="E1017" t="e">
        <f>IF(#REF!="","",#REF!)</f>
        <v>#REF!</v>
      </c>
      <c r="F1017" s="6" t="e">
        <f t="shared" si="107"/>
        <v>#REF!</v>
      </c>
      <c r="G1017" s="5" t="e">
        <f>#REF!+#REF!</f>
        <v>#REF!</v>
      </c>
      <c r="H1017" s="5" t="e">
        <f t="shared" si="108"/>
        <v>#REF!</v>
      </c>
      <c r="I1017" s="5" t="e">
        <f t="shared" si="109"/>
        <v>#REF!</v>
      </c>
      <c r="J1017" s="5" t="e">
        <f t="shared" si="110"/>
        <v>#REF!</v>
      </c>
      <c r="K1017" t="e">
        <f t="shared" si="111"/>
        <v>#REF!</v>
      </c>
    </row>
    <row r="1018" spans="1:11" x14ac:dyDescent="0.25">
      <c r="A1018" t="e">
        <f>#REF!</f>
        <v>#REF!</v>
      </c>
      <c r="B1018" t="e">
        <f>#REF!</f>
        <v>#REF!</v>
      </c>
      <c r="C1018" t="e">
        <f>#REF!</f>
        <v>#REF!</v>
      </c>
      <c r="D1018" t="e">
        <f>IF(#REF!="","",#REF!)</f>
        <v>#REF!</v>
      </c>
      <c r="E1018" t="e">
        <f>IF(#REF!="","",#REF!)</f>
        <v>#REF!</v>
      </c>
      <c r="F1018" s="6" t="e">
        <f t="shared" si="107"/>
        <v>#REF!</v>
      </c>
      <c r="G1018" s="5" t="e">
        <f>#REF!+#REF!</f>
        <v>#REF!</v>
      </c>
      <c r="H1018" s="5" t="e">
        <f t="shared" si="108"/>
        <v>#REF!</v>
      </c>
      <c r="I1018" s="5" t="e">
        <f t="shared" si="109"/>
        <v>#REF!</v>
      </c>
      <c r="J1018" s="5" t="e">
        <f t="shared" si="110"/>
        <v>#REF!</v>
      </c>
      <c r="K1018" t="e">
        <f t="shared" si="111"/>
        <v>#REF!</v>
      </c>
    </row>
    <row r="1019" spans="1:11" x14ac:dyDescent="0.25">
      <c r="A1019" t="e">
        <f>#REF!</f>
        <v>#REF!</v>
      </c>
      <c r="B1019" t="e">
        <f>#REF!</f>
        <v>#REF!</v>
      </c>
      <c r="C1019" t="e">
        <f>#REF!</f>
        <v>#REF!</v>
      </c>
      <c r="D1019" t="e">
        <f>IF(#REF!="","",#REF!)</f>
        <v>#REF!</v>
      </c>
      <c r="E1019" t="e">
        <f>IF(#REF!="","",#REF!)</f>
        <v>#REF!</v>
      </c>
      <c r="F1019" s="6" t="e">
        <f t="shared" si="107"/>
        <v>#REF!</v>
      </c>
      <c r="G1019" s="5" t="e">
        <f>#REF!+#REF!</f>
        <v>#REF!</v>
      </c>
      <c r="H1019" s="5" t="e">
        <f t="shared" si="108"/>
        <v>#REF!</v>
      </c>
      <c r="I1019" s="5" t="e">
        <f t="shared" si="109"/>
        <v>#REF!</v>
      </c>
      <c r="J1019" s="5" t="e">
        <f t="shared" si="110"/>
        <v>#REF!</v>
      </c>
      <c r="K1019" t="e">
        <f t="shared" si="111"/>
        <v>#REF!</v>
      </c>
    </row>
    <row r="1020" spans="1:11" x14ac:dyDescent="0.25">
      <c r="A1020" t="e">
        <f>#REF!</f>
        <v>#REF!</v>
      </c>
      <c r="B1020" t="e">
        <f>#REF!</f>
        <v>#REF!</v>
      </c>
      <c r="C1020" t="e">
        <f>#REF!</f>
        <v>#REF!</v>
      </c>
      <c r="D1020" t="e">
        <f>IF(#REF!="","",#REF!)</f>
        <v>#REF!</v>
      </c>
      <c r="E1020" t="e">
        <f>IF(#REF!="","",#REF!)</f>
        <v>#REF!</v>
      </c>
      <c r="F1020" s="6" t="e">
        <f t="shared" si="107"/>
        <v>#REF!</v>
      </c>
      <c r="G1020" s="5" t="e">
        <f>#REF!+#REF!</f>
        <v>#REF!</v>
      </c>
      <c r="H1020" s="5" t="e">
        <f t="shared" si="108"/>
        <v>#REF!</v>
      </c>
      <c r="I1020" s="5" t="e">
        <f t="shared" si="109"/>
        <v>#REF!</v>
      </c>
      <c r="J1020" s="5" t="e">
        <f t="shared" si="110"/>
        <v>#REF!</v>
      </c>
      <c r="K1020" t="e">
        <f t="shared" si="111"/>
        <v>#REF!</v>
      </c>
    </row>
    <row r="1021" spans="1:11" x14ac:dyDescent="0.25">
      <c r="A1021" t="e">
        <f>#REF!</f>
        <v>#REF!</v>
      </c>
      <c r="B1021" t="e">
        <f>#REF!</f>
        <v>#REF!</v>
      </c>
      <c r="C1021" t="e">
        <f>#REF!</f>
        <v>#REF!</v>
      </c>
      <c r="D1021" t="e">
        <f>IF(#REF!="","",#REF!)</f>
        <v>#REF!</v>
      </c>
      <c r="E1021" t="e">
        <f>IF(#REF!="","",#REF!)</f>
        <v>#REF!</v>
      </c>
      <c r="F1021" s="6" t="e">
        <f t="shared" si="107"/>
        <v>#REF!</v>
      </c>
      <c r="G1021" s="5" t="e">
        <f>#REF!+#REF!</f>
        <v>#REF!</v>
      </c>
      <c r="H1021" s="5" t="e">
        <f t="shared" si="108"/>
        <v>#REF!</v>
      </c>
      <c r="I1021" s="5" t="e">
        <f t="shared" si="109"/>
        <v>#REF!</v>
      </c>
      <c r="J1021" s="5" t="e">
        <f t="shared" si="110"/>
        <v>#REF!</v>
      </c>
      <c r="K1021" t="e">
        <f t="shared" si="111"/>
        <v>#REF!</v>
      </c>
    </row>
    <row r="1022" spans="1:11" x14ac:dyDescent="0.25">
      <c r="A1022" t="e">
        <f>#REF!</f>
        <v>#REF!</v>
      </c>
      <c r="B1022" t="e">
        <f>#REF!</f>
        <v>#REF!</v>
      </c>
      <c r="C1022" t="e">
        <f>#REF!</f>
        <v>#REF!</v>
      </c>
      <c r="D1022" t="e">
        <f>IF(#REF!="","",#REF!)</f>
        <v>#REF!</v>
      </c>
      <c r="E1022" t="e">
        <f>IF(#REF!="","",#REF!)</f>
        <v>#REF!</v>
      </c>
      <c r="F1022" s="6" t="e">
        <f t="shared" si="107"/>
        <v>#REF!</v>
      </c>
      <c r="G1022" s="5" t="e">
        <f>#REF!+#REF!</f>
        <v>#REF!</v>
      </c>
      <c r="H1022" s="5" t="e">
        <f t="shared" si="108"/>
        <v>#REF!</v>
      </c>
      <c r="I1022" s="5" t="e">
        <f t="shared" si="109"/>
        <v>#REF!</v>
      </c>
      <c r="J1022" s="5" t="e">
        <f t="shared" si="110"/>
        <v>#REF!</v>
      </c>
      <c r="K1022" t="e">
        <f t="shared" si="111"/>
        <v>#REF!</v>
      </c>
    </row>
    <row r="1023" spans="1:11" x14ac:dyDescent="0.25">
      <c r="A1023" t="e">
        <f>#REF!</f>
        <v>#REF!</v>
      </c>
      <c r="B1023" t="e">
        <f>#REF!</f>
        <v>#REF!</v>
      </c>
      <c r="C1023" t="e">
        <f>#REF!</f>
        <v>#REF!</v>
      </c>
      <c r="D1023" t="e">
        <f>IF(#REF!="","",#REF!)</f>
        <v>#REF!</v>
      </c>
      <c r="E1023" t="e">
        <f>IF(#REF!="","",#REF!)</f>
        <v>#REF!</v>
      </c>
      <c r="F1023" s="6" t="e">
        <f t="shared" si="107"/>
        <v>#REF!</v>
      </c>
      <c r="G1023" s="5" t="e">
        <f>#REF!+#REF!</f>
        <v>#REF!</v>
      </c>
      <c r="H1023" s="5" t="e">
        <f t="shared" si="108"/>
        <v>#REF!</v>
      </c>
      <c r="I1023" s="5" t="e">
        <f t="shared" si="109"/>
        <v>#REF!</v>
      </c>
      <c r="J1023" s="5" t="e">
        <f t="shared" si="110"/>
        <v>#REF!</v>
      </c>
      <c r="K1023" t="e">
        <f t="shared" si="111"/>
        <v>#REF!</v>
      </c>
    </row>
    <row r="1024" spans="1:11" x14ac:dyDescent="0.25">
      <c r="A1024" t="e">
        <f>#REF!</f>
        <v>#REF!</v>
      </c>
      <c r="B1024" t="e">
        <f>#REF!</f>
        <v>#REF!</v>
      </c>
      <c r="C1024" t="e">
        <f>#REF!</f>
        <v>#REF!</v>
      </c>
      <c r="D1024" t="e">
        <f>IF(#REF!="","",#REF!)</f>
        <v>#REF!</v>
      </c>
      <c r="E1024" t="e">
        <f>IF(#REF!="","",#REF!)</f>
        <v>#REF!</v>
      </c>
      <c r="F1024" s="6" t="e">
        <f t="shared" si="107"/>
        <v>#REF!</v>
      </c>
      <c r="G1024" s="5" t="e">
        <f>#REF!+#REF!</f>
        <v>#REF!</v>
      </c>
      <c r="H1024" s="5" t="e">
        <f t="shared" si="108"/>
        <v>#REF!</v>
      </c>
      <c r="I1024" s="5" t="e">
        <f t="shared" si="109"/>
        <v>#REF!</v>
      </c>
      <c r="J1024" s="5" t="e">
        <f t="shared" si="110"/>
        <v>#REF!</v>
      </c>
      <c r="K1024" t="e">
        <f t="shared" si="111"/>
        <v>#REF!</v>
      </c>
    </row>
    <row r="1025" spans="1:11" x14ac:dyDescent="0.25">
      <c r="A1025" t="e">
        <f>#REF!</f>
        <v>#REF!</v>
      </c>
      <c r="B1025" t="e">
        <f>#REF!</f>
        <v>#REF!</v>
      </c>
      <c r="C1025" t="e">
        <f>#REF!</f>
        <v>#REF!</v>
      </c>
      <c r="D1025" t="e">
        <f>IF(#REF!="","",#REF!)</f>
        <v>#REF!</v>
      </c>
      <c r="E1025" t="e">
        <f>IF(#REF!="","",#REF!)</f>
        <v>#REF!</v>
      </c>
      <c r="F1025" s="6" t="e">
        <f t="shared" si="107"/>
        <v>#REF!</v>
      </c>
      <c r="G1025" s="5" t="e">
        <f>#REF!+#REF!</f>
        <v>#REF!</v>
      </c>
      <c r="H1025" s="5" t="e">
        <f t="shared" si="108"/>
        <v>#REF!</v>
      </c>
      <c r="I1025" s="5" t="e">
        <f t="shared" si="109"/>
        <v>#REF!</v>
      </c>
      <c r="J1025" s="5" t="e">
        <f t="shared" si="110"/>
        <v>#REF!</v>
      </c>
      <c r="K1025" t="e">
        <f t="shared" si="111"/>
        <v>#REF!</v>
      </c>
    </row>
    <row r="1026" spans="1:11" x14ac:dyDescent="0.25">
      <c r="A1026" t="e">
        <f>#REF!</f>
        <v>#REF!</v>
      </c>
      <c r="B1026" t="e">
        <f>#REF!</f>
        <v>#REF!</v>
      </c>
      <c r="C1026" t="e">
        <f>#REF!</f>
        <v>#REF!</v>
      </c>
      <c r="D1026" t="e">
        <f>IF(#REF!="","",#REF!)</f>
        <v>#REF!</v>
      </c>
      <c r="E1026" t="e">
        <f>IF(#REF!="","",#REF!)</f>
        <v>#REF!</v>
      </c>
      <c r="F1026" s="6" t="e">
        <f t="shared" si="107"/>
        <v>#REF!</v>
      </c>
      <c r="G1026" s="5" t="e">
        <f>#REF!+#REF!</f>
        <v>#REF!</v>
      </c>
      <c r="H1026" s="5" t="e">
        <f t="shared" si="108"/>
        <v>#REF!</v>
      </c>
      <c r="I1026" s="5" t="e">
        <f t="shared" si="109"/>
        <v>#REF!</v>
      </c>
      <c r="J1026" s="5" t="e">
        <f t="shared" si="110"/>
        <v>#REF!</v>
      </c>
      <c r="K1026" t="e">
        <f t="shared" si="111"/>
        <v>#REF!</v>
      </c>
    </row>
    <row r="1027" spans="1:11" x14ac:dyDescent="0.25">
      <c r="A1027" t="e">
        <f>#REF!</f>
        <v>#REF!</v>
      </c>
      <c r="B1027" t="e">
        <f>#REF!</f>
        <v>#REF!</v>
      </c>
      <c r="C1027" t="e">
        <f>#REF!</f>
        <v>#REF!</v>
      </c>
      <c r="D1027" t="e">
        <f>IF(#REF!="","",#REF!)</f>
        <v>#REF!</v>
      </c>
      <c r="E1027" t="e">
        <f>IF(#REF!="","",#REF!)</f>
        <v>#REF!</v>
      </c>
      <c r="F1027" s="6" t="e">
        <f t="shared" si="107"/>
        <v>#REF!</v>
      </c>
      <c r="G1027" s="5" t="e">
        <f>#REF!+#REF!</f>
        <v>#REF!</v>
      </c>
      <c r="H1027" s="5" t="e">
        <f t="shared" si="108"/>
        <v>#REF!</v>
      </c>
      <c r="I1027" s="5" t="e">
        <f t="shared" si="109"/>
        <v>#REF!</v>
      </c>
      <c r="J1027" s="5" t="e">
        <f t="shared" si="110"/>
        <v>#REF!</v>
      </c>
      <c r="K1027" t="e">
        <f t="shared" si="111"/>
        <v>#REF!</v>
      </c>
    </row>
    <row r="1028" spans="1:11" x14ac:dyDescent="0.25">
      <c r="A1028" t="e">
        <f>#REF!</f>
        <v>#REF!</v>
      </c>
      <c r="B1028" t="e">
        <f>#REF!</f>
        <v>#REF!</v>
      </c>
      <c r="C1028" t="e">
        <f>#REF!</f>
        <v>#REF!</v>
      </c>
      <c r="D1028" t="e">
        <f>IF(#REF!="","",#REF!)</f>
        <v>#REF!</v>
      </c>
      <c r="E1028" t="e">
        <f>IF(#REF!="","",#REF!)</f>
        <v>#REF!</v>
      </c>
      <c r="F1028" s="6" t="e">
        <f t="shared" ref="F1028:F1091" si="112">IF(OR(E1028="",D1028="",E1028=0),"",D1028/E1028)</f>
        <v>#REF!</v>
      </c>
      <c r="G1028" s="5" t="e">
        <f>#REF!+#REF!</f>
        <v>#REF!</v>
      </c>
      <c r="H1028" s="5" t="e">
        <f t="shared" ref="H1028:H1091" si="113">IF(AND(G1028&gt;0,IF(D1028="",0,D1028)&gt;0,B1028=$P$3),1,0)</f>
        <v>#REF!</v>
      </c>
      <c r="I1028" s="5" t="e">
        <f t="shared" ref="I1028:I1091" si="114">IF(AND(G1028&gt;0,B1028=$P$3),1,0)</f>
        <v>#REF!</v>
      </c>
      <c r="J1028" s="5" t="e">
        <f t="shared" ref="J1028:J1091" si="115">IF(AND(IF(D1028="",0,D1028)&gt;0,G1028=0,B1028=$P$3),1,0)</f>
        <v>#REF!</v>
      </c>
      <c r="K1028" t="e">
        <f t="shared" ref="K1028:K1091" si="116">IF(OR(E1028=0,E1028=""),0,IF(B1028=$P$3,1,0))</f>
        <v>#REF!</v>
      </c>
    </row>
    <row r="1029" spans="1:11" x14ac:dyDescent="0.25">
      <c r="A1029" t="e">
        <f>#REF!</f>
        <v>#REF!</v>
      </c>
      <c r="B1029" t="e">
        <f>#REF!</f>
        <v>#REF!</v>
      </c>
      <c r="C1029" t="e">
        <f>#REF!</f>
        <v>#REF!</v>
      </c>
      <c r="D1029" t="e">
        <f>IF(#REF!="","",#REF!)</f>
        <v>#REF!</v>
      </c>
      <c r="E1029" t="e">
        <f>IF(#REF!="","",#REF!)</f>
        <v>#REF!</v>
      </c>
      <c r="F1029" s="6" t="e">
        <f t="shared" si="112"/>
        <v>#REF!</v>
      </c>
      <c r="G1029" s="5" t="e">
        <f>#REF!+#REF!</f>
        <v>#REF!</v>
      </c>
      <c r="H1029" s="5" t="e">
        <f t="shared" si="113"/>
        <v>#REF!</v>
      </c>
      <c r="I1029" s="5" t="e">
        <f t="shared" si="114"/>
        <v>#REF!</v>
      </c>
      <c r="J1029" s="5" t="e">
        <f t="shared" si="115"/>
        <v>#REF!</v>
      </c>
      <c r="K1029" t="e">
        <f t="shared" si="116"/>
        <v>#REF!</v>
      </c>
    </row>
    <row r="1030" spans="1:11" x14ac:dyDescent="0.25">
      <c r="A1030" t="e">
        <f>#REF!</f>
        <v>#REF!</v>
      </c>
      <c r="B1030" t="e">
        <f>#REF!</f>
        <v>#REF!</v>
      </c>
      <c r="C1030" t="e">
        <f>#REF!</f>
        <v>#REF!</v>
      </c>
      <c r="D1030" t="e">
        <f>IF(#REF!="","",#REF!)</f>
        <v>#REF!</v>
      </c>
      <c r="E1030" t="e">
        <f>IF(#REF!="","",#REF!)</f>
        <v>#REF!</v>
      </c>
      <c r="F1030" s="6" t="e">
        <f t="shared" si="112"/>
        <v>#REF!</v>
      </c>
      <c r="G1030" s="5" t="e">
        <f>#REF!+#REF!</f>
        <v>#REF!</v>
      </c>
      <c r="H1030" s="5" t="e">
        <f t="shared" si="113"/>
        <v>#REF!</v>
      </c>
      <c r="I1030" s="5" t="e">
        <f t="shared" si="114"/>
        <v>#REF!</v>
      </c>
      <c r="J1030" s="5" t="e">
        <f t="shared" si="115"/>
        <v>#REF!</v>
      </c>
      <c r="K1030" t="e">
        <f t="shared" si="116"/>
        <v>#REF!</v>
      </c>
    </row>
    <row r="1031" spans="1:11" x14ac:dyDescent="0.25">
      <c r="A1031" t="e">
        <f>#REF!</f>
        <v>#REF!</v>
      </c>
      <c r="B1031" t="e">
        <f>#REF!</f>
        <v>#REF!</v>
      </c>
      <c r="C1031" t="e">
        <f>#REF!</f>
        <v>#REF!</v>
      </c>
      <c r="D1031" t="e">
        <f>IF(#REF!="","",#REF!)</f>
        <v>#REF!</v>
      </c>
      <c r="E1031" t="e">
        <f>IF(#REF!="","",#REF!)</f>
        <v>#REF!</v>
      </c>
      <c r="F1031" s="6" t="e">
        <f t="shared" si="112"/>
        <v>#REF!</v>
      </c>
      <c r="G1031" s="5" t="e">
        <f>#REF!+#REF!</f>
        <v>#REF!</v>
      </c>
      <c r="H1031" s="5" t="e">
        <f t="shared" si="113"/>
        <v>#REF!</v>
      </c>
      <c r="I1031" s="5" t="e">
        <f t="shared" si="114"/>
        <v>#REF!</v>
      </c>
      <c r="J1031" s="5" t="e">
        <f t="shared" si="115"/>
        <v>#REF!</v>
      </c>
      <c r="K1031" t="e">
        <f t="shared" si="116"/>
        <v>#REF!</v>
      </c>
    </row>
    <row r="1032" spans="1:11" x14ac:dyDescent="0.25">
      <c r="A1032" t="e">
        <f>#REF!</f>
        <v>#REF!</v>
      </c>
      <c r="B1032" t="e">
        <f>#REF!</f>
        <v>#REF!</v>
      </c>
      <c r="C1032" t="e">
        <f>#REF!</f>
        <v>#REF!</v>
      </c>
      <c r="D1032" t="e">
        <f>IF(#REF!="","",#REF!)</f>
        <v>#REF!</v>
      </c>
      <c r="E1032" t="e">
        <f>IF(#REF!="","",#REF!)</f>
        <v>#REF!</v>
      </c>
      <c r="F1032" s="6" t="e">
        <f t="shared" si="112"/>
        <v>#REF!</v>
      </c>
      <c r="G1032" s="5" t="e">
        <f>#REF!+#REF!</f>
        <v>#REF!</v>
      </c>
      <c r="H1032" s="5" t="e">
        <f t="shared" si="113"/>
        <v>#REF!</v>
      </c>
      <c r="I1032" s="5" t="e">
        <f t="shared" si="114"/>
        <v>#REF!</v>
      </c>
      <c r="J1032" s="5" t="e">
        <f t="shared" si="115"/>
        <v>#REF!</v>
      </c>
      <c r="K1032" t="e">
        <f t="shared" si="116"/>
        <v>#REF!</v>
      </c>
    </row>
    <row r="1033" spans="1:11" x14ac:dyDescent="0.25">
      <c r="A1033" t="e">
        <f>#REF!</f>
        <v>#REF!</v>
      </c>
      <c r="B1033" t="e">
        <f>#REF!</f>
        <v>#REF!</v>
      </c>
      <c r="C1033" t="e">
        <f>#REF!</f>
        <v>#REF!</v>
      </c>
      <c r="D1033" t="e">
        <f>IF(#REF!="","",#REF!)</f>
        <v>#REF!</v>
      </c>
      <c r="E1033" t="e">
        <f>IF(#REF!="","",#REF!)</f>
        <v>#REF!</v>
      </c>
      <c r="F1033" s="6" t="e">
        <f t="shared" si="112"/>
        <v>#REF!</v>
      </c>
      <c r="G1033" s="5" t="e">
        <f>#REF!+#REF!</f>
        <v>#REF!</v>
      </c>
      <c r="H1033" s="5" t="e">
        <f t="shared" si="113"/>
        <v>#REF!</v>
      </c>
      <c r="I1033" s="5" t="e">
        <f t="shared" si="114"/>
        <v>#REF!</v>
      </c>
      <c r="J1033" s="5" t="e">
        <f t="shared" si="115"/>
        <v>#REF!</v>
      </c>
      <c r="K1033" t="e">
        <f t="shared" si="116"/>
        <v>#REF!</v>
      </c>
    </row>
    <row r="1034" spans="1:11" x14ac:dyDescent="0.25">
      <c r="A1034" t="e">
        <f>#REF!</f>
        <v>#REF!</v>
      </c>
      <c r="B1034" t="e">
        <f>#REF!</f>
        <v>#REF!</v>
      </c>
      <c r="C1034" t="e">
        <f>#REF!</f>
        <v>#REF!</v>
      </c>
      <c r="D1034" t="e">
        <f>IF(#REF!="","",#REF!)</f>
        <v>#REF!</v>
      </c>
      <c r="E1034" t="e">
        <f>IF(#REF!="","",#REF!)</f>
        <v>#REF!</v>
      </c>
      <c r="F1034" s="6" t="e">
        <f t="shared" si="112"/>
        <v>#REF!</v>
      </c>
      <c r="G1034" s="5" t="e">
        <f>#REF!+#REF!</f>
        <v>#REF!</v>
      </c>
      <c r="H1034" s="5" t="e">
        <f t="shared" si="113"/>
        <v>#REF!</v>
      </c>
      <c r="I1034" s="5" t="e">
        <f t="shared" si="114"/>
        <v>#REF!</v>
      </c>
      <c r="J1034" s="5" t="e">
        <f t="shared" si="115"/>
        <v>#REF!</v>
      </c>
      <c r="K1034" t="e">
        <f t="shared" si="116"/>
        <v>#REF!</v>
      </c>
    </row>
    <row r="1035" spans="1:11" x14ac:dyDescent="0.25">
      <c r="A1035" t="e">
        <f>#REF!</f>
        <v>#REF!</v>
      </c>
      <c r="B1035" t="e">
        <f>#REF!</f>
        <v>#REF!</v>
      </c>
      <c r="C1035" t="e">
        <f>#REF!</f>
        <v>#REF!</v>
      </c>
      <c r="D1035" t="e">
        <f>IF(#REF!="","",#REF!)</f>
        <v>#REF!</v>
      </c>
      <c r="E1035" t="e">
        <f>IF(#REF!="","",#REF!)</f>
        <v>#REF!</v>
      </c>
      <c r="F1035" s="6" t="e">
        <f t="shared" si="112"/>
        <v>#REF!</v>
      </c>
      <c r="G1035" s="5" t="e">
        <f>#REF!+#REF!</f>
        <v>#REF!</v>
      </c>
      <c r="H1035" s="5" t="e">
        <f t="shared" si="113"/>
        <v>#REF!</v>
      </c>
      <c r="I1035" s="5" t="e">
        <f t="shared" si="114"/>
        <v>#REF!</v>
      </c>
      <c r="J1035" s="5" t="e">
        <f t="shared" si="115"/>
        <v>#REF!</v>
      </c>
      <c r="K1035" t="e">
        <f t="shared" si="116"/>
        <v>#REF!</v>
      </c>
    </row>
    <row r="1036" spans="1:11" x14ac:dyDescent="0.25">
      <c r="A1036" t="e">
        <f>#REF!</f>
        <v>#REF!</v>
      </c>
      <c r="B1036" t="e">
        <f>#REF!</f>
        <v>#REF!</v>
      </c>
      <c r="C1036" t="e">
        <f>#REF!</f>
        <v>#REF!</v>
      </c>
      <c r="D1036" t="e">
        <f>IF(#REF!="","",#REF!)</f>
        <v>#REF!</v>
      </c>
      <c r="E1036" t="e">
        <f>IF(#REF!="","",#REF!)</f>
        <v>#REF!</v>
      </c>
      <c r="F1036" s="6" t="e">
        <f t="shared" si="112"/>
        <v>#REF!</v>
      </c>
      <c r="G1036" s="5" t="e">
        <f>#REF!+#REF!</f>
        <v>#REF!</v>
      </c>
      <c r="H1036" s="5" t="e">
        <f t="shared" si="113"/>
        <v>#REF!</v>
      </c>
      <c r="I1036" s="5" t="e">
        <f t="shared" si="114"/>
        <v>#REF!</v>
      </c>
      <c r="J1036" s="5" t="e">
        <f t="shared" si="115"/>
        <v>#REF!</v>
      </c>
      <c r="K1036" t="e">
        <f t="shared" si="116"/>
        <v>#REF!</v>
      </c>
    </row>
    <row r="1037" spans="1:11" x14ac:dyDescent="0.25">
      <c r="A1037" t="e">
        <f>#REF!</f>
        <v>#REF!</v>
      </c>
      <c r="B1037" t="e">
        <f>#REF!</f>
        <v>#REF!</v>
      </c>
      <c r="C1037" t="e">
        <f>#REF!</f>
        <v>#REF!</v>
      </c>
      <c r="D1037" t="e">
        <f>IF(#REF!="","",#REF!)</f>
        <v>#REF!</v>
      </c>
      <c r="E1037" t="e">
        <f>IF(#REF!="","",#REF!)</f>
        <v>#REF!</v>
      </c>
      <c r="F1037" s="6" t="e">
        <f t="shared" si="112"/>
        <v>#REF!</v>
      </c>
      <c r="G1037" s="5" t="e">
        <f>#REF!+#REF!</f>
        <v>#REF!</v>
      </c>
      <c r="H1037" s="5" t="e">
        <f t="shared" si="113"/>
        <v>#REF!</v>
      </c>
      <c r="I1037" s="5" t="e">
        <f t="shared" si="114"/>
        <v>#REF!</v>
      </c>
      <c r="J1037" s="5" t="e">
        <f t="shared" si="115"/>
        <v>#REF!</v>
      </c>
      <c r="K1037" t="e">
        <f t="shared" si="116"/>
        <v>#REF!</v>
      </c>
    </row>
    <row r="1038" spans="1:11" x14ac:dyDescent="0.25">
      <c r="A1038" t="e">
        <f>#REF!</f>
        <v>#REF!</v>
      </c>
      <c r="B1038" t="e">
        <f>#REF!</f>
        <v>#REF!</v>
      </c>
      <c r="C1038" t="e">
        <f>#REF!</f>
        <v>#REF!</v>
      </c>
      <c r="D1038" t="e">
        <f>IF(#REF!="","",#REF!)</f>
        <v>#REF!</v>
      </c>
      <c r="E1038" t="e">
        <f>IF(#REF!="","",#REF!)</f>
        <v>#REF!</v>
      </c>
      <c r="F1038" s="6" t="e">
        <f t="shared" si="112"/>
        <v>#REF!</v>
      </c>
      <c r="G1038" s="5" t="e">
        <f>#REF!+#REF!</f>
        <v>#REF!</v>
      </c>
      <c r="H1038" s="5" t="e">
        <f t="shared" si="113"/>
        <v>#REF!</v>
      </c>
      <c r="I1038" s="5" t="e">
        <f t="shared" si="114"/>
        <v>#REF!</v>
      </c>
      <c r="J1038" s="5" t="e">
        <f t="shared" si="115"/>
        <v>#REF!</v>
      </c>
      <c r="K1038" t="e">
        <f t="shared" si="116"/>
        <v>#REF!</v>
      </c>
    </row>
    <row r="1039" spans="1:11" x14ac:dyDescent="0.25">
      <c r="A1039" t="e">
        <f>#REF!</f>
        <v>#REF!</v>
      </c>
      <c r="B1039" t="e">
        <f>#REF!</f>
        <v>#REF!</v>
      </c>
      <c r="C1039" t="e">
        <f>#REF!</f>
        <v>#REF!</v>
      </c>
      <c r="D1039" t="e">
        <f>IF(#REF!="","",#REF!)</f>
        <v>#REF!</v>
      </c>
      <c r="E1039" t="e">
        <f>IF(#REF!="","",#REF!)</f>
        <v>#REF!</v>
      </c>
      <c r="F1039" s="6" t="e">
        <f t="shared" si="112"/>
        <v>#REF!</v>
      </c>
      <c r="G1039" s="5" t="e">
        <f>#REF!+#REF!</f>
        <v>#REF!</v>
      </c>
      <c r="H1039" s="5" t="e">
        <f t="shared" si="113"/>
        <v>#REF!</v>
      </c>
      <c r="I1039" s="5" t="e">
        <f t="shared" si="114"/>
        <v>#REF!</v>
      </c>
      <c r="J1039" s="5" t="e">
        <f t="shared" si="115"/>
        <v>#REF!</v>
      </c>
      <c r="K1039" t="e">
        <f t="shared" si="116"/>
        <v>#REF!</v>
      </c>
    </row>
    <row r="1040" spans="1:11" x14ac:dyDescent="0.25">
      <c r="A1040" t="e">
        <f>#REF!</f>
        <v>#REF!</v>
      </c>
      <c r="B1040" t="e">
        <f>#REF!</f>
        <v>#REF!</v>
      </c>
      <c r="C1040" t="e">
        <f>#REF!</f>
        <v>#REF!</v>
      </c>
      <c r="D1040" t="e">
        <f>IF(#REF!="","",#REF!)</f>
        <v>#REF!</v>
      </c>
      <c r="E1040" t="e">
        <f>IF(#REF!="","",#REF!)</f>
        <v>#REF!</v>
      </c>
      <c r="F1040" s="6" t="e">
        <f t="shared" si="112"/>
        <v>#REF!</v>
      </c>
      <c r="G1040" s="5" t="e">
        <f>#REF!+#REF!</f>
        <v>#REF!</v>
      </c>
      <c r="H1040" s="5" t="e">
        <f t="shared" si="113"/>
        <v>#REF!</v>
      </c>
      <c r="I1040" s="5" t="e">
        <f t="shared" si="114"/>
        <v>#REF!</v>
      </c>
      <c r="J1040" s="5" t="e">
        <f t="shared" si="115"/>
        <v>#REF!</v>
      </c>
      <c r="K1040" t="e">
        <f t="shared" si="116"/>
        <v>#REF!</v>
      </c>
    </row>
    <row r="1041" spans="1:11" x14ac:dyDescent="0.25">
      <c r="A1041" t="e">
        <f>#REF!</f>
        <v>#REF!</v>
      </c>
      <c r="B1041" t="e">
        <f>#REF!</f>
        <v>#REF!</v>
      </c>
      <c r="C1041" t="e">
        <f>#REF!</f>
        <v>#REF!</v>
      </c>
      <c r="D1041" t="e">
        <f>IF(#REF!="","",#REF!)</f>
        <v>#REF!</v>
      </c>
      <c r="E1041" t="e">
        <f>IF(#REF!="","",#REF!)</f>
        <v>#REF!</v>
      </c>
      <c r="F1041" s="6" t="e">
        <f t="shared" si="112"/>
        <v>#REF!</v>
      </c>
      <c r="G1041" s="5" t="e">
        <f>#REF!+#REF!</f>
        <v>#REF!</v>
      </c>
      <c r="H1041" s="5" t="e">
        <f t="shared" si="113"/>
        <v>#REF!</v>
      </c>
      <c r="I1041" s="5" t="e">
        <f t="shared" si="114"/>
        <v>#REF!</v>
      </c>
      <c r="J1041" s="5" t="e">
        <f t="shared" si="115"/>
        <v>#REF!</v>
      </c>
      <c r="K1041" t="e">
        <f t="shared" si="116"/>
        <v>#REF!</v>
      </c>
    </row>
    <row r="1042" spans="1:11" x14ac:dyDescent="0.25">
      <c r="A1042" t="e">
        <f>#REF!</f>
        <v>#REF!</v>
      </c>
      <c r="B1042" t="e">
        <f>#REF!</f>
        <v>#REF!</v>
      </c>
      <c r="C1042" t="e">
        <f>#REF!</f>
        <v>#REF!</v>
      </c>
      <c r="D1042" t="e">
        <f>IF(#REF!="","",#REF!)</f>
        <v>#REF!</v>
      </c>
      <c r="E1042" t="e">
        <f>IF(#REF!="","",#REF!)</f>
        <v>#REF!</v>
      </c>
      <c r="F1042" s="6" t="e">
        <f t="shared" si="112"/>
        <v>#REF!</v>
      </c>
      <c r="G1042" s="5" t="e">
        <f>#REF!+#REF!</f>
        <v>#REF!</v>
      </c>
      <c r="H1042" s="5" t="e">
        <f t="shared" si="113"/>
        <v>#REF!</v>
      </c>
      <c r="I1042" s="5" t="e">
        <f t="shared" si="114"/>
        <v>#REF!</v>
      </c>
      <c r="J1042" s="5" t="e">
        <f t="shared" si="115"/>
        <v>#REF!</v>
      </c>
      <c r="K1042" t="e">
        <f t="shared" si="116"/>
        <v>#REF!</v>
      </c>
    </row>
    <row r="1043" spans="1:11" x14ac:dyDescent="0.25">
      <c r="A1043" t="e">
        <f>#REF!</f>
        <v>#REF!</v>
      </c>
      <c r="B1043" t="e">
        <f>#REF!</f>
        <v>#REF!</v>
      </c>
      <c r="C1043" t="e">
        <f>#REF!</f>
        <v>#REF!</v>
      </c>
      <c r="D1043" t="e">
        <f>IF(#REF!="","",#REF!)</f>
        <v>#REF!</v>
      </c>
      <c r="E1043" t="e">
        <f>IF(#REF!="","",#REF!)</f>
        <v>#REF!</v>
      </c>
      <c r="F1043" s="6" t="e">
        <f t="shared" si="112"/>
        <v>#REF!</v>
      </c>
      <c r="G1043" s="5" t="e">
        <f>#REF!+#REF!</f>
        <v>#REF!</v>
      </c>
      <c r="H1043" s="5" t="e">
        <f t="shared" si="113"/>
        <v>#REF!</v>
      </c>
      <c r="I1043" s="5" t="e">
        <f t="shared" si="114"/>
        <v>#REF!</v>
      </c>
      <c r="J1043" s="5" t="e">
        <f t="shared" si="115"/>
        <v>#REF!</v>
      </c>
      <c r="K1043" t="e">
        <f t="shared" si="116"/>
        <v>#REF!</v>
      </c>
    </row>
    <row r="1044" spans="1:11" x14ac:dyDescent="0.25">
      <c r="A1044" t="e">
        <f>#REF!</f>
        <v>#REF!</v>
      </c>
      <c r="B1044" t="e">
        <f>#REF!</f>
        <v>#REF!</v>
      </c>
      <c r="C1044" t="e">
        <f>#REF!</f>
        <v>#REF!</v>
      </c>
      <c r="D1044" t="e">
        <f>IF(#REF!="","",#REF!)</f>
        <v>#REF!</v>
      </c>
      <c r="E1044" t="e">
        <f>IF(#REF!="","",#REF!)</f>
        <v>#REF!</v>
      </c>
      <c r="F1044" s="6" t="e">
        <f t="shared" si="112"/>
        <v>#REF!</v>
      </c>
      <c r="G1044" s="5" t="e">
        <f>#REF!+#REF!</f>
        <v>#REF!</v>
      </c>
      <c r="H1044" s="5" t="e">
        <f t="shared" si="113"/>
        <v>#REF!</v>
      </c>
      <c r="I1044" s="5" t="e">
        <f t="shared" si="114"/>
        <v>#REF!</v>
      </c>
      <c r="J1044" s="5" t="e">
        <f t="shared" si="115"/>
        <v>#REF!</v>
      </c>
      <c r="K1044" t="e">
        <f t="shared" si="116"/>
        <v>#REF!</v>
      </c>
    </row>
    <row r="1045" spans="1:11" x14ac:dyDescent="0.25">
      <c r="A1045" t="e">
        <f>#REF!</f>
        <v>#REF!</v>
      </c>
      <c r="B1045" t="e">
        <f>#REF!</f>
        <v>#REF!</v>
      </c>
      <c r="C1045" t="e">
        <f>#REF!</f>
        <v>#REF!</v>
      </c>
      <c r="D1045" t="e">
        <f>IF(#REF!="","",#REF!)</f>
        <v>#REF!</v>
      </c>
      <c r="E1045" t="e">
        <f>IF(#REF!="","",#REF!)</f>
        <v>#REF!</v>
      </c>
      <c r="F1045" s="6" t="e">
        <f t="shared" si="112"/>
        <v>#REF!</v>
      </c>
      <c r="G1045" s="5" t="e">
        <f>#REF!+#REF!</f>
        <v>#REF!</v>
      </c>
      <c r="H1045" s="5" t="e">
        <f t="shared" si="113"/>
        <v>#REF!</v>
      </c>
      <c r="I1045" s="5" t="e">
        <f t="shared" si="114"/>
        <v>#REF!</v>
      </c>
      <c r="J1045" s="5" t="e">
        <f t="shared" si="115"/>
        <v>#REF!</v>
      </c>
      <c r="K1045" t="e">
        <f t="shared" si="116"/>
        <v>#REF!</v>
      </c>
    </row>
    <row r="1046" spans="1:11" x14ac:dyDescent="0.25">
      <c r="A1046" t="e">
        <f>#REF!</f>
        <v>#REF!</v>
      </c>
      <c r="B1046" t="e">
        <f>#REF!</f>
        <v>#REF!</v>
      </c>
      <c r="C1046" t="e">
        <f>#REF!</f>
        <v>#REF!</v>
      </c>
      <c r="D1046" t="e">
        <f>IF(#REF!="","",#REF!)</f>
        <v>#REF!</v>
      </c>
      <c r="E1046" t="e">
        <f>IF(#REF!="","",#REF!)</f>
        <v>#REF!</v>
      </c>
      <c r="F1046" s="6" t="e">
        <f t="shared" si="112"/>
        <v>#REF!</v>
      </c>
      <c r="G1046" s="5" t="e">
        <f>#REF!+#REF!</f>
        <v>#REF!</v>
      </c>
      <c r="H1046" s="5" t="e">
        <f t="shared" si="113"/>
        <v>#REF!</v>
      </c>
      <c r="I1046" s="5" t="e">
        <f t="shared" si="114"/>
        <v>#REF!</v>
      </c>
      <c r="J1046" s="5" t="e">
        <f t="shared" si="115"/>
        <v>#REF!</v>
      </c>
      <c r="K1046" t="e">
        <f t="shared" si="116"/>
        <v>#REF!</v>
      </c>
    </row>
    <row r="1047" spans="1:11" x14ac:dyDescent="0.25">
      <c r="A1047" t="e">
        <f>#REF!</f>
        <v>#REF!</v>
      </c>
      <c r="B1047" t="e">
        <f>#REF!</f>
        <v>#REF!</v>
      </c>
      <c r="C1047" t="e">
        <f>#REF!</f>
        <v>#REF!</v>
      </c>
      <c r="D1047" t="e">
        <f>IF(#REF!="","",#REF!)</f>
        <v>#REF!</v>
      </c>
      <c r="E1047" t="e">
        <f>IF(#REF!="","",#REF!)</f>
        <v>#REF!</v>
      </c>
      <c r="F1047" s="6" t="e">
        <f t="shared" si="112"/>
        <v>#REF!</v>
      </c>
      <c r="G1047" s="5" t="e">
        <f>#REF!+#REF!</f>
        <v>#REF!</v>
      </c>
      <c r="H1047" s="5" t="e">
        <f t="shared" si="113"/>
        <v>#REF!</v>
      </c>
      <c r="I1047" s="5" t="e">
        <f t="shared" si="114"/>
        <v>#REF!</v>
      </c>
      <c r="J1047" s="5" t="e">
        <f t="shared" si="115"/>
        <v>#REF!</v>
      </c>
      <c r="K1047" t="e">
        <f t="shared" si="116"/>
        <v>#REF!</v>
      </c>
    </row>
    <row r="1048" spans="1:11" x14ac:dyDescent="0.25">
      <c r="A1048" t="e">
        <f>#REF!</f>
        <v>#REF!</v>
      </c>
      <c r="B1048" t="e">
        <f>#REF!</f>
        <v>#REF!</v>
      </c>
      <c r="C1048" t="e">
        <f>#REF!</f>
        <v>#REF!</v>
      </c>
      <c r="D1048" t="e">
        <f>IF(#REF!="","",#REF!)</f>
        <v>#REF!</v>
      </c>
      <c r="E1048" t="e">
        <f>IF(#REF!="","",#REF!)</f>
        <v>#REF!</v>
      </c>
      <c r="F1048" s="6" t="e">
        <f t="shared" si="112"/>
        <v>#REF!</v>
      </c>
      <c r="G1048" s="5" t="e">
        <f>#REF!+#REF!</f>
        <v>#REF!</v>
      </c>
      <c r="H1048" s="5" t="e">
        <f t="shared" si="113"/>
        <v>#REF!</v>
      </c>
      <c r="I1048" s="5" t="e">
        <f t="shared" si="114"/>
        <v>#REF!</v>
      </c>
      <c r="J1048" s="5" t="e">
        <f t="shared" si="115"/>
        <v>#REF!</v>
      </c>
      <c r="K1048" t="e">
        <f t="shared" si="116"/>
        <v>#REF!</v>
      </c>
    </row>
    <row r="1049" spans="1:11" x14ac:dyDescent="0.25">
      <c r="A1049" t="e">
        <f>#REF!</f>
        <v>#REF!</v>
      </c>
      <c r="B1049" t="e">
        <f>#REF!</f>
        <v>#REF!</v>
      </c>
      <c r="C1049" t="e">
        <f>#REF!</f>
        <v>#REF!</v>
      </c>
      <c r="D1049" t="e">
        <f>IF(#REF!="","",#REF!)</f>
        <v>#REF!</v>
      </c>
      <c r="E1049" t="e">
        <f>IF(#REF!="","",#REF!)</f>
        <v>#REF!</v>
      </c>
      <c r="F1049" s="6" t="e">
        <f t="shared" si="112"/>
        <v>#REF!</v>
      </c>
      <c r="G1049" s="5" t="e">
        <f>#REF!+#REF!</f>
        <v>#REF!</v>
      </c>
      <c r="H1049" s="5" t="e">
        <f t="shared" si="113"/>
        <v>#REF!</v>
      </c>
      <c r="I1049" s="5" t="e">
        <f t="shared" si="114"/>
        <v>#REF!</v>
      </c>
      <c r="J1049" s="5" t="e">
        <f t="shared" si="115"/>
        <v>#REF!</v>
      </c>
      <c r="K1049" t="e">
        <f t="shared" si="116"/>
        <v>#REF!</v>
      </c>
    </row>
    <row r="1050" spans="1:11" x14ac:dyDescent="0.25">
      <c r="A1050" t="e">
        <f>#REF!</f>
        <v>#REF!</v>
      </c>
      <c r="B1050" t="e">
        <f>#REF!</f>
        <v>#REF!</v>
      </c>
      <c r="C1050" t="e">
        <f>#REF!</f>
        <v>#REF!</v>
      </c>
      <c r="D1050" t="e">
        <f>IF(#REF!="","",#REF!)</f>
        <v>#REF!</v>
      </c>
      <c r="E1050" t="e">
        <f>IF(#REF!="","",#REF!)</f>
        <v>#REF!</v>
      </c>
      <c r="F1050" s="6" t="e">
        <f t="shared" si="112"/>
        <v>#REF!</v>
      </c>
      <c r="G1050" s="5" t="e">
        <f>#REF!+#REF!</f>
        <v>#REF!</v>
      </c>
      <c r="H1050" s="5" t="e">
        <f t="shared" si="113"/>
        <v>#REF!</v>
      </c>
      <c r="I1050" s="5" t="e">
        <f t="shared" si="114"/>
        <v>#REF!</v>
      </c>
      <c r="J1050" s="5" t="e">
        <f t="shared" si="115"/>
        <v>#REF!</v>
      </c>
      <c r="K1050" t="e">
        <f t="shared" si="116"/>
        <v>#REF!</v>
      </c>
    </row>
    <row r="1051" spans="1:11" x14ac:dyDescent="0.25">
      <c r="A1051" t="e">
        <f>#REF!</f>
        <v>#REF!</v>
      </c>
      <c r="B1051" t="e">
        <f>#REF!</f>
        <v>#REF!</v>
      </c>
      <c r="C1051" t="e">
        <f>#REF!</f>
        <v>#REF!</v>
      </c>
      <c r="D1051" t="e">
        <f>IF(#REF!="","",#REF!)</f>
        <v>#REF!</v>
      </c>
      <c r="E1051" t="e">
        <f>IF(#REF!="","",#REF!)</f>
        <v>#REF!</v>
      </c>
      <c r="F1051" s="6" t="e">
        <f t="shared" si="112"/>
        <v>#REF!</v>
      </c>
      <c r="G1051" s="5" t="e">
        <f>#REF!+#REF!</f>
        <v>#REF!</v>
      </c>
      <c r="H1051" s="5" t="e">
        <f t="shared" si="113"/>
        <v>#REF!</v>
      </c>
      <c r="I1051" s="5" t="e">
        <f t="shared" si="114"/>
        <v>#REF!</v>
      </c>
      <c r="J1051" s="5" t="e">
        <f t="shared" si="115"/>
        <v>#REF!</v>
      </c>
      <c r="K1051" t="e">
        <f t="shared" si="116"/>
        <v>#REF!</v>
      </c>
    </row>
    <row r="1052" spans="1:11" x14ac:dyDescent="0.25">
      <c r="A1052" t="e">
        <f>#REF!</f>
        <v>#REF!</v>
      </c>
      <c r="B1052" t="e">
        <f>#REF!</f>
        <v>#REF!</v>
      </c>
      <c r="C1052" t="e">
        <f>#REF!</f>
        <v>#REF!</v>
      </c>
      <c r="D1052" t="e">
        <f>IF(#REF!="","",#REF!)</f>
        <v>#REF!</v>
      </c>
      <c r="E1052" t="e">
        <f>IF(#REF!="","",#REF!)</f>
        <v>#REF!</v>
      </c>
      <c r="F1052" s="6" t="e">
        <f t="shared" si="112"/>
        <v>#REF!</v>
      </c>
      <c r="G1052" s="5" t="e">
        <f>#REF!+#REF!</f>
        <v>#REF!</v>
      </c>
      <c r="H1052" s="5" t="e">
        <f t="shared" si="113"/>
        <v>#REF!</v>
      </c>
      <c r="I1052" s="5" t="e">
        <f t="shared" si="114"/>
        <v>#REF!</v>
      </c>
      <c r="J1052" s="5" t="e">
        <f t="shared" si="115"/>
        <v>#REF!</v>
      </c>
      <c r="K1052" t="e">
        <f t="shared" si="116"/>
        <v>#REF!</v>
      </c>
    </row>
    <row r="1053" spans="1:11" x14ac:dyDescent="0.25">
      <c r="A1053" t="e">
        <f>#REF!</f>
        <v>#REF!</v>
      </c>
      <c r="B1053" t="e">
        <f>#REF!</f>
        <v>#REF!</v>
      </c>
      <c r="C1053" t="e">
        <f>#REF!</f>
        <v>#REF!</v>
      </c>
      <c r="D1053" t="e">
        <f>IF(#REF!="","",#REF!)</f>
        <v>#REF!</v>
      </c>
      <c r="E1053" t="e">
        <f>IF(#REF!="","",#REF!)</f>
        <v>#REF!</v>
      </c>
      <c r="F1053" s="6" t="e">
        <f t="shared" si="112"/>
        <v>#REF!</v>
      </c>
      <c r="G1053" s="5" t="e">
        <f>#REF!+#REF!</f>
        <v>#REF!</v>
      </c>
      <c r="H1053" s="5" t="e">
        <f t="shared" si="113"/>
        <v>#REF!</v>
      </c>
      <c r="I1053" s="5" t="e">
        <f t="shared" si="114"/>
        <v>#REF!</v>
      </c>
      <c r="J1053" s="5" t="e">
        <f t="shared" si="115"/>
        <v>#REF!</v>
      </c>
      <c r="K1053" t="e">
        <f t="shared" si="116"/>
        <v>#REF!</v>
      </c>
    </row>
    <row r="1054" spans="1:11" x14ac:dyDescent="0.25">
      <c r="A1054" t="e">
        <f>#REF!</f>
        <v>#REF!</v>
      </c>
      <c r="B1054" t="e">
        <f>#REF!</f>
        <v>#REF!</v>
      </c>
      <c r="C1054" t="e">
        <f>#REF!</f>
        <v>#REF!</v>
      </c>
      <c r="D1054" t="e">
        <f>IF(#REF!="","",#REF!)</f>
        <v>#REF!</v>
      </c>
      <c r="E1054" t="e">
        <f>IF(#REF!="","",#REF!)</f>
        <v>#REF!</v>
      </c>
      <c r="F1054" s="6" t="e">
        <f t="shared" si="112"/>
        <v>#REF!</v>
      </c>
      <c r="G1054" s="5" t="e">
        <f>#REF!+#REF!</f>
        <v>#REF!</v>
      </c>
      <c r="H1054" s="5" t="e">
        <f t="shared" si="113"/>
        <v>#REF!</v>
      </c>
      <c r="I1054" s="5" t="e">
        <f t="shared" si="114"/>
        <v>#REF!</v>
      </c>
      <c r="J1054" s="5" t="e">
        <f t="shared" si="115"/>
        <v>#REF!</v>
      </c>
      <c r="K1054" t="e">
        <f t="shared" si="116"/>
        <v>#REF!</v>
      </c>
    </row>
    <row r="1055" spans="1:11" x14ac:dyDescent="0.25">
      <c r="A1055" t="e">
        <f>#REF!</f>
        <v>#REF!</v>
      </c>
      <c r="B1055" t="e">
        <f>#REF!</f>
        <v>#REF!</v>
      </c>
      <c r="C1055" t="e">
        <f>#REF!</f>
        <v>#REF!</v>
      </c>
      <c r="D1055" t="e">
        <f>IF(#REF!="","",#REF!)</f>
        <v>#REF!</v>
      </c>
      <c r="E1055" t="e">
        <f>IF(#REF!="","",#REF!)</f>
        <v>#REF!</v>
      </c>
      <c r="F1055" s="6" t="e">
        <f t="shared" si="112"/>
        <v>#REF!</v>
      </c>
      <c r="G1055" s="5" t="e">
        <f>#REF!+#REF!</f>
        <v>#REF!</v>
      </c>
      <c r="H1055" s="5" t="e">
        <f t="shared" si="113"/>
        <v>#REF!</v>
      </c>
      <c r="I1055" s="5" t="e">
        <f t="shared" si="114"/>
        <v>#REF!</v>
      </c>
      <c r="J1055" s="5" t="e">
        <f t="shared" si="115"/>
        <v>#REF!</v>
      </c>
      <c r="K1055" t="e">
        <f t="shared" si="116"/>
        <v>#REF!</v>
      </c>
    </row>
    <row r="1056" spans="1:11" x14ac:dyDescent="0.25">
      <c r="A1056" t="e">
        <f>#REF!</f>
        <v>#REF!</v>
      </c>
      <c r="B1056" t="e">
        <f>#REF!</f>
        <v>#REF!</v>
      </c>
      <c r="C1056" t="e">
        <f>#REF!</f>
        <v>#REF!</v>
      </c>
      <c r="D1056" t="e">
        <f>IF(#REF!="","",#REF!)</f>
        <v>#REF!</v>
      </c>
      <c r="E1056" t="e">
        <f>IF(#REF!="","",#REF!)</f>
        <v>#REF!</v>
      </c>
      <c r="F1056" s="6" t="e">
        <f t="shared" si="112"/>
        <v>#REF!</v>
      </c>
      <c r="G1056" s="5" t="e">
        <f>#REF!+#REF!</f>
        <v>#REF!</v>
      </c>
      <c r="H1056" s="5" t="e">
        <f t="shared" si="113"/>
        <v>#REF!</v>
      </c>
      <c r="I1056" s="5" t="e">
        <f t="shared" si="114"/>
        <v>#REF!</v>
      </c>
      <c r="J1056" s="5" t="e">
        <f t="shared" si="115"/>
        <v>#REF!</v>
      </c>
      <c r="K1056" t="e">
        <f t="shared" si="116"/>
        <v>#REF!</v>
      </c>
    </row>
    <row r="1057" spans="1:11" x14ac:dyDescent="0.25">
      <c r="A1057" t="e">
        <f>#REF!</f>
        <v>#REF!</v>
      </c>
      <c r="B1057" t="e">
        <f>#REF!</f>
        <v>#REF!</v>
      </c>
      <c r="C1057" t="e">
        <f>#REF!</f>
        <v>#REF!</v>
      </c>
      <c r="D1057" t="e">
        <f>IF(#REF!="","",#REF!)</f>
        <v>#REF!</v>
      </c>
      <c r="E1057" t="e">
        <f>IF(#REF!="","",#REF!)</f>
        <v>#REF!</v>
      </c>
      <c r="F1057" s="6" t="e">
        <f t="shared" si="112"/>
        <v>#REF!</v>
      </c>
      <c r="G1057" s="5" t="e">
        <f>#REF!+#REF!</f>
        <v>#REF!</v>
      </c>
      <c r="H1057" s="5" t="e">
        <f t="shared" si="113"/>
        <v>#REF!</v>
      </c>
      <c r="I1057" s="5" t="e">
        <f t="shared" si="114"/>
        <v>#REF!</v>
      </c>
      <c r="J1057" s="5" t="e">
        <f t="shared" si="115"/>
        <v>#REF!</v>
      </c>
      <c r="K1057" t="e">
        <f t="shared" si="116"/>
        <v>#REF!</v>
      </c>
    </row>
    <row r="1058" spans="1:11" x14ac:dyDescent="0.25">
      <c r="A1058" t="e">
        <f>#REF!</f>
        <v>#REF!</v>
      </c>
      <c r="B1058" t="e">
        <f>#REF!</f>
        <v>#REF!</v>
      </c>
      <c r="C1058" t="e">
        <f>#REF!</f>
        <v>#REF!</v>
      </c>
      <c r="D1058" t="e">
        <f>IF(#REF!="","",#REF!)</f>
        <v>#REF!</v>
      </c>
      <c r="E1058" t="e">
        <f>IF(#REF!="","",#REF!)</f>
        <v>#REF!</v>
      </c>
      <c r="F1058" s="6" t="e">
        <f t="shared" si="112"/>
        <v>#REF!</v>
      </c>
      <c r="G1058" s="5" t="e">
        <f>#REF!+#REF!</f>
        <v>#REF!</v>
      </c>
      <c r="H1058" s="5" t="e">
        <f t="shared" si="113"/>
        <v>#REF!</v>
      </c>
      <c r="I1058" s="5" t="e">
        <f t="shared" si="114"/>
        <v>#REF!</v>
      </c>
      <c r="J1058" s="5" t="e">
        <f t="shared" si="115"/>
        <v>#REF!</v>
      </c>
      <c r="K1058" t="e">
        <f t="shared" si="116"/>
        <v>#REF!</v>
      </c>
    </row>
    <row r="1059" spans="1:11" x14ac:dyDescent="0.25">
      <c r="A1059" t="e">
        <f>#REF!</f>
        <v>#REF!</v>
      </c>
      <c r="B1059" t="e">
        <f>#REF!</f>
        <v>#REF!</v>
      </c>
      <c r="C1059" t="e">
        <f>#REF!</f>
        <v>#REF!</v>
      </c>
      <c r="D1059" t="e">
        <f>IF(#REF!="","",#REF!)</f>
        <v>#REF!</v>
      </c>
      <c r="E1059" t="e">
        <f>IF(#REF!="","",#REF!)</f>
        <v>#REF!</v>
      </c>
      <c r="F1059" s="6" t="e">
        <f t="shared" si="112"/>
        <v>#REF!</v>
      </c>
      <c r="G1059" s="5" t="e">
        <f>#REF!+#REF!</f>
        <v>#REF!</v>
      </c>
      <c r="H1059" s="5" t="e">
        <f t="shared" si="113"/>
        <v>#REF!</v>
      </c>
      <c r="I1059" s="5" t="e">
        <f t="shared" si="114"/>
        <v>#REF!</v>
      </c>
      <c r="J1059" s="5" t="e">
        <f t="shared" si="115"/>
        <v>#REF!</v>
      </c>
      <c r="K1059" t="e">
        <f t="shared" si="116"/>
        <v>#REF!</v>
      </c>
    </row>
    <row r="1060" spans="1:11" x14ac:dyDescent="0.25">
      <c r="A1060" t="e">
        <f>#REF!</f>
        <v>#REF!</v>
      </c>
      <c r="B1060" t="e">
        <f>#REF!</f>
        <v>#REF!</v>
      </c>
      <c r="C1060" t="e">
        <f>#REF!</f>
        <v>#REF!</v>
      </c>
      <c r="D1060" t="e">
        <f>IF(#REF!="","",#REF!)</f>
        <v>#REF!</v>
      </c>
      <c r="E1060" t="e">
        <f>IF(#REF!="","",#REF!)</f>
        <v>#REF!</v>
      </c>
      <c r="F1060" s="6" t="e">
        <f t="shared" si="112"/>
        <v>#REF!</v>
      </c>
      <c r="G1060" s="5" t="e">
        <f>#REF!+#REF!</f>
        <v>#REF!</v>
      </c>
      <c r="H1060" s="5" t="e">
        <f t="shared" si="113"/>
        <v>#REF!</v>
      </c>
      <c r="I1060" s="5" t="e">
        <f t="shared" si="114"/>
        <v>#REF!</v>
      </c>
      <c r="J1060" s="5" t="e">
        <f t="shared" si="115"/>
        <v>#REF!</v>
      </c>
      <c r="K1060" t="e">
        <f t="shared" si="116"/>
        <v>#REF!</v>
      </c>
    </row>
    <row r="1061" spans="1:11" x14ac:dyDescent="0.25">
      <c r="A1061" t="e">
        <f>#REF!</f>
        <v>#REF!</v>
      </c>
      <c r="B1061" t="e">
        <f>#REF!</f>
        <v>#REF!</v>
      </c>
      <c r="C1061" t="e">
        <f>#REF!</f>
        <v>#REF!</v>
      </c>
      <c r="D1061" t="e">
        <f>IF(#REF!="","",#REF!)</f>
        <v>#REF!</v>
      </c>
      <c r="E1061" t="e">
        <f>IF(#REF!="","",#REF!)</f>
        <v>#REF!</v>
      </c>
      <c r="F1061" s="6" t="e">
        <f t="shared" si="112"/>
        <v>#REF!</v>
      </c>
      <c r="G1061" s="5" t="e">
        <f>#REF!+#REF!</f>
        <v>#REF!</v>
      </c>
      <c r="H1061" s="5" t="e">
        <f t="shared" si="113"/>
        <v>#REF!</v>
      </c>
      <c r="I1061" s="5" t="e">
        <f t="shared" si="114"/>
        <v>#REF!</v>
      </c>
      <c r="J1061" s="5" t="e">
        <f t="shared" si="115"/>
        <v>#REF!</v>
      </c>
      <c r="K1061" t="e">
        <f t="shared" si="116"/>
        <v>#REF!</v>
      </c>
    </row>
    <row r="1062" spans="1:11" x14ac:dyDescent="0.25">
      <c r="A1062" t="e">
        <f>#REF!</f>
        <v>#REF!</v>
      </c>
      <c r="B1062" t="e">
        <f>#REF!</f>
        <v>#REF!</v>
      </c>
      <c r="C1062" t="e">
        <f>#REF!</f>
        <v>#REF!</v>
      </c>
      <c r="D1062" t="e">
        <f>IF(#REF!="","",#REF!)</f>
        <v>#REF!</v>
      </c>
      <c r="E1062" t="e">
        <f>IF(#REF!="","",#REF!)</f>
        <v>#REF!</v>
      </c>
      <c r="F1062" s="6" t="e">
        <f t="shared" si="112"/>
        <v>#REF!</v>
      </c>
      <c r="G1062" s="5" t="e">
        <f>#REF!+#REF!</f>
        <v>#REF!</v>
      </c>
      <c r="H1062" s="5" t="e">
        <f t="shared" si="113"/>
        <v>#REF!</v>
      </c>
      <c r="I1062" s="5" t="e">
        <f t="shared" si="114"/>
        <v>#REF!</v>
      </c>
      <c r="J1062" s="5" t="e">
        <f t="shared" si="115"/>
        <v>#REF!</v>
      </c>
      <c r="K1062" t="e">
        <f t="shared" si="116"/>
        <v>#REF!</v>
      </c>
    </row>
    <row r="1063" spans="1:11" x14ac:dyDescent="0.25">
      <c r="A1063" t="e">
        <f>#REF!</f>
        <v>#REF!</v>
      </c>
      <c r="B1063" t="e">
        <f>#REF!</f>
        <v>#REF!</v>
      </c>
      <c r="C1063" t="e">
        <f>#REF!</f>
        <v>#REF!</v>
      </c>
      <c r="D1063" t="e">
        <f>IF(#REF!="","",#REF!)</f>
        <v>#REF!</v>
      </c>
      <c r="E1063" t="e">
        <f>IF(#REF!="","",#REF!)</f>
        <v>#REF!</v>
      </c>
      <c r="F1063" s="6" t="e">
        <f t="shared" si="112"/>
        <v>#REF!</v>
      </c>
      <c r="G1063" s="5" t="e">
        <f>#REF!+#REF!</f>
        <v>#REF!</v>
      </c>
      <c r="H1063" s="5" t="e">
        <f t="shared" si="113"/>
        <v>#REF!</v>
      </c>
      <c r="I1063" s="5" t="e">
        <f t="shared" si="114"/>
        <v>#REF!</v>
      </c>
      <c r="J1063" s="5" t="e">
        <f t="shared" si="115"/>
        <v>#REF!</v>
      </c>
      <c r="K1063" t="e">
        <f t="shared" si="116"/>
        <v>#REF!</v>
      </c>
    </row>
    <row r="1064" spans="1:11" x14ac:dyDescent="0.25">
      <c r="A1064" t="e">
        <f>#REF!</f>
        <v>#REF!</v>
      </c>
      <c r="B1064" t="e">
        <f>#REF!</f>
        <v>#REF!</v>
      </c>
      <c r="C1064" t="e">
        <f>#REF!</f>
        <v>#REF!</v>
      </c>
      <c r="D1064" t="e">
        <f>IF(#REF!="","",#REF!)</f>
        <v>#REF!</v>
      </c>
      <c r="E1064" t="e">
        <f>IF(#REF!="","",#REF!)</f>
        <v>#REF!</v>
      </c>
      <c r="F1064" s="6" t="e">
        <f t="shared" si="112"/>
        <v>#REF!</v>
      </c>
      <c r="G1064" s="5" t="e">
        <f>#REF!+#REF!</f>
        <v>#REF!</v>
      </c>
      <c r="H1064" s="5" t="e">
        <f t="shared" si="113"/>
        <v>#REF!</v>
      </c>
      <c r="I1064" s="5" t="e">
        <f t="shared" si="114"/>
        <v>#REF!</v>
      </c>
      <c r="J1064" s="5" t="e">
        <f t="shared" si="115"/>
        <v>#REF!</v>
      </c>
      <c r="K1064" t="e">
        <f t="shared" si="116"/>
        <v>#REF!</v>
      </c>
    </row>
    <row r="1065" spans="1:11" x14ac:dyDescent="0.25">
      <c r="A1065" t="e">
        <f>#REF!</f>
        <v>#REF!</v>
      </c>
      <c r="B1065" t="e">
        <f>#REF!</f>
        <v>#REF!</v>
      </c>
      <c r="C1065" t="e">
        <f>#REF!</f>
        <v>#REF!</v>
      </c>
      <c r="D1065" t="e">
        <f>IF(#REF!="","",#REF!)</f>
        <v>#REF!</v>
      </c>
      <c r="E1065" t="e">
        <f>IF(#REF!="","",#REF!)</f>
        <v>#REF!</v>
      </c>
      <c r="F1065" s="6" t="e">
        <f t="shared" si="112"/>
        <v>#REF!</v>
      </c>
      <c r="G1065" s="5" t="e">
        <f>#REF!+#REF!</f>
        <v>#REF!</v>
      </c>
      <c r="H1065" s="5" t="e">
        <f t="shared" si="113"/>
        <v>#REF!</v>
      </c>
      <c r="I1065" s="5" t="e">
        <f t="shared" si="114"/>
        <v>#REF!</v>
      </c>
      <c r="J1065" s="5" t="e">
        <f t="shared" si="115"/>
        <v>#REF!</v>
      </c>
      <c r="K1065" t="e">
        <f t="shared" si="116"/>
        <v>#REF!</v>
      </c>
    </row>
    <row r="1066" spans="1:11" x14ac:dyDescent="0.25">
      <c r="A1066" t="e">
        <f>#REF!</f>
        <v>#REF!</v>
      </c>
      <c r="B1066" t="e">
        <f>#REF!</f>
        <v>#REF!</v>
      </c>
      <c r="C1066" t="e">
        <f>#REF!</f>
        <v>#REF!</v>
      </c>
      <c r="D1066" t="e">
        <f>IF(#REF!="","",#REF!)</f>
        <v>#REF!</v>
      </c>
      <c r="E1066" t="e">
        <f>IF(#REF!="","",#REF!)</f>
        <v>#REF!</v>
      </c>
      <c r="F1066" s="6" t="e">
        <f t="shared" si="112"/>
        <v>#REF!</v>
      </c>
      <c r="G1066" s="5" t="e">
        <f>#REF!+#REF!</f>
        <v>#REF!</v>
      </c>
      <c r="H1066" s="5" t="e">
        <f t="shared" si="113"/>
        <v>#REF!</v>
      </c>
      <c r="I1066" s="5" t="e">
        <f t="shared" si="114"/>
        <v>#REF!</v>
      </c>
      <c r="J1066" s="5" t="e">
        <f t="shared" si="115"/>
        <v>#REF!</v>
      </c>
      <c r="K1066" t="e">
        <f t="shared" si="116"/>
        <v>#REF!</v>
      </c>
    </row>
    <row r="1067" spans="1:11" x14ac:dyDescent="0.25">
      <c r="A1067" t="e">
        <f>#REF!</f>
        <v>#REF!</v>
      </c>
      <c r="B1067" t="e">
        <f>#REF!</f>
        <v>#REF!</v>
      </c>
      <c r="C1067" t="e">
        <f>#REF!</f>
        <v>#REF!</v>
      </c>
      <c r="D1067" t="e">
        <f>IF(#REF!="","",#REF!)</f>
        <v>#REF!</v>
      </c>
      <c r="E1067" t="e">
        <f>IF(#REF!="","",#REF!)</f>
        <v>#REF!</v>
      </c>
      <c r="F1067" s="6" t="e">
        <f t="shared" si="112"/>
        <v>#REF!</v>
      </c>
      <c r="G1067" s="5" t="e">
        <f>#REF!+#REF!</f>
        <v>#REF!</v>
      </c>
      <c r="H1067" s="5" t="e">
        <f t="shared" si="113"/>
        <v>#REF!</v>
      </c>
      <c r="I1067" s="5" t="e">
        <f t="shared" si="114"/>
        <v>#REF!</v>
      </c>
      <c r="J1067" s="5" t="e">
        <f t="shared" si="115"/>
        <v>#REF!</v>
      </c>
      <c r="K1067" t="e">
        <f t="shared" si="116"/>
        <v>#REF!</v>
      </c>
    </row>
    <row r="1068" spans="1:11" x14ac:dyDescent="0.25">
      <c r="A1068" t="e">
        <f>#REF!</f>
        <v>#REF!</v>
      </c>
      <c r="B1068" t="e">
        <f>#REF!</f>
        <v>#REF!</v>
      </c>
      <c r="C1068" t="e">
        <f>#REF!</f>
        <v>#REF!</v>
      </c>
      <c r="D1068" t="e">
        <f>IF(#REF!="","",#REF!)</f>
        <v>#REF!</v>
      </c>
      <c r="E1068" t="e">
        <f>IF(#REF!="","",#REF!)</f>
        <v>#REF!</v>
      </c>
      <c r="F1068" s="6" t="e">
        <f t="shared" si="112"/>
        <v>#REF!</v>
      </c>
      <c r="G1068" s="5" t="e">
        <f>#REF!+#REF!</f>
        <v>#REF!</v>
      </c>
      <c r="H1068" s="5" t="e">
        <f t="shared" si="113"/>
        <v>#REF!</v>
      </c>
      <c r="I1068" s="5" t="e">
        <f t="shared" si="114"/>
        <v>#REF!</v>
      </c>
      <c r="J1068" s="5" t="e">
        <f t="shared" si="115"/>
        <v>#REF!</v>
      </c>
      <c r="K1068" t="e">
        <f t="shared" si="116"/>
        <v>#REF!</v>
      </c>
    </row>
    <row r="1069" spans="1:11" x14ac:dyDescent="0.25">
      <c r="A1069" t="e">
        <f>#REF!</f>
        <v>#REF!</v>
      </c>
      <c r="B1069" t="e">
        <f>#REF!</f>
        <v>#REF!</v>
      </c>
      <c r="C1069" t="e">
        <f>#REF!</f>
        <v>#REF!</v>
      </c>
      <c r="D1069" t="e">
        <f>IF(#REF!="","",#REF!)</f>
        <v>#REF!</v>
      </c>
      <c r="E1069" t="e">
        <f>IF(#REF!="","",#REF!)</f>
        <v>#REF!</v>
      </c>
      <c r="F1069" s="6" t="e">
        <f t="shared" si="112"/>
        <v>#REF!</v>
      </c>
      <c r="G1069" s="5" t="e">
        <f>#REF!+#REF!</f>
        <v>#REF!</v>
      </c>
      <c r="H1069" s="5" t="e">
        <f t="shared" si="113"/>
        <v>#REF!</v>
      </c>
      <c r="I1069" s="5" t="e">
        <f t="shared" si="114"/>
        <v>#REF!</v>
      </c>
      <c r="J1069" s="5" t="e">
        <f t="shared" si="115"/>
        <v>#REF!</v>
      </c>
      <c r="K1069" t="e">
        <f t="shared" si="116"/>
        <v>#REF!</v>
      </c>
    </row>
    <row r="1070" spans="1:11" x14ac:dyDescent="0.25">
      <c r="A1070" t="e">
        <f>#REF!</f>
        <v>#REF!</v>
      </c>
      <c r="B1070" t="e">
        <f>#REF!</f>
        <v>#REF!</v>
      </c>
      <c r="C1070" t="e">
        <f>#REF!</f>
        <v>#REF!</v>
      </c>
      <c r="D1070" t="e">
        <f>IF(#REF!="","",#REF!)</f>
        <v>#REF!</v>
      </c>
      <c r="E1070" t="e">
        <f>IF(#REF!="","",#REF!)</f>
        <v>#REF!</v>
      </c>
      <c r="F1070" s="6" t="e">
        <f t="shared" si="112"/>
        <v>#REF!</v>
      </c>
      <c r="G1070" s="5" t="e">
        <f>#REF!+#REF!</f>
        <v>#REF!</v>
      </c>
      <c r="H1070" s="5" t="e">
        <f t="shared" si="113"/>
        <v>#REF!</v>
      </c>
      <c r="I1070" s="5" t="e">
        <f t="shared" si="114"/>
        <v>#REF!</v>
      </c>
      <c r="J1070" s="5" t="e">
        <f t="shared" si="115"/>
        <v>#REF!</v>
      </c>
      <c r="K1070" t="e">
        <f t="shared" si="116"/>
        <v>#REF!</v>
      </c>
    </row>
    <row r="1071" spans="1:11" x14ac:dyDescent="0.25">
      <c r="A1071" t="e">
        <f>#REF!</f>
        <v>#REF!</v>
      </c>
      <c r="B1071" t="e">
        <f>#REF!</f>
        <v>#REF!</v>
      </c>
      <c r="C1071" t="e">
        <f>#REF!</f>
        <v>#REF!</v>
      </c>
      <c r="D1071" t="e">
        <f>IF(#REF!="","",#REF!)</f>
        <v>#REF!</v>
      </c>
      <c r="E1071" t="e">
        <f>IF(#REF!="","",#REF!)</f>
        <v>#REF!</v>
      </c>
      <c r="F1071" s="6" t="e">
        <f t="shared" si="112"/>
        <v>#REF!</v>
      </c>
      <c r="G1071" s="5" t="e">
        <f>#REF!+#REF!</f>
        <v>#REF!</v>
      </c>
      <c r="H1071" s="5" t="e">
        <f t="shared" si="113"/>
        <v>#REF!</v>
      </c>
      <c r="I1071" s="5" t="e">
        <f t="shared" si="114"/>
        <v>#REF!</v>
      </c>
      <c r="J1071" s="5" t="e">
        <f t="shared" si="115"/>
        <v>#REF!</v>
      </c>
      <c r="K1071" t="e">
        <f t="shared" si="116"/>
        <v>#REF!</v>
      </c>
    </row>
    <row r="1072" spans="1:11" x14ac:dyDescent="0.25">
      <c r="A1072" t="e">
        <f>#REF!</f>
        <v>#REF!</v>
      </c>
      <c r="B1072" t="e">
        <f>#REF!</f>
        <v>#REF!</v>
      </c>
      <c r="C1072" t="e">
        <f>#REF!</f>
        <v>#REF!</v>
      </c>
      <c r="D1072" t="e">
        <f>IF(#REF!="","",#REF!)</f>
        <v>#REF!</v>
      </c>
      <c r="E1072" t="e">
        <f>IF(#REF!="","",#REF!)</f>
        <v>#REF!</v>
      </c>
      <c r="F1072" s="6" t="e">
        <f t="shared" si="112"/>
        <v>#REF!</v>
      </c>
      <c r="G1072" s="5" t="e">
        <f>#REF!+#REF!</f>
        <v>#REF!</v>
      </c>
      <c r="H1072" s="5" t="e">
        <f t="shared" si="113"/>
        <v>#REF!</v>
      </c>
      <c r="I1072" s="5" t="e">
        <f t="shared" si="114"/>
        <v>#REF!</v>
      </c>
      <c r="J1072" s="5" t="e">
        <f t="shared" si="115"/>
        <v>#REF!</v>
      </c>
      <c r="K1072" t="e">
        <f t="shared" si="116"/>
        <v>#REF!</v>
      </c>
    </row>
    <row r="1073" spans="1:11" x14ac:dyDescent="0.25">
      <c r="A1073" t="e">
        <f>#REF!</f>
        <v>#REF!</v>
      </c>
      <c r="B1073" t="e">
        <f>#REF!</f>
        <v>#REF!</v>
      </c>
      <c r="C1073" t="e">
        <f>#REF!</f>
        <v>#REF!</v>
      </c>
      <c r="D1073" t="e">
        <f>IF(#REF!="","",#REF!)</f>
        <v>#REF!</v>
      </c>
      <c r="E1073" t="e">
        <f>IF(#REF!="","",#REF!)</f>
        <v>#REF!</v>
      </c>
      <c r="F1073" s="6" t="e">
        <f t="shared" si="112"/>
        <v>#REF!</v>
      </c>
      <c r="G1073" s="5" t="e">
        <f>#REF!+#REF!</f>
        <v>#REF!</v>
      </c>
      <c r="H1073" s="5" t="e">
        <f t="shared" si="113"/>
        <v>#REF!</v>
      </c>
      <c r="I1073" s="5" t="e">
        <f t="shared" si="114"/>
        <v>#REF!</v>
      </c>
      <c r="J1073" s="5" t="e">
        <f t="shared" si="115"/>
        <v>#REF!</v>
      </c>
      <c r="K1073" t="e">
        <f t="shared" si="116"/>
        <v>#REF!</v>
      </c>
    </row>
    <row r="1074" spans="1:11" x14ac:dyDescent="0.25">
      <c r="A1074" t="e">
        <f>#REF!</f>
        <v>#REF!</v>
      </c>
      <c r="B1074" t="e">
        <f>#REF!</f>
        <v>#REF!</v>
      </c>
      <c r="C1074" t="e">
        <f>#REF!</f>
        <v>#REF!</v>
      </c>
      <c r="D1074" t="e">
        <f>IF(#REF!="","",#REF!)</f>
        <v>#REF!</v>
      </c>
      <c r="E1074" t="e">
        <f>IF(#REF!="","",#REF!)</f>
        <v>#REF!</v>
      </c>
      <c r="F1074" s="6" t="e">
        <f t="shared" si="112"/>
        <v>#REF!</v>
      </c>
      <c r="G1074" s="5" t="e">
        <f>#REF!+#REF!</f>
        <v>#REF!</v>
      </c>
      <c r="H1074" s="5" t="e">
        <f t="shared" si="113"/>
        <v>#REF!</v>
      </c>
      <c r="I1074" s="5" t="e">
        <f t="shared" si="114"/>
        <v>#REF!</v>
      </c>
      <c r="J1074" s="5" t="e">
        <f t="shared" si="115"/>
        <v>#REF!</v>
      </c>
      <c r="K1074" t="e">
        <f t="shared" si="116"/>
        <v>#REF!</v>
      </c>
    </row>
    <row r="1075" spans="1:11" x14ac:dyDescent="0.25">
      <c r="A1075" t="e">
        <f>#REF!</f>
        <v>#REF!</v>
      </c>
      <c r="B1075" t="e">
        <f>#REF!</f>
        <v>#REF!</v>
      </c>
      <c r="C1075" t="e">
        <f>#REF!</f>
        <v>#REF!</v>
      </c>
      <c r="D1075" t="e">
        <f>IF(#REF!="","",#REF!)</f>
        <v>#REF!</v>
      </c>
      <c r="E1075" t="e">
        <f>IF(#REF!="","",#REF!)</f>
        <v>#REF!</v>
      </c>
      <c r="F1075" s="6" t="e">
        <f t="shared" si="112"/>
        <v>#REF!</v>
      </c>
      <c r="G1075" s="5" t="e">
        <f>#REF!+#REF!</f>
        <v>#REF!</v>
      </c>
      <c r="H1075" s="5" t="e">
        <f t="shared" si="113"/>
        <v>#REF!</v>
      </c>
      <c r="I1075" s="5" t="e">
        <f t="shared" si="114"/>
        <v>#REF!</v>
      </c>
      <c r="J1075" s="5" t="e">
        <f t="shared" si="115"/>
        <v>#REF!</v>
      </c>
      <c r="K1075" t="e">
        <f t="shared" si="116"/>
        <v>#REF!</v>
      </c>
    </row>
    <row r="1076" spans="1:11" x14ac:dyDescent="0.25">
      <c r="A1076" t="e">
        <f>#REF!</f>
        <v>#REF!</v>
      </c>
      <c r="B1076" t="e">
        <f>#REF!</f>
        <v>#REF!</v>
      </c>
      <c r="C1076" t="e">
        <f>#REF!</f>
        <v>#REF!</v>
      </c>
      <c r="D1076" t="e">
        <f>IF(#REF!="","",#REF!)</f>
        <v>#REF!</v>
      </c>
      <c r="E1076" t="e">
        <f>IF(#REF!="","",#REF!)</f>
        <v>#REF!</v>
      </c>
      <c r="F1076" s="6" t="e">
        <f t="shared" si="112"/>
        <v>#REF!</v>
      </c>
      <c r="G1076" s="5" t="e">
        <f>#REF!+#REF!</f>
        <v>#REF!</v>
      </c>
      <c r="H1076" s="5" t="e">
        <f t="shared" si="113"/>
        <v>#REF!</v>
      </c>
      <c r="I1076" s="5" t="e">
        <f t="shared" si="114"/>
        <v>#REF!</v>
      </c>
      <c r="J1076" s="5" t="e">
        <f t="shared" si="115"/>
        <v>#REF!</v>
      </c>
      <c r="K1076" t="e">
        <f t="shared" si="116"/>
        <v>#REF!</v>
      </c>
    </row>
    <row r="1077" spans="1:11" x14ac:dyDescent="0.25">
      <c r="A1077" t="e">
        <f>#REF!</f>
        <v>#REF!</v>
      </c>
      <c r="B1077" t="e">
        <f>#REF!</f>
        <v>#REF!</v>
      </c>
      <c r="C1077" t="e">
        <f>#REF!</f>
        <v>#REF!</v>
      </c>
      <c r="D1077" t="e">
        <f>IF(#REF!="","",#REF!)</f>
        <v>#REF!</v>
      </c>
      <c r="E1077" t="e">
        <f>IF(#REF!="","",#REF!)</f>
        <v>#REF!</v>
      </c>
      <c r="F1077" s="6" t="e">
        <f t="shared" si="112"/>
        <v>#REF!</v>
      </c>
      <c r="G1077" s="5" t="e">
        <f>#REF!+#REF!</f>
        <v>#REF!</v>
      </c>
      <c r="H1077" s="5" t="e">
        <f t="shared" si="113"/>
        <v>#REF!</v>
      </c>
      <c r="I1077" s="5" t="e">
        <f t="shared" si="114"/>
        <v>#REF!</v>
      </c>
      <c r="J1077" s="5" t="e">
        <f t="shared" si="115"/>
        <v>#REF!</v>
      </c>
      <c r="K1077" t="e">
        <f t="shared" si="116"/>
        <v>#REF!</v>
      </c>
    </row>
    <row r="1078" spans="1:11" x14ac:dyDescent="0.25">
      <c r="A1078" t="e">
        <f>#REF!</f>
        <v>#REF!</v>
      </c>
      <c r="B1078" t="e">
        <f>#REF!</f>
        <v>#REF!</v>
      </c>
      <c r="C1078" t="e">
        <f>#REF!</f>
        <v>#REF!</v>
      </c>
      <c r="D1078" t="e">
        <f>IF(#REF!="","",#REF!)</f>
        <v>#REF!</v>
      </c>
      <c r="E1078" t="e">
        <f>IF(#REF!="","",#REF!)</f>
        <v>#REF!</v>
      </c>
      <c r="F1078" s="6" t="e">
        <f t="shared" si="112"/>
        <v>#REF!</v>
      </c>
      <c r="G1078" s="5" t="e">
        <f>#REF!+#REF!</f>
        <v>#REF!</v>
      </c>
      <c r="H1078" s="5" t="e">
        <f t="shared" si="113"/>
        <v>#REF!</v>
      </c>
      <c r="I1078" s="5" t="e">
        <f t="shared" si="114"/>
        <v>#REF!</v>
      </c>
      <c r="J1078" s="5" t="e">
        <f t="shared" si="115"/>
        <v>#REF!</v>
      </c>
      <c r="K1078" t="e">
        <f t="shared" si="116"/>
        <v>#REF!</v>
      </c>
    </row>
    <row r="1079" spans="1:11" x14ac:dyDescent="0.25">
      <c r="A1079" t="e">
        <f>#REF!</f>
        <v>#REF!</v>
      </c>
      <c r="B1079" t="e">
        <f>#REF!</f>
        <v>#REF!</v>
      </c>
      <c r="C1079" t="e">
        <f>#REF!</f>
        <v>#REF!</v>
      </c>
      <c r="D1079" t="e">
        <f>IF(#REF!="","",#REF!)</f>
        <v>#REF!</v>
      </c>
      <c r="E1079" t="e">
        <f>IF(#REF!="","",#REF!)</f>
        <v>#REF!</v>
      </c>
      <c r="F1079" s="6" t="e">
        <f t="shared" si="112"/>
        <v>#REF!</v>
      </c>
      <c r="G1079" s="5" t="e">
        <f>#REF!+#REF!</f>
        <v>#REF!</v>
      </c>
      <c r="H1079" s="5" t="e">
        <f t="shared" si="113"/>
        <v>#REF!</v>
      </c>
      <c r="I1079" s="5" t="e">
        <f t="shared" si="114"/>
        <v>#REF!</v>
      </c>
      <c r="J1079" s="5" t="e">
        <f t="shared" si="115"/>
        <v>#REF!</v>
      </c>
      <c r="K1079" t="e">
        <f t="shared" si="116"/>
        <v>#REF!</v>
      </c>
    </row>
    <row r="1080" spans="1:11" x14ac:dyDescent="0.25">
      <c r="A1080" t="e">
        <f>#REF!</f>
        <v>#REF!</v>
      </c>
      <c r="B1080" t="e">
        <f>#REF!</f>
        <v>#REF!</v>
      </c>
      <c r="C1080" t="e">
        <f>#REF!</f>
        <v>#REF!</v>
      </c>
      <c r="D1080" t="e">
        <f>IF(#REF!="","",#REF!)</f>
        <v>#REF!</v>
      </c>
      <c r="E1080" t="e">
        <f>IF(#REF!="","",#REF!)</f>
        <v>#REF!</v>
      </c>
      <c r="F1080" s="6" t="e">
        <f t="shared" si="112"/>
        <v>#REF!</v>
      </c>
      <c r="G1080" s="5" t="e">
        <f>#REF!+#REF!</f>
        <v>#REF!</v>
      </c>
      <c r="H1080" s="5" t="e">
        <f t="shared" si="113"/>
        <v>#REF!</v>
      </c>
      <c r="I1080" s="5" t="e">
        <f t="shared" si="114"/>
        <v>#REF!</v>
      </c>
      <c r="J1080" s="5" t="e">
        <f t="shared" si="115"/>
        <v>#REF!</v>
      </c>
      <c r="K1080" t="e">
        <f t="shared" si="116"/>
        <v>#REF!</v>
      </c>
    </row>
    <row r="1081" spans="1:11" x14ac:dyDescent="0.25">
      <c r="A1081" t="e">
        <f>#REF!</f>
        <v>#REF!</v>
      </c>
      <c r="B1081" t="e">
        <f>#REF!</f>
        <v>#REF!</v>
      </c>
      <c r="C1081" t="e">
        <f>#REF!</f>
        <v>#REF!</v>
      </c>
      <c r="D1081" t="e">
        <f>IF(#REF!="","",#REF!)</f>
        <v>#REF!</v>
      </c>
      <c r="E1081" t="e">
        <f>IF(#REF!="","",#REF!)</f>
        <v>#REF!</v>
      </c>
      <c r="F1081" s="6" t="e">
        <f t="shared" si="112"/>
        <v>#REF!</v>
      </c>
      <c r="G1081" s="5" t="e">
        <f>#REF!+#REF!</f>
        <v>#REF!</v>
      </c>
      <c r="H1081" s="5" t="e">
        <f t="shared" si="113"/>
        <v>#REF!</v>
      </c>
      <c r="I1081" s="5" t="e">
        <f t="shared" si="114"/>
        <v>#REF!</v>
      </c>
      <c r="J1081" s="5" t="e">
        <f t="shared" si="115"/>
        <v>#REF!</v>
      </c>
      <c r="K1081" t="e">
        <f t="shared" si="116"/>
        <v>#REF!</v>
      </c>
    </row>
    <row r="1082" spans="1:11" x14ac:dyDescent="0.25">
      <c r="A1082" t="e">
        <f>#REF!</f>
        <v>#REF!</v>
      </c>
      <c r="B1082" t="e">
        <f>#REF!</f>
        <v>#REF!</v>
      </c>
      <c r="C1082" t="e">
        <f>#REF!</f>
        <v>#REF!</v>
      </c>
      <c r="D1082" t="e">
        <f>IF(#REF!="","",#REF!)</f>
        <v>#REF!</v>
      </c>
      <c r="E1082" t="e">
        <f>IF(#REF!="","",#REF!)</f>
        <v>#REF!</v>
      </c>
      <c r="F1082" s="6" t="e">
        <f t="shared" si="112"/>
        <v>#REF!</v>
      </c>
      <c r="G1082" s="5" t="e">
        <f>#REF!+#REF!</f>
        <v>#REF!</v>
      </c>
      <c r="H1082" s="5" t="e">
        <f t="shared" si="113"/>
        <v>#REF!</v>
      </c>
      <c r="I1082" s="5" t="e">
        <f t="shared" si="114"/>
        <v>#REF!</v>
      </c>
      <c r="J1082" s="5" t="e">
        <f t="shared" si="115"/>
        <v>#REF!</v>
      </c>
      <c r="K1082" t="e">
        <f t="shared" si="116"/>
        <v>#REF!</v>
      </c>
    </row>
    <row r="1083" spans="1:11" x14ac:dyDescent="0.25">
      <c r="A1083" t="e">
        <f>#REF!</f>
        <v>#REF!</v>
      </c>
      <c r="B1083" t="e">
        <f>#REF!</f>
        <v>#REF!</v>
      </c>
      <c r="C1083" t="e">
        <f>#REF!</f>
        <v>#REF!</v>
      </c>
      <c r="D1083" t="e">
        <f>IF(#REF!="","",#REF!)</f>
        <v>#REF!</v>
      </c>
      <c r="E1083" t="e">
        <f>IF(#REF!="","",#REF!)</f>
        <v>#REF!</v>
      </c>
      <c r="F1083" s="6" t="e">
        <f t="shared" si="112"/>
        <v>#REF!</v>
      </c>
      <c r="G1083" s="5" t="e">
        <f>#REF!+#REF!</f>
        <v>#REF!</v>
      </c>
      <c r="H1083" s="5" t="e">
        <f t="shared" si="113"/>
        <v>#REF!</v>
      </c>
      <c r="I1083" s="5" t="e">
        <f t="shared" si="114"/>
        <v>#REF!</v>
      </c>
      <c r="J1083" s="5" t="e">
        <f t="shared" si="115"/>
        <v>#REF!</v>
      </c>
      <c r="K1083" t="e">
        <f t="shared" si="116"/>
        <v>#REF!</v>
      </c>
    </row>
    <row r="1084" spans="1:11" x14ac:dyDescent="0.25">
      <c r="A1084" t="e">
        <f>#REF!</f>
        <v>#REF!</v>
      </c>
      <c r="B1084" t="e">
        <f>#REF!</f>
        <v>#REF!</v>
      </c>
      <c r="C1084" t="e">
        <f>#REF!</f>
        <v>#REF!</v>
      </c>
      <c r="D1084" t="e">
        <f>IF(#REF!="","",#REF!)</f>
        <v>#REF!</v>
      </c>
      <c r="E1084" t="e">
        <f>IF(#REF!="","",#REF!)</f>
        <v>#REF!</v>
      </c>
      <c r="F1084" s="6" t="e">
        <f t="shared" si="112"/>
        <v>#REF!</v>
      </c>
      <c r="G1084" s="5" t="e">
        <f>#REF!+#REF!</f>
        <v>#REF!</v>
      </c>
      <c r="H1084" s="5" t="e">
        <f t="shared" si="113"/>
        <v>#REF!</v>
      </c>
      <c r="I1084" s="5" t="e">
        <f t="shared" si="114"/>
        <v>#REF!</v>
      </c>
      <c r="J1084" s="5" t="e">
        <f t="shared" si="115"/>
        <v>#REF!</v>
      </c>
      <c r="K1084" t="e">
        <f t="shared" si="116"/>
        <v>#REF!</v>
      </c>
    </row>
    <row r="1085" spans="1:11" x14ac:dyDescent="0.25">
      <c r="A1085" t="e">
        <f>#REF!</f>
        <v>#REF!</v>
      </c>
      <c r="B1085" t="e">
        <f>#REF!</f>
        <v>#REF!</v>
      </c>
      <c r="C1085" t="e">
        <f>#REF!</f>
        <v>#REF!</v>
      </c>
      <c r="D1085" t="e">
        <f>IF(#REF!="","",#REF!)</f>
        <v>#REF!</v>
      </c>
      <c r="E1085" t="e">
        <f>IF(#REF!="","",#REF!)</f>
        <v>#REF!</v>
      </c>
      <c r="F1085" s="6" t="e">
        <f t="shared" si="112"/>
        <v>#REF!</v>
      </c>
      <c r="G1085" s="5" t="e">
        <f>#REF!+#REF!</f>
        <v>#REF!</v>
      </c>
      <c r="H1085" s="5" t="e">
        <f t="shared" si="113"/>
        <v>#REF!</v>
      </c>
      <c r="I1085" s="5" t="e">
        <f t="shared" si="114"/>
        <v>#REF!</v>
      </c>
      <c r="J1085" s="5" t="e">
        <f t="shared" si="115"/>
        <v>#REF!</v>
      </c>
      <c r="K1085" t="e">
        <f t="shared" si="116"/>
        <v>#REF!</v>
      </c>
    </row>
    <row r="1086" spans="1:11" x14ac:dyDescent="0.25">
      <c r="A1086" t="e">
        <f>#REF!</f>
        <v>#REF!</v>
      </c>
      <c r="B1086" t="e">
        <f>#REF!</f>
        <v>#REF!</v>
      </c>
      <c r="C1086" t="e">
        <f>#REF!</f>
        <v>#REF!</v>
      </c>
      <c r="D1086" t="e">
        <f>IF(#REF!="","",#REF!)</f>
        <v>#REF!</v>
      </c>
      <c r="E1086" t="e">
        <f>IF(#REF!="","",#REF!)</f>
        <v>#REF!</v>
      </c>
      <c r="F1086" s="6" t="e">
        <f t="shared" si="112"/>
        <v>#REF!</v>
      </c>
      <c r="G1086" s="5" t="e">
        <f>#REF!+#REF!</f>
        <v>#REF!</v>
      </c>
      <c r="H1086" s="5" t="e">
        <f t="shared" si="113"/>
        <v>#REF!</v>
      </c>
      <c r="I1086" s="5" t="e">
        <f t="shared" si="114"/>
        <v>#REF!</v>
      </c>
      <c r="J1086" s="5" t="e">
        <f t="shared" si="115"/>
        <v>#REF!</v>
      </c>
      <c r="K1086" t="e">
        <f t="shared" si="116"/>
        <v>#REF!</v>
      </c>
    </row>
    <row r="1087" spans="1:11" x14ac:dyDescent="0.25">
      <c r="A1087" t="e">
        <f>#REF!</f>
        <v>#REF!</v>
      </c>
      <c r="B1087" t="e">
        <f>#REF!</f>
        <v>#REF!</v>
      </c>
      <c r="C1087" t="e">
        <f>#REF!</f>
        <v>#REF!</v>
      </c>
      <c r="D1087" t="e">
        <f>IF(#REF!="","",#REF!)</f>
        <v>#REF!</v>
      </c>
      <c r="E1087" t="e">
        <f>IF(#REF!="","",#REF!)</f>
        <v>#REF!</v>
      </c>
      <c r="F1087" s="6" t="e">
        <f t="shared" si="112"/>
        <v>#REF!</v>
      </c>
      <c r="G1087" s="5" t="e">
        <f>#REF!+#REF!</f>
        <v>#REF!</v>
      </c>
      <c r="H1087" s="5" t="e">
        <f t="shared" si="113"/>
        <v>#REF!</v>
      </c>
      <c r="I1087" s="5" t="e">
        <f t="shared" si="114"/>
        <v>#REF!</v>
      </c>
      <c r="J1087" s="5" t="e">
        <f t="shared" si="115"/>
        <v>#REF!</v>
      </c>
      <c r="K1087" t="e">
        <f t="shared" si="116"/>
        <v>#REF!</v>
      </c>
    </row>
    <row r="1088" spans="1:11" x14ac:dyDescent="0.25">
      <c r="A1088" t="e">
        <f>#REF!</f>
        <v>#REF!</v>
      </c>
      <c r="B1088" t="e">
        <f>#REF!</f>
        <v>#REF!</v>
      </c>
      <c r="C1088" t="e">
        <f>#REF!</f>
        <v>#REF!</v>
      </c>
      <c r="D1088" t="e">
        <f>IF(#REF!="","",#REF!)</f>
        <v>#REF!</v>
      </c>
      <c r="E1088" t="e">
        <f>IF(#REF!="","",#REF!)</f>
        <v>#REF!</v>
      </c>
      <c r="F1088" s="6" t="e">
        <f t="shared" si="112"/>
        <v>#REF!</v>
      </c>
      <c r="G1088" s="5" t="e">
        <f>#REF!+#REF!</f>
        <v>#REF!</v>
      </c>
      <c r="H1088" s="5" t="e">
        <f t="shared" si="113"/>
        <v>#REF!</v>
      </c>
      <c r="I1088" s="5" t="e">
        <f t="shared" si="114"/>
        <v>#REF!</v>
      </c>
      <c r="J1088" s="5" t="e">
        <f t="shared" si="115"/>
        <v>#REF!</v>
      </c>
      <c r="K1088" t="e">
        <f t="shared" si="116"/>
        <v>#REF!</v>
      </c>
    </row>
    <row r="1089" spans="1:11" x14ac:dyDescent="0.25">
      <c r="A1089" t="e">
        <f>#REF!</f>
        <v>#REF!</v>
      </c>
      <c r="B1089" t="e">
        <f>#REF!</f>
        <v>#REF!</v>
      </c>
      <c r="C1089" t="e">
        <f>#REF!</f>
        <v>#REF!</v>
      </c>
      <c r="D1089" t="e">
        <f>IF(#REF!="","",#REF!)</f>
        <v>#REF!</v>
      </c>
      <c r="E1089" t="e">
        <f>IF(#REF!="","",#REF!)</f>
        <v>#REF!</v>
      </c>
      <c r="F1089" s="6" t="e">
        <f t="shared" si="112"/>
        <v>#REF!</v>
      </c>
      <c r="G1089" s="5" t="e">
        <f>#REF!+#REF!</f>
        <v>#REF!</v>
      </c>
      <c r="H1089" s="5" t="e">
        <f t="shared" si="113"/>
        <v>#REF!</v>
      </c>
      <c r="I1089" s="5" t="e">
        <f t="shared" si="114"/>
        <v>#REF!</v>
      </c>
      <c r="J1089" s="5" t="e">
        <f t="shared" si="115"/>
        <v>#REF!</v>
      </c>
      <c r="K1089" t="e">
        <f t="shared" si="116"/>
        <v>#REF!</v>
      </c>
    </row>
    <row r="1090" spans="1:11" x14ac:dyDescent="0.25">
      <c r="A1090" t="e">
        <f>#REF!</f>
        <v>#REF!</v>
      </c>
      <c r="B1090" t="e">
        <f>#REF!</f>
        <v>#REF!</v>
      </c>
      <c r="C1090" t="e">
        <f>#REF!</f>
        <v>#REF!</v>
      </c>
      <c r="D1090" t="e">
        <f>IF(#REF!="","",#REF!)</f>
        <v>#REF!</v>
      </c>
      <c r="E1090" t="e">
        <f>IF(#REF!="","",#REF!)</f>
        <v>#REF!</v>
      </c>
      <c r="F1090" s="6" t="e">
        <f t="shared" si="112"/>
        <v>#REF!</v>
      </c>
      <c r="G1090" s="5" t="e">
        <f>#REF!+#REF!</f>
        <v>#REF!</v>
      </c>
      <c r="H1090" s="5" t="e">
        <f t="shared" si="113"/>
        <v>#REF!</v>
      </c>
      <c r="I1090" s="5" t="e">
        <f t="shared" si="114"/>
        <v>#REF!</v>
      </c>
      <c r="J1090" s="5" t="e">
        <f t="shared" si="115"/>
        <v>#REF!</v>
      </c>
      <c r="K1090" t="e">
        <f t="shared" si="116"/>
        <v>#REF!</v>
      </c>
    </row>
    <row r="1091" spans="1:11" x14ac:dyDescent="0.25">
      <c r="A1091" t="e">
        <f>#REF!</f>
        <v>#REF!</v>
      </c>
      <c r="B1091" t="e">
        <f>#REF!</f>
        <v>#REF!</v>
      </c>
      <c r="C1091" t="e">
        <f>#REF!</f>
        <v>#REF!</v>
      </c>
      <c r="D1091" t="e">
        <f>IF(#REF!="","",#REF!)</f>
        <v>#REF!</v>
      </c>
      <c r="E1091" t="e">
        <f>IF(#REF!="","",#REF!)</f>
        <v>#REF!</v>
      </c>
      <c r="F1091" s="6" t="e">
        <f t="shared" si="112"/>
        <v>#REF!</v>
      </c>
      <c r="G1091" s="5" t="e">
        <f>#REF!+#REF!</f>
        <v>#REF!</v>
      </c>
      <c r="H1091" s="5" t="e">
        <f t="shared" si="113"/>
        <v>#REF!</v>
      </c>
      <c r="I1091" s="5" t="e">
        <f t="shared" si="114"/>
        <v>#REF!</v>
      </c>
      <c r="J1091" s="5" t="e">
        <f t="shared" si="115"/>
        <v>#REF!</v>
      </c>
      <c r="K1091" t="e">
        <f t="shared" si="116"/>
        <v>#REF!</v>
      </c>
    </row>
    <row r="1092" spans="1:11" x14ac:dyDescent="0.25">
      <c r="A1092" t="e">
        <f>#REF!</f>
        <v>#REF!</v>
      </c>
      <c r="B1092" t="e">
        <f>#REF!</f>
        <v>#REF!</v>
      </c>
      <c r="C1092" t="e">
        <f>#REF!</f>
        <v>#REF!</v>
      </c>
      <c r="D1092" t="e">
        <f>IF(#REF!="","",#REF!)</f>
        <v>#REF!</v>
      </c>
      <c r="E1092" t="e">
        <f>IF(#REF!="","",#REF!)</f>
        <v>#REF!</v>
      </c>
      <c r="F1092" s="6" t="e">
        <f t="shared" ref="F1092:F1155" si="117">IF(OR(E1092="",D1092="",E1092=0),"",D1092/E1092)</f>
        <v>#REF!</v>
      </c>
      <c r="G1092" s="5" t="e">
        <f>#REF!+#REF!</f>
        <v>#REF!</v>
      </c>
      <c r="H1092" s="5" t="e">
        <f t="shared" ref="H1092:H1155" si="118">IF(AND(G1092&gt;0,IF(D1092="",0,D1092)&gt;0,B1092=$P$3),1,0)</f>
        <v>#REF!</v>
      </c>
      <c r="I1092" s="5" t="e">
        <f t="shared" ref="I1092:I1155" si="119">IF(AND(G1092&gt;0,B1092=$P$3),1,0)</f>
        <v>#REF!</v>
      </c>
      <c r="J1092" s="5" t="e">
        <f t="shared" ref="J1092:J1155" si="120">IF(AND(IF(D1092="",0,D1092)&gt;0,G1092=0,B1092=$P$3),1,0)</f>
        <v>#REF!</v>
      </c>
      <c r="K1092" t="e">
        <f t="shared" ref="K1092:K1155" si="121">IF(OR(E1092=0,E1092=""),0,IF(B1092=$P$3,1,0))</f>
        <v>#REF!</v>
      </c>
    </row>
    <row r="1093" spans="1:11" x14ac:dyDescent="0.25">
      <c r="A1093" t="e">
        <f>#REF!</f>
        <v>#REF!</v>
      </c>
      <c r="B1093" t="e">
        <f>#REF!</f>
        <v>#REF!</v>
      </c>
      <c r="C1093" t="e">
        <f>#REF!</f>
        <v>#REF!</v>
      </c>
      <c r="D1093" t="e">
        <f>IF(#REF!="","",#REF!)</f>
        <v>#REF!</v>
      </c>
      <c r="E1093" t="e">
        <f>IF(#REF!="","",#REF!)</f>
        <v>#REF!</v>
      </c>
      <c r="F1093" s="6" t="e">
        <f t="shared" si="117"/>
        <v>#REF!</v>
      </c>
      <c r="G1093" s="5" t="e">
        <f>#REF!+#REF!</f>
        <v>#REF!</v>
      </c>
      <c r="H1093" s="5" t="e">
        <f t="shared" si="118"/>
        <v>#REF!</v>
      </c>
      <c r="I1093" s="5" t="e">
        <f t="shared" si="119"/>
        <v>#REF!</v>
      </c>
      <c r="J1093" s="5" t="e">
        <f t="shared" si="120"/>
        <v>#REF!</v>
      </c>
      <c r="K1093" t="e">
        <f t="shared" si="121"/>
        <v>#REF!</v>
      </c>
    </row>
    <row r="1094" spans="1:11" x14ac:dyDescent="0.25">
      <c r="A1094" t="e">
        <f>#REF!</f>
        <v>#REF!</v>
      </c>
      <c r="B1094" t="e">
        <f>#REF!</f>
        <v>#REF!</v>
      </c>
      <c r="C1094" t="e">
        <f>#REF!</f>
        <v>#REF!</v>
      </c>
      <c r="D1094" t="e">
        <f>IF(#REF!="","",#REF!)</f>
        <v>#REF!</v>
      </c>
      <c r="E1094" t="e">
        <f>IF(#REF!="","",#REF!)</f>
        <v>#REF!</v>
      </c>
      <c r="F1094" s="6" t="e">
        <f t="shared" si="117"/>
        <v>#REF!</v>
      </c>
      <c r="G1094" s="5" t="e">
        <f>#REF!+#REF!</f>
        <v>#REF!</v>
      </c>
      <c r="H1094" s="5" t="e">
        <f t="shared" si="118"/>
        <v>#REF!</v>
      </c>
      <c r="I1094" s="5" t="e">
        <f t="shared" si="119"/>
        <v>#REF!</v>
      </c>
      <c r="J1094" s="5" t="e">
        <f t="shared" si="120"/>
        <v>#REF!</v>
      </c>
      <c r="K1094" t="e">
        <f t="shared" si="121"/>
        <v>#REF!</v>
      </c>
    </row>
    <row r="1095" spans="1:11" x14ac:dyDescent="0.25">
      <c r="A1095" t="e">
        <f>#REF!</f>
        <v>#REF!</v>
      </c>
      <c r="B1095" t="e">
        <f>#REF!</f>
        <v>#REF!</v>
      </c>
      <c r="C1095" t="e">
        <f>#REF!</f>
        <v>#REF!</v>
      </c>
      <c r="D1095" t="e">
        <f>IF(#REF!="","",#REF!)</f>
        <v>#REF!</v>
      </c>
      <c r="E1095" t="e">
        <f>IF(#REF!="","",#REF!)</f>
        <v>#REF!</v>
      </c>
      <c r="F1095" s="6" t="e">
        <f t="shared" si="117"/>
        <v>#REF!</v>
      </c>
      <c r="G1095" s="5" t="e">
        <f>#REF!+#REF!</f>
        <v>#REF!</v>
      </c>
      <c r="H1095" s="5" t="e">
        <f t="shared" si="118"/>
        <v>#REF!</v>
      </c>
      <c r="I1095" s="5" t="e">
        <f t="shared" si="119"/>
        <v>#REF!</v>
      </c>
      <c r="J1095" s="5" t="e">
        <f t="shared" si="120"/>
        <v>#REF!</v>
      </c>
      <c r="K1095" t="e">
        <f t="shared" si="121"/>
        <v>#REF!</v>
      </c>
    </row>
    <row r="1096" spans="1:11" x14ac:dyDescent="0.25">
      <c r="A1096" t="e">
        <f>#REF!</f>
        <v>#REF!</v>
      </c>
      <c r="B1096" t="e">
        <f>#REF!</f>
        <v>#REF!</v>
      </c>
      <c r="C1096" t="e">
        <f>#REF!</f>
        <v>#REF!</v>
      </c>
      <c r="D1096" t="e">
        <f>IF(#REF!="","",#REF!)</f>
        <v>#REF!</v>
      </c>
      <c r="E1096" t="e">
        <f>IF(#REF!="","",#REF!)</f>
        <v>#REF!</v>
      </c>
      <c r="F1096" s="6" t="e">
        <f t="shared" si="117"/>
        <v>#REF!</v>
      </c>
      <c r="G1096" s="5" t="e">
        <f>#REF!+#REF!</f>
        <v>#REF!</v>
      </c>
      <c r="H1096" s="5" t="e">
        <f t="shared" si="118"/>
        <v>#REF!</v>
      </c>
      <c r="I1096" s="5" t="e">
        <f t="shared" si="119"/>
        <v>#REF!</v>
      </c>
      <c r="J1096" s="5" t="e">
        <f t="shared" si="120"/>
        <v>#REF!</v>
      </c>
      <c r="K1096" t="e">
        <f t="shared" si="121"/>
        <v>#REF!</v>
      </c>
    </row>
    <row r="1097" spans="1:11" x14ac:dyDescent="0.25">
      <c r="A1097" t="e">
        <f>#REF!</f>
        <v>#REF!</v>
      </c>
      <c r="B1097" t="e">
        <f>#REF!</f>
        <v>#REF!</v>
      </c>
      <c r="C1097" t="e">
        <f>#REF!</f>
        <v>#REF!</v>
      </c>
      <c r="D1097" t="e">
        <f>IF(#REF!="","",#REF!)</f>
        <v>#REF!</v>
      </c>
      <c r="E1097" t="e">
        <f>IF(#REF!="","",#REF!)</f>
        <v>#REF!</v>
      </c>
      <c r="F1097" s="6" t="e">
        <f t="shared" si="117"/>
        <v>#REF!</v>
      </c>
      <c r="G1097" s="5" t="e">
        <f>#REF!+#REF!</f>
        <v>#REF!</v>
      </c>
      <c r="H1097" s="5" t="e">
        <f t="shared" si="118"/>
        <v>#REF!</v>
      </c>
      <c r="I1097" s="5" t="e">
        <f t="shared" si="119"/>
        <v>#REF!</v>
      </c>
      <c r="J1097" s="5" t="e">
        <f t="shared" si="120"/>
        <v>#REF!</v>
      </c>
      <c r="K1097" t="e">
        <f t="shared" si="121"/>
        <v>#REF!</v>
      </c>
    </row>
    <row r="1098" spans="1:11" x14ac:dyDescent="0.25">
      <c r="A1098" t="e">
        <f>#REF!</f>
        <v>#REF!</v>
      </c>
      <c r="B1098" t="e">
        <f>#REF!</f>
        <v>#REF!</v>
      </c>
      <c r="C1098" t="e">
        <f>#REF!</f>
        <v>#REF!</v>
      </c>
      <c r="D1098" t="e">
        <f>IF(#REF!="","",#REF!)</f>
        <v>#REF!</v>
      </c>
      <c r="E1098" t="e">
        <f>IF(#REF!="","",#REF!)</f>
        <v>#REF!</v>
      </c>
      <c r="F1098" s="6" t="e">
        <f t="shared" si="117"/>
        <v>#REF!</v>
      </c>
      <c r="G1098" s="5" t="e">
        <f>#REF!+#REF!</f>
        <v>#REF!</v>
      </c>
      <c r="H1098" s="5" t="e">
        <f t="shared" si="118"/>
        <v>#REF!</v>
      </c>
      <c r="I1098" s="5" t="e">
        <f t="shared" si="119"/>
        <v>#REF!</v>
      </c>
      <c r="J1098" s="5" t="e">
        <f t="shared" si="120"/>
        <v>#REF!</v>
      </c>
      <c r="K1098" t="e">
        <f t="shared" si="121"/>
        <v>#REF!</v>
      </c>
    </row>
    <row r="1099" spans="1:11" x14ac:dyDescent="0.25">
      <c r="A1099" t="e">
        <f>#REF!</f>
        <v>#REF!</v>
      </c>
      <c r="B1099" t="e">
        <f>#REF!</f>
        <v>#REF!</v>
      </c>
      <c r="C1099" t="e">
        <f>#REF!</f>
        <v>#REF!</v>
      </c>
      <c r="D1099" t="e">
        <f>IF(#REF!="","",#REF!)</f>
        <v>#REF!</v>
      </c>
      <c r="E1099" t="e">
        <f>IF(#REF!="","",#REF!)</f>
        <v>#REF!</v>
      </c>
      <c r="F1099" s="6" t="e">
        <f t="shared" si="117"/>
        <v>#REF!</v>
      </c>
      <c r="G1099" s="5" t="e">
        <f>#REF!+#REF!</f>
        <v>#REF!</v>
      </c>
      <c r="H1099" s="5" t="e">
        <f t="shared" si="118"/>
        <v>#REF!</v>
      </c>
      <c r="I1099" s="5" t="e">
        <f t="shared" si="119"/>
        <v>#REF!</v>
      </c>
      <c r="J1099" s="5" t="e">
        <f t="shared" si="120"/>
        <v>#REF!</v>
      </c>
      <c r="K1099" t="e">
        <f t="shared" si="121"/>
        <v>#REF!</v>
      </c>
    </row>
    <row r="1100" spans="1:11" x14ac:dyDescent="0.25">
      <c r="A1100" t="e">
        <f>#REF!</f>
        <v>#REF!</v>
      </c>
      <c r="B1100" t="e">
        <f>#REF!</f>
        <v>#REF!</v>
      </c>
      <c r="C1100" t="e">
        <f>#REF!</f>
        <v>#REF!</v>
      </c>
      <c r="D1100" t="e">
        <f>IF(#REF!="","",#REF!)</f>
        <v>#REF!</v>
      </c>
      <c r="E1100" t="e">
        <f>IF(#REF!="","",#REF!)</f>
        <v>#REF!</v>
      </c>
      <c r="F1100" s="6" t="e">
        <f t="shared" si="117"/>
        <v>#REF!</v>
      </c>
      <c r="G1100" s="5" t="e">
        <f>#REF!+#REF!</f>
        <v>#REF!</v>
      </c>
      <c r="H1100" s="5" t="e">
        <f t="shared" si="118"/>
        <v>#REF!</v>
      </c>
      <c r="I1100" s="5" t="e">
        <f t="shared" si="119"/>
        <v>#REF!</v>
      </c>
      <c r="J1100" s="5" t="e">
        <f t="shared" si="120"/>
        <v>#REF!</v>
      </c>
      <c r="K1100" t="e">
        <f t="shared" si="121"/>
        <v>#REF!</v>
      </c>
    </row>
    <row r="1101" spans="1:11" x14ac:dyDescent="0.25">
      <c r="A1101" t="e">
        <f>#REF!</f>
        <v>#REF!</v>
      </c>
      <c r="B1101" t="e">
        <f>#REF!</f>
        <v>#REF!</v>
      </c>
      <c r="C1101" t="e">
        <f>#REF!</f>
        <v>#REF!</v>
      </c>
      <c r="D1101" t="e">
        <f>IF(#REF!="","",#REF!)</f>
        <v>#REF!</v>
      </c>
      <c r="E1101" t="e">
        <f>IF(#REF!="","",#REF!)</f>
        <v>#REF!</v>
      </c>
      <c r="F1101" s="6" t="e">
        <f t="shared" si="117"/>
        <v>#REF!</v>
      </c>
      <c r="G1101" s="5" t="e">
        <f>#REF!+#REF!</f>
        <v>#REF!</v>
      </c>
      <c r="H1101" s="5" t="e">
        <f t="shared" si="118"/>
        <v>#REF!</v>
      </c>
      <c r="I1101" s="5" t="e">
        <f t="shared" si="119"/>
        <v>#REF!</v>
      </c>
      <c r="J1101" s="5" t="e">
        <f t="shared" si="120"/>
        <v>#REF!</v>
      </c>
      <c r="K1101" t="e">
        <f t="shared" si="121"/>
        <v>#REF!</v>
      </c>
    </row>
    <row r="1102" spans="1:11" x14ac:dyDescent="0.25">
      <c r="A1102" t="e">
        <f>#REF!</f>
        <v>#REF!</v>
      </c>
      <c r="B1102" t="e">
        <f>#REF!</f>
        <v>#REF!</v>
      </c>
      <c r="C1102" t="e">
        <f>#REF!</f>
        <v>#REF!</v>
      </c>
      <c r="D1102" t="e">
        <f>IF(#REF!="","",#REF!)</f>
        <v>#REF!</v>
      </c>
      <c r="E1102" t="e">
        <f>IF(#REF!="","",#REF!)</f>
        <v>#REF!</v>
      </c>
      <c r="F1102" s="6" t="e">
        <f t="shared" si="117"/>
        <v>#REF!</v>
      </c>
      <c r="G1102" s="5" t="e">
        <f>#REF!+#REF!</f>
        <v>#REF!</v>
      </c>
      <c r="H1102" s="5" t="e">
        <f t="shared" si="118"/>
        <v>#REF!</v>
      </c>
      <c r="I1102" s="5" t="e">
        <f t="shared" si="119"/>
        <v>#REF!</v>
      </c>
      <c r="J1102" s="5" t="e">
        <f t="shared" si="120"/>
        <v>#REF!</v>
      </c>
      <c r="K1102" t="e">
        <f t="shared" si="121"/>
        <v>#REF!</v>
      </c>
    </row>
    <row r="1103" spans="1:11" x14ac:dyDescent="0.25">
      <c r="A1103" t="e">
        <f>#REF!</f>
        <v>#REF!</v>
      </c>
      <c r="B1103" t="e">
        <f>#REF!</f>
        <v>#REF!</v>
      </c>
      <c r="C1103" t="e">
        <f>#REF!</f>
        <v>#REF!</v>
      </c>
      <c r="D1103" t="e">
        <f>IF(#REF!="","",#REF!)</f>
        <v>#REF!</v>
      </c>
      <c r="E1103" t="e">
        <f>IF(#REF!="","",#REF!)</f>
        <v>#REF!</v>
      </c>
      <c r="F1103" s="6" t="e">
        <f t="shared" si="117"/>
        <v>#REF!</v>
      </c>
      <c r="G1103" s="5" t="e">
        <f>#REF!+#REF!</f>
        <v>#REF!</v>
      </c>
      <c r="H1103" s="5" t="e">
        <f t="shared" si="118"/>
        <v>#REF!</v>
      </c>
      <c r="I1103" s="5" t="e">
        <f t="shared" si="119"/>
        <v>#REF!</v>
      </c>
      <c r="J1103" s="5" t="e">
        <f t="shared" si="120"/>
        <v>#REF!</v>
      </c>
      <c r="K1103" t="e">
        <f t="shared" si="121"/>
        <v>#REF!</v>
      </c>
    </row>
    <row r="1104" spans="1:11" x14ac:dyDescent="0.25">
      <c r="A1104" t="e">
        <f>#REF!</f>
        <v>#REF!</v>
      </c>
      <c r="B1104" t="e">
        <f>#REF!</f>
        <v>#REF!</v>
      </c>
      <c r="C1104" t="e">
        <f>#REF!</f>
        <v>#REF!</v>
      </c>
      <c r="D1104" t="e">
        <f>IF(#REF!="","",#REF!)</f>
        <v>#REF!</v>
      </c>
      <c r="E1104" t="e">
        <f>IF(#REF!="","",#REF!)</f>
        <v>#REF!</v>
      </c>
      <c r="F1104" s="6" t="e">
        <f t="shared" si="117"/>
        <v>#REF!</v>
      </c>
      <c r="G1104" s="5" t="e">
        <f>#REF!+#REF!</f>
        <v>#REF!</v>
      </c>
      <c r="H1104" s="5" t="e">
        <f t="shared" si="118"/>
        <v>#REF!</v>
      </c>
      <c r="I1104" s="5" t="e">
        <f t="shared" si="119"/>
        <v>#REF!</v>
      </c>
      <c r="J1104" s="5" t="e">
        <f t="shared" si="120"/>
        <v>#REF!</v>
      </c>
      <c r="K1104" t="e">
        <f t="shared" si="121"/>
        <v>#REF!</v>
      </c>
    </row>
    <row r="1105" spans="1:11" x14ac:dyDescent="0.25">
      <c r="A1105" t="e">
        <f>#REF!</f>
        <v>#REF!</v>
      </c>
      <c r="B1105" t="e">
        <f>#REF!</f>
        <v>#REF!</v>
      </c>
      <c r="C1105" t="e">
        <f>#REF!</f>
        <v>#REF!</v>
      </c>
      <c r="D1105" t="e">
        <f>IF(#REF!="","",#REF!)</f>
        <v>#REF!</v>
      </c>
      <c r="E1105" t="e">
        <f>IF(#REF!="","",#REF!)</f>
        <v>#REF!</v>
      </c>
      <c r="F1105" s="6" t="e">
        <f t="shared" si="117"/>
        <v>#REF!</v>
      </c>
      <c r="G1105" s="5" t="e">
        <f>#REF!+#REF!</f>
        <v>#REF!</v>
      </c>
      <c r="H1105" s="5" t="e">
        <f t="shared" si="118"/>
        <v>#REF!</v>
      </c>
      <c r="I1105" s="5" t="e">
        <f t="shared" si="119"/>
        <v>#REF!</v>
      </c>
      <c r="J1105" s="5" t="e">
        <f t="shared" si="120"/>
        <v>#REF!</v>
      </c>
      <c r="K1105" t="e">
        <f t="shared" si="121"/>
        <v>#REF!</v>
      </c>
    </row>
    <row r="1106" spans="1:11" x14ac:dyDescent="0.25">
      <c r="A1106" t="e">
        <f>#REF!</f>
        <v>#REF!</v>
      </c>
      <c r="B1106" t="e">
        <f>#REF!</f>
        <v>#REF!</v>
      </c>
      <c r="C1106" t="e">
        <f>#REF!</f>
        <v>#REF!</v>
      </c>
      <c r="D1106" t="e">
        <f>IF(#REF!="","",#REF!)</f>
        <v>#REF!</v>
      </c>
      <c r="E1106" t="e">
        <f>IF(#REF!="","",#REF!)</f>
        <v>#REF!</v>
      </c>
      <c r="F1106" s="6" t="e">
        <f t="shared" si="117"/>
        <v>#REF!</v>
      </c>
      <c r="G1106" s="5" t="e">
        <f>#REF!+#REF!</f>
        <v>#REF!</v>
      </c>
      <c r="H1106" s="5" t="e">
        <f t="shared" si="118"/>
        <v>#REF!</v>
      </c>
      <c r="I1106" s="5" t="e">
        <f t="shared" si="119"/>
        <v>#REF!</v>
      </c>
      <c r="J1106" s="5" t="e">
        <f t="shared" si="120"/>
        <v>#REF!</v>
      </c>
      <c r="K1106" t="e">
        <f t="shared" si="121"/>
        <v>#REF!</v>
      </c>
    </row>
    <row r="1107" spans="1:11" x14ac:dyDescent="0.25">
      <c r="A1107" t="e">
        <f>#REF!</f>
        <v>#REF!</v>
      </c>
      <c r="B1107" t="e">
        <f>#REF!</f>
        <v>#REF!</v>
      </c>
      <c r="C1107" t="e">
        <f>#REF!</f>
        <v>#REF!</v>
      </c>
      <c r="D1107" t="e">
        <f>IF(#REF!="","",#REF!)</f>
        <v>#REF!</v>
      </c>
      <c r="E1107" t="e">
        <f>IF(#REF!="","",#REF!)</f>
        <v>#REF!</v>
      </c>
      <c r="F1107" s="6" t="e">
        <f t="shared" si="117"/>
        <v>#REF!</v>
      </c>
      <c r="G1107" s="5" t="e">
        <f>#REF!+#REF!</f>
        <v>#REF!</v>
      </c>
      <c r="H1107" s="5" t="e">
        <f t="shared" si="118"/>
        <v>#REF!</v>
      </c>
      <c r="I1107" s="5" t="e">
        <f t="shared" si="119"/>
        <v>#REF!</v>
      </c>
      <c r="J1107" s="5" t="e">
        <f t="shared" si="120"/>
        <v>#REF!</v>
      </c>
      <c r="K1107" t="e">
        <f t="shared" si="121"/>
        <v>#REF!</v>
      </c>
    </row>
    <row r="1108" spans="1:11" x14ac:dyDescent="0.25">
      <c r="A1108" t="e">
        <f>#REF!</f>
        <v>#REF!</v>
      </c>
      <c r="B1108" t="e">
        <f>#REF!</f>
        <v>#REF!</v>
      </c>
      <c r="C1108" t="e">
        <f>#REF!</f>
        <v>#REF!</v>
      </c>
      <c r="D1108" t="e">
        <f>IF(#REF!="","",#REF!)</f>
        <v>#REF!</v>
      </c>
      <c r="E1108" t="e">
        <f>IF(#REF!="","",#REF!)</f>
        <v>#REF!</v>
      </c>
      <c r="F1108" s="6" t="e">
        <f t="shared" si="117"/>
        <v>#REF!</v>
      </c>
      <c r="G1108" s="5" t="e">
        <f>#REF!+#REF!</f>
        <v>#REF!</v>
      </c>
      <c r="H1108" s="5" t="e">
        <f t="shared" si="118"/>
        <v>#REF!</v>
      </c>
      <c r="I1108" s="5" t="e">
        <f t="shared" si="119"/>
        <v>#REF!</v>
      </c>
      <c r="J1108" s="5" t="e">
        <f t="shared" si="120"/>
        <v>#REF!</v>
      </c>
      <c r="K1108" t="e">
        <f t="shared" si="121"/>
        <v>#REF!</v>
      </c>
    </row>
    <row r="1109" spans="1:11" x14ac:dyDescent="0.25">
      <c r="A1109" t="e">
        <f>#REF!</f>
        <v>#REF!</v>
      </c>
      <c r="B1109" t="e">
        <f>#REF!</f>
        <v>#REF!</v>
      </c>
      <c r="C1109" t="e">
        <f>#REF!</f>
        <v>#REF!</v>
      </c>
      <c r="D1109" t="e">
        <f>IF(#REF!="","",#REF!)</f>
        <v>#REF!</v>
      </c>
      <c r="E1109" t="e">
        <f>IF(#REF!="","",#REF!)</f>
        <v>#REF!</v>
      </c>
      <c r="F1109" s="6" t="e">
        <f t="shared" si="117"/>
        <v>#REF!</v>
      </c>
      <c r="G1109" s="5" t="e">
        <f>#REF!+#REF!</f>
        <v>#REF!</v>
      </c>
      <c r="H1109" s="5" t="e">
        <f t="shared" si="118"/>
        <v>#REF!</v>
      </c>
      <c r="I1109" s="5" t="e">
        <f t="shared" si="119"/>
        <v>#REF!</v>
      </c>
      <c r="J1109" s="5" t="e">
        <f t="shared" si="120"/>
        <v>#REF!</v>
      </c>
      <c r="K1109" t="e">
        <f t="shared" si="121"/>
        <v>#REF!</v>
      </c>
    </row>
    <row r="1110" spans="1:11" x14ac:dyDescent="0.25">
      <c r="A1110" t="e">
        <f>#REF!</f>
        <v>#REF!</v>
      </c>
      <c r="B1110" t="e">
        <f>#REF!</f>
        <v>#REF!</v>
      </c>
      <c r="C1110" t="e">
        <f>#REF!</f>
        <v>#REF!</v>
      </c>
      <c r="D1110" t="e">
        <f>IF(#REF!="","",#REF!)</f>
        <v>#REF!</v>
      </c>
      <c r="E1110" t="e">
        <f>IF(#REF!="","",#REF!)</f>
        <v>#REF!</v>
      </c>
      <c r="F1110" s="6" t="e">
        <f t="shared" si="117"/>
        <v>#REF!</v>
      </c>
      <c r="G1110" s="5" t="e">
        <f>#REF!+#REF!</f>
        <v>#REF!</v>
      </c>
      <c r="H1110" s="5" t="e">
        <f t="shared" si="118"/>
        <v>#REF!</v>
      </c>
      <c r="I1110" s="5" t="e">
        <f t="shared" si="119"/>
        <v>#REF!</v>
      </c>
      <c r="J1110" s="5" t="e">
        <f t="shared" si="120"/>
        <v>#REF!</v>
      </c>
      <c r="K1110" t="e">
        <f t="shared" si="121"/>
        <v>#REF!</v>
      </c>
    </row>
    <row r="1111" spans="1:11" x14ac:dyDescent="0.25">
      <c r="A1111" t="e">
        <f>#REF!</f>
        <v>#REF!</v>
      </c>
      <c r="B1111" t="e">
        <f>#REF!</f>
        <v>#REF!</v>
      </c>
      <c r="C1111" t="e">
        <f>#REF!</f>
        <v>#REF!</v>
      </c>
      <c r="D1111" t="e">
        <f>IF(#REF!="","",#REF!)</f>
        <v>#REF!</v>
      </c>
      <c r="E1111" t="e">
        <f>IF(#REF!="","",#REF!)</f>
        <v>#REF!</v>
      </c>
      <c r="F1111" s="6" t="e">
        <f t="shared" si="117"/>
        <v>#REF!</v>
      </c>
      <c r="G1111" s="5" t="e">
        <f>#REF!+#REF!</f>
        <v>#REF!</v>
      </c>
      <c r="H1111" s="5" t="e">
        <f t="shared" si="118"/>
        <v>#REF!</v>
      </c>
      <c r="I1111" s="5" t="e">
        <f t="shared" si="119"/>
        <v>#REF!</v>
      </c>
      <c r="J1111" s="5" t="e">
        <f t="shared" si="120"/>
        <v>#REF!</v>
      </c>
      <c r="K1111" t="e">
        <f t="shared" si="121"/>
        <v>#REF!</v>
      </c>
    </row>
    <row r="1112" spans="1:11" x14ac:dyDescent="0.25">
      <c r="A1112" t="e">
        <f>#REF!</f>
        <v>#REF!</v>
      </c>
      <c r="B1112" t="e">
        <f>#REF!</f>
        <v>#REF!</v>
      </c>
      <c r="C1112" t="e">
        <f>#REF!</f>
        <v>#REF!</v>
      </c>
      <c r="D1112" t="e">
        <f>IF(#REF!="","",#REF!)</f>
        <v>#REF!</v>
      </c>
      <c r="E1112" t="e">
        <f>IF(#REF!="","",#REF!)</f>
        <v>#REF!</v>
      </c>
      <c r="F1112" s="6" t="e">
        <f t="shared" si="117"/>
        <v>#REF!</v>
      </c>
      <c r="G1112" s="5" t="e">
        <f>#REF!+#REF!</f>
        <v>#REF!</v>
      </c>
      <c r="H1112" s="5" t="e">
        <f t="shared" si="118"/>
        <v>#REF!</v>
      </c>
      <c r="I1112" s="5" t="e">
        <f t="shared" si="119"/>
        <v>#REF!</v>
      </c>
      <c r="J1112" s="5" t="e">
        <f t="shared" si="120"/>
        <v>#REF!</v>
      </c>
      <c r="K1112" t="e">
        <f t="shared" si="121"/>
        <v>#REF!</v>
      </c>
    </row>
    <row r="1113" spans="1:11" x14ac:dyDescent="0.25">
      <c r="A1113" t="e">
        <f>#REF!</f>
        <v>#REF!</v>
      </c>
      <c r="B1113" t="e">
        <f>#REF!</f>
        <v>#REF!</v>
      </c>
      <c r="C1113" t="e">
        <f>#REF!</f>
        <v>#REF!</v>
      </c>
      <c r="D1113" t="e">
        <f>IF(#REF!="","",#REF!)</f>
        <v>#REF!</v>
      </c>
      <c r="E1113" t="e">
        <f>IF(#REF!="","",#REF!)</f>
        <v>#REF!</v>
      </c>
      <c r="F1113" s="6" t="e">
        <f t="shared" si="117"/>
        <v>#REF!</v>
      </c>
      <c r="G1113" s="5" t="e">
        <f>#REF!+#REF!</f>
        <v>#REF!</v>
      </c>
      <c r="H1113" s="5" t="e">
        <f t="shared" si="118"/>
        <v>#REF!</v>
      </c>
      <c r="I1113" s="5" t="e">
        <f t="shared" si="119"/>
        <v>#REF!</v>
      </c>
      <c r="J1113" s="5" t="e">
        <f t="shared" si="120"/>
        <v>#REF!</v>
      </c>
      <c r="K1113" t="e">
        <f t="shared" si="121"/>
        <v>#REF!</v>
      </c>
    </row>
    <row r="1114" spans="1:11" x14ac:dyDescent="0.25">
      <c r="A1114" t="e">
        <f>#REF!</f>
        <v>#REF!</v>
      </c>
      <c r="B1114" t="e">
        <f>#REF!</f>
        <v>#REF!</v>
      </c>
      <c r="C1114" t="e">
        <f>#REF!</f>
        <v>#REF!</v>
      </c>
      <c r="D1114" t="e">
        <f>IF(#REF!="","",#REF!)</f>
        <v>#REF!</v>
      </c>
      <c r="E1114" t="e">
        <f>IF(#REF!="","",#REF!)</f>
        <v>#REF!</v>
      </c>
      <c r="F1114" s="6" t="e">
        <f t="shared" si="117"/>
        <v>#REF!</v>
      </c>
      <c r="G1114" s="5" t="e">
        <f>#REF!+#REF!</f>
        <v>#REF!</v>
      </c>
      <c r="H1114" s="5" t="e">
        <f t="shared" si="118"/>
        <v>#REF!</v>
      </c>
      <c r="I1114" s="5" t="e">
        <f t="shared" si="119"/>
        <v>#REF!</v>
      </c>
      <c r="J1114" s="5" t="e">
        <f t="shared" si="120"/>
        <v>#REF!</v>
      </c>
      <c r="K1114" t="e">
        <f t="shared" si="121"/>
        <v>#REF!</v>
      </c>
    </row>
    <row r="1115" spans="1:11" x14ac:dyDescent="0.25">
      <c r="A1115" t="e">
        <f>#REF!</f>
        <v>#REF!</v>
      </c>
      <c r="B1115" t="e">
        <f>#REF!</f>
        <v>#REF!</v>
      </c>
      <c r="C1115" t="e">
        <f>#REF!</f>
        <v>#REF!</v>
      </c>
      <c r="D1115" t="e">
        <f>IF(#REF!="","",#REF!)</f>
        <v>#REF!</v>
      </c>
      <c r="E1115" t="e">
        <f>IF(#REF!="","",#REF!)</f>
        <v>#REF!</v>
      </c>
      <c r="F1115" s="6" t="e">
        <f t="shared" si="117"/>
        <v>#REF!</v>
      </c>
      <c r="G1115" s="5" t="e">
        <f>#REF!+#REF!</f>
        <v>#REF!</v>
      </c>
      <c r="H1115" s="5" t="e">
        <f t="shared" si="118"/>
        <v>#REF!</v>
      </c>
      <c r="I1115" s="5" t="e">
        <f t="shared" si="119"/>
        <v>#REF!</v>
      </c>
      <c r="J1115" s="5" t="e">
        <f t="shared" si="120"/>
        <v>#REF!</v>
      </c>
      <c r="K1115" t="e">
        <f t="shared" si="121"/>
        <v>#REF!</v>
      </c>
    </row>
    <row r="1116" spans="1:11" x14ac:dyDescent="0.25">
      <c r="A1116" t="e">
        <f>#REF!</f>
        <v>#REF!</v>
      </c>
      <c r="B1116" t="e">
        <f>#REF!</f>
        <v>#REF!</v>
      </c>
      <c r="C1116" t="e">
        <f>#REF!</f>
        <v>#REF!</v>
      </c>
      <c r="D1116" t="e">
        <f>IF(#REF!="","",#REF!)</f>
        <v>#REF!</v>
      </c>
      <c r="E1116" t="e">
        <f>IF(#REF!="","",#REF!)</f>
        <v>#REF!</v>
      </c>
      <c r="F1116" s="6" t="e">
        <f t="shared" si="117"/>
        <v>#REF!</v>
      </c>
      <c r="G1116" s="5" t="e">
        <f>#REF!+#REF!</f>
        <v>#REF!</v>
      </c>
      <c r="H1116" s="5" t="e">
        <f t="shared" si="118"/>
        <v>#REF!</v>
      </c>
      <c r="I1116" s="5" t="e">
        <f t="shared" si="119"/>
        <v>#REF!</v>
      </c>
      <c r="J1116" s="5" t="e">
        <f t="shared" si="120"/>
        <v>#REF!</v>
      </c>
      <c r="K1116" t="e">
        <f t="shared" si="121"/>
        <v>#REF!</v>
      </c>
    </row>
    <row r="1117" spans="1:11" x14ac:dyDescent="0.25">
      <c r="A1117" t="e">
        <f>#REF!</f>
        <v>#REF!</v>
      </c>
      <c r="B1117" t="e">
        <f>#REF!</f>
        <v>#REF!</v>
      </c>
      <c r="C1117" t="e">
        <f>#REF!</f>
        <v>#REF!</v>
      </c>
      <c r="D1117" t="e">
        <f>IF(#REF!="","",#REF!)</f>
        <v>#REF!</v>
      </c>
      <c r="E1117" t="e">
        <f>IF(#REF!="","",#REF!)</f>
        <v>#REF!</v>
      </c>
      <c r="F1117" s="6" t="e">
        <f t="shared" si="117"/>
        <v>#REF!</v>
      </c>
      <c r="G1117" s="5" t="e">
        <f>#REF!+#REF!</f>
        <v>#REF!</v>
      </c>
      <c r="H1117" s="5" t="e">
        <f t="shared" si="118"/>
        <v>#REF!</v>
      </c>
      <c r="I1117" s="5" t="e">
        <f t="shared" si="119"/>
        <v>#REF!</v>
      </c>
      <c r="J1117" s="5" t="e">
        <f t="shared" si="120"/>
        <v>#REF!</v>
      </c>
      <c r="K1117" t="e">
        <f t="shared" si="121"/>
        <v>#REF!</v>
      </c>
    </row>
    <row r="1118" spans="1:11" x14ac:dyDescent="0.25">
      <c r="A1118" t="e">
        <f>#REF!</f>
        <v>#REF!</v>
      </c>
      <c r="B1118" t="e">
        <f>#REF!</f>
        <v>#REF!</v>
      </c>
      <c r="C1118" t="e">
        <f>#REF!</f>
        <v>#REF!</v>
      </c>
      <c r="D1118" t="e">
        <f>IF(#REF!="","",#REF!)</f>
        <v>#REF!</v>
      </c>
      <c r="E1118" t="e">
        <f>IF(#REF!="","",#REF!)</f>
        <v>#REF!</v>
      </c>
      <c r="F1118" s="6" t="e">
        <f t="shared" si="117"/>
        <v>#REF!</v>
      </c>
      <c r="G1118" s="5" t="e">
        <f>#REF!+#REF!</f>
        <v>#REF!</v>
      </c>
      <c r="H1118" s="5" t="e">
        <f t="shared" si="118"/>
        <v>#REF!</v>
      </c>
      <c r="I1118" s="5" t="e">
        <f t="shared" si="119"/>
        <v>#REF!</v>
      </c>
      <c r="J1118" s="5" t="e">
        <f t="shared" si="120"/>
        <v>#REF!</v>
      </c>
      <c r="K1118" t="e">
        <f t="shared" si="121"/>
        <v>#REF!</v>
      </c>
    </row>
    <row r="1119" spans="1:11" x14ac:dyDescent="0.25">
      <c r="A1119" t="e">
        <f>#REF!</f>
        <v>#REF!</v>
      </c>
      <c r="B1119" t="e">
        <f>#REF!</f>
        <v>#REF!</v>
      </c>
      <c r="C1119" t="e">
        <f>#REF!</f>
        <v>#REF!</v>
      </c>
      <c r="D1119" t="e">
        <f>IF(#REF!="","",#REF!)</f>
        <v>#REF!</v>
      </c>
      <c r="E1119" t="e">
        <f>IF(#REF!="","",#REF!)</f>
        <v>#REF!</v>
      </c>
      <c r="F1119" s="6" t="e">
        <f t="shared" si="117"/>
        <v>#REF!</v>
      </c>
      <c r="G1119" s="5" t="e">
        <f>#REF!+#REF!</f>
        <v>#REF!</v>
      </c>
      <c r="H1119" s="5" t="e">
        <f t="shared" si="118"/>
        <v>#REF!</v>
      </c>
      <c r="I1119" s="5" t="e">
        <f t="shared" si="119"/>
        <v>#REF!</v>
      </c>
      <c r="J1119" s="5" t="e">
        <f t="shared" si="120"/>
        <v>#REF!</v>
      </c>
      <c r="K1119" t="e">
        <f t="shared" si="121"/>
        <v>#REF!</v>
      </c>
    </row>
    <row r="1120" spans="1:11" x14ac:dyDescent="0.25">
      <c r="A1120" t="e">
        <f>#REF!</f>
        <v>#REF!</v>
      </c>
      <c r="B1120" t="e">
        <f>#REF!</f>
        <v>#REF!</v>
      </c>
      <c r="C1120" t="e">
        <f>#REF!</f>
        <v>#REF!</v>
      </c>
      <c r="D1120" t="e">
        <f>IF(#REF!="","",#REF!)</f>
        <v>#REF!</v>
      </c>
      <c r="E1120" t="e">
        <f>IF(#REF!="","",#REF!)</f>
        <v>#REF!</v>
      </c>
      <c r="F1120" s="6" t="e">
        <f t="shared" si="117"/>
        <v>#REF!</v>
      </c>
      <c r="G1120" s="5" t="e">
        <f>#REF!+#REF!</f>
        <v>#REF!</v>
      </c>
      <c r="H1120" s="5" t="e">
        <f t="shared" si="118"/>
        <v>#REF!</v>
      </c>
      <c r="I1120" s="5" t="e">
        <f t="shared" si="119"/>
        <v>#REF!</v>
      </c>
      <c r="J1120" s="5" t="e">
        <f t="shared" si="120"/>
        <v>#REF!</v>
      </c>
      <c r="K1120" t="e">
        <f t="shared" si="121"/>
        <v>#REF!</v>
      </c>
    </row>
    <row r="1121" spans="1:11" x14ac:dyDescent="0.25">
      <c r="A1121" t="e">
        <f>#REF!</f>
        <v>#REF!</v>
      </c>
      <c r="B1121" t="e">
        <f>#REF!</f>
        <v>#REF!</v>
      </c>
      <c r="C1121" t="e">
        <f>#REF!</f>
        <v>#REF!</v>
      </c>
      <c r="D1121" t="e">
        <f>IF(#REF!="","",#REF!)</f>
        <v>#REF!</v>
      </c>
      <c r="E1121" t="e">
        <f>IF(#REF!="","",#REF!)</f>
        <v>#REF!</v>
      </c>
      <c r="F1121" s="6" t="e">
        <f t="shared" si="117"/>
        <v>#REF!</v>
      </c>
      <c r="G1121" s="5" t="e">
        <f>#REF!+#REF!</f>
        <v>#REF!</v>
      </c>
      <c r="H1121" s="5" t="e">
        <f t="shared" si="118"/>
        <v>#REF!</v>
      </c>
      <c r="I1121" s="5" t="e">
        <f t="shared" si="119"/>
        <v>#REF!</v>
      </c>
      <c r="J1121" s="5" t="e">
        <f t="shared" si="120"/>
        <v>#REF!</v>
      </c>
      <c r="K1121" t="e">
        <f t="shared" si="121"/>
        <v>#REF!</v>
      </c>
    </row>
    <row r="1122" spans="1:11" x14ac:dyDescent="0.25">
      <c r="A1122" t="e">
        <f>#REF!</f>
        <v>#REF!</v>
      </c>
      <c r="B1122" t="e">
        <f>#REF!</f>
        <v>#REF!</v>
      </c>
      <c r="C1122" t="e">
        <f>#REF!</f>
        <v>#REF!</v>
      </c>
      <c r="D1122" t="e">
        <f>IF(#REF!="","",#REF!)</f>
        <v>#REF!</v>
      </c>
      <c r="E1122" t="e">
        <f>IF(#REF!="","",#REF!)</f>
        <v>#REF!</v>
      </c>
      <c r="F1122" s="6" t="e">
        <f t="shared" si="117"/>
        <v>#REF!</v>
      </c>
      <c r="G1122" s="5" t="e">
        <f>#REF!+#REF!</f>
        <v>#REF!</v>
      </c>
      <c r="H1122" s="5" t="e">
        <f t="shared" si="118"/>
        <v>#REF!</v>
      </c>
      <c r="I1122" s="5" t="e">
        <f t="shared" si="119"/>
        <v>#REF!</v>
      </c>
      <c r="J1122" s="5" t="e">
        <f t="shared" si="120"/>
        <v>#REF!</v>
      </c>
      <c r="K1122" t="e">
        <f t="shared" si="121"/>
        <v>#REF!</v>
      </c>
    </row>
    <row r="1123" spans="1:11" x14ac:dyDescent="0.25">
      <c r="A1123" t="e">
        <f>#REF!</f>
        <v>#REF!</v>
      </c>
      <c r="B1123" t="e">
        <f>#REF!</f>
        <v>#REF!</v>
      </c>
      <c r="C1123" t="e">
        <f>#REF!</f>
        <v>#REF!</v>
      </c>
      <c r="D1123" t="e">
        <f>IF(#REF!="","",#REF!)</f>
        <v>#REF!</v>
      </c>
      <c r="E1123" t="e">
        <f>IF(#REF!="","",#REF!)</f>
        <v>#REF!</v>
      </c>
      <c r="F1123" s="6" t="e">
        <f t="shared" si="117"/>
        <v>#REF!</v>
      </c>
      <c r="G1123" s="5" t="e">
        <f>#REF!+#REF!</f>
        <v>#REF!</v>
      </c>
      <c r="H1123" s="5" t="e">
        <f t="shared" si="118"/>
        <v>#REF!</v>
      </c>
      <c r="I1123" s="5" t="e">
        <f t="shared" si="119"/>
        <v>#REF!</v>
      </c>
      <c r="J1123" s="5" t="e">
        <f t="shared" si="120"/>
        <v>#REF!</v>
      </c>
      <c r="K1123" t="e">
        <f t="shared" si="121"/>
        <v>#REF!</v>
      </c>
    </row>
    <row r="1124" spans="1:11" x14ac:dyDescent="0.25">
      <c r="A1124" t="e">
        <f>#REF!</f>
        <v>#REF!</v>
      </c>
      <c r="B1124" t="e">
        <f>#REF!</f>
        <v>#REF!</v>
      </c>
      <c r="C1124" t="e">
        <f>#REF!</f>
        <v>#REF!</v>
      </c>
      <c r="D1124" t="e">
        <f>IF(#REF!="","",#REF!)</f>
        <v>#REF!</v>
      </c>
      <c r="E1124" t="e">
        <f>IF(#REF!="","",#REF!)</f>
        <v>#REF!</v>
      </c>
      <c r="F1124" s="6" t="e">
        <f t="shared" si="117"/>
        <v>#REF!</v>
      </c>
      <c r="G1124" s="5" t="e">
        <f>#REF!+#REF!</f>
        <v>#REF!</v>
      </c>
      <c r="H1124" s="5" t="e">
        <f t="shared" si="118"/>
        <v>#REF!</v>
      </c>
      <c r="I1124" s="5" t="e">
        <f t="shared" si="119"/>
        <v>#REF!</v>
      </c>
      <c r="J1124" s="5" t="e">
        <f t="shared" si="120"/>
        <v>#REF!</v>
      </c>
      <c r="K1124" t="e">
        <f t="shared" si="121"/>
        <v>#REF!</v>
      </c>
    </row>
    <row r="1125" spans="1:11" x14ac:dyDescent="0.25">
      <c r="A1125" t="e">
        <f>#REF!</f>
        <v>#REF!</v>
      </c>
      <c r="B1125" t="e">
        <f>#REF!</f>
        <v>#REF!</v>
      </c>
      <c r="C1125" t="e">
        <f>#REF!</f>
        <v>#REF!</v>
      </c>
      <c r="D1125" t="e">
        <f>IF(#REF!="","",#REF!)</f>
        <v>#REF!</v>
      </c>
      <c r="E1125" t="e">
        <f>IF(#REF!="","",#REF!)</f>
        <v>#REF!</v>
      </c>
      <c r="F1125" s="6" t="e">
        <f t="shared" si="117"/>
        <v>#REF!</v>
      </c>
      <c r="G1125" s="5" t="e">
        <f>#REF!+#REF!</f>
        <v>#REF!</v>
      </c>
      <c r="H1125" s="5" t="e">
        <f t="shared" si="118"/>
        <v>#REF!</v>
      </c>
      <c r="I1125" s="5" t="e">
        <f t="shared" si="119"/>
        <v>#REF!</v>
      </c>
      <c r="J1125" s="5" t="e">
        <f t="shared" si="120"/>
        <v>#REF!</v>
      </c>
      <c r="K1125" t="e">
        <f t="shared" si="121"/>
        <v>#REF!</v>
      </c>
    </row>
    <row r="1126" spans="1:11" x14ac:dyDescent="0.25">
      <c r="A1126" t="e">
        <f>#REF!</f>
        <v>#REF!</v>
      </c>
      <c r="B1126" t="e">
        <f>#REF!</f>
        <v>#REF!</v>
      </c>
      <c r="C1126" t="e">
        <f>#REF!</f>
        <v>#REF!</v>
      </c>
      <c r="D1126" t="e">
        <f>IF(#REF!="","",#REF!)</f>
        <v>#REF!</v>
      </c>
      <c r="E1126" t="e">
        <f>IF(#REF!="","",#REF!)</f>
        <v>#REF!</v>
      </c>
      <c r="F1126" s="6" t="e">
        <f t="shared" si="117"/>
        <v>#REF!</v>
      </c>
      <c r="G1126" s="5" t="e">
        <f>#REF!+#REF!</f>
        <v>#REF!</v>
      </c>
      <c r="H1126" s="5" t="e">
        <f t="shared" si="118"/>
        <v>#REF!</v>
      </c>
      <c r="I1126" s="5" t="e">
        <f t="shared" si="119"/>
        <v>#REF!</v>
      </c>
      <c r="J1126" s="5" t="e">
        <f t="shared" si="120"/>
        <v>#REF!</v>
      </c>
      <c r="K1126" t="e">
        <f t="shared" si="121"/>
        <v>#REF!</v>
      </c>
    </row>
    <row r="1127" spans="1:11" x14ac:dyDescent="0.25">
      <c r="A1127" t="e">
        <f>#REF!</f>
        <v>#REF!</v>
      </c>
      <c r="B1127" t="e">
        <f>#REF!</f>
        <v>#REF!</v>
      </c>
      <c r="C1127" t="e">
        <f>#REF!</f>
        <v>#REF!</v>
      </c>
      <c r="D1127" t="e">
        <f>IF(#REF!="","",#REF!)</f>
        <v>#REF!</v>
      </c>
      <c r="E1127" t="e">
        <f>IF(#REF!="","",#REF!)</f>
        <v>#REF!</v>
      </c>
      <c r="F1127" s="6" t="e">
        <f t="shared" si="117"/>
        <v>#REF!</v>
      </c>
      <c r="G1127" s="5" t="e">
        <f>#REF!+#REF!</f>
        <v>#REF!</v>
      </c>
      <c r="H1127" s="5" t="e">
        <f t="shared" si="118"/>
        <v>#REF!</v>
      </c>
      <c r="I1127" s="5" t="e">
        <f t="shared" si="119"/>
        <v>#REF!</v>
      </c>
      <c r="J1127" s="5" t="e">
        <f t="shared" si="120"/>
        <v>#REF!</v>
      </c>
      <c r="K1127" t="e">
        <f t="shared" si="121"/>
        <v>#REF!</v>
      </c>
    </row>
    <row r="1128" spans="1:11" x14ac:dyDescent="0.25">
      <c r="A1128" t="e">
        <f>#REF!</f>
        <v>#REF!</v>
      </c>
      <c r="B1128" t="e">
        <f>#REF!</f>
        <v>#REF!</v>
      </c>
      <c r="C1128" t="e">
        <f>#REF!</f>
        <v>#REF!</v>
      </c>
      <c r="D1128" t="e">
        <f>IF(#REF!="","",#REF!)</f>
        <v>#REF!</v>
      </c>
      <c r="E1128" t="e">
        <f>IF(#REF!="","",#REF!)</f>
        <v>#REF!</v>
      </c>
      <c r="F1128" s="6" t="e">
        <f t="shared" si="117"/>
        <v>#REF!</v>
      </c>
      <c r="G1128" s="5" t="e">
        <f>#REF!+#REF!</f>
        <v>#REF!</v>
      </c>
      <c r="H1128" s="5" t="e">
        <f t="shared" si="118"/>
        <v>#REF!</v>
      </c>
      <c r="I1128" s="5" t="e">
        <f t="shared" si="119"/>
        <v>#REF!</v>
      </c>
      <c r="J1128" s="5" t="e">
        <f t="shared" si="120"/>
        <v>#REF!</v>
      </c>
      <c r="K1128" t="e">
        <f t="shared" si="121"/>
        <v>#REF!</v>
      </c>
    </row>
    <row r="1129" spans="1:11" x14ac:dyDescent="0.25">
      <c r="A1129" t="e">
        <f>#REF!</f>
        <v>#REF!</v>
      </c>
      <c r="B1129" t="e">
        <f>#REF!</f>
        <v>#REF!</v>
      </c>
      <c r="C1129" t="e">
        <f>#REF!</f>
        <v>#REF!</v>
      </c>
      <c r="D1129" t="e">
        <f>IF(#REF!="","",#REF!)</f>
        <v>#REF!</v>
      </c>
      <c r="E1129" t="e">
        <f>IF(#REF!="","",#REF!)</f>
        <v>#REF!</v>
      </c>
      <c r="F1129" s="6" t="e">
        <f t="shared" si="117"/>
        <v>#REF!</v>
      </c>
      <c r="G1129" s="5" t="e">
        <f>#REF!+#REF!</f>
        <v>#REF!</v>
      </c>
      <c r="H1129" s="5" t="e">
        <f t="shared" si="118"/>
        <v>#REF!</v>
      </c>
      <c r="I1129" s="5" t="e">
        <f t="shared" si="119"/>
        <v>#REF!</v>
      </c>
      <c r="J1129" s="5" t="e">
        <f t="shared" si="120"/>
        <v>#REF!</v>
      </c>
      <c r="K1129" t="e">
        <f t="shared" si="121"/>
        <v>#REF!</v>
      </c>
    </row>
    <row r="1130" spans="1:11" x14ac:dyDescent="0.25">
      <c r="A1130" t="e">
        <f>#REF!</f>
        <v>#REF!</v>
      </c>
      <c r="B1130" t="e">
        <f>#REF!</f>
        <v>#REF!</v>
      </c>
      <c r="C1130" t="e">
        <f>#REF!</f>
        <v>#REF!</v>
      </c>
      <c r="D1130" t="e">
        <f>IF(#REF!="","",#REF!)</f>
        <v>#REF!</v>
      </c>
      <c r="E1130" t="e">
        <f>IF(#REF!="","",#REF!)</f>
        <v>#REF!</v>
      </c>
      <c r="F1130" s="6" t="e">
        <f t="shared" si="117"/>
        <v>#REF!</v>
      </c>
      <c r="G1130" s="5" t="e">
        <f>#REF!+#REF!</f>
        <v>#REF!</v>
      </c>
      <c r="H1130" s="5" t="e">
        <f t="shared" si="118"/>
        <v>#REF!</v>
      </c>
      <c r="I1130" s="5" t="e">
        <f t="shared" si="119"/>
        <v>#REF!</v>
      </c>
      <c r="J1130" s="5" t="e">
        <f t="shared" si="120"/>
        <v>#REF!</v>
      </c>
      <c r="K1130" t="e">
        <f t="shared" si="121"/>
        <v>#REF!</v>
      </c>
    </row>
    <row r="1131" spans="1:11" x14ac:dyDescent="0.25">
      <c r="A1131" t="e">
        <f>#REF!</f>
        <v>#REF!</v>
      </c>
      <c r="B1131" t="e">
        <f>#REF!</f>
        <v>#REF!</v>
      </c>
      <c r="C1131" t="e">
        <f>#REF!</f>
        <v>#REF!</v>
      </c>
      <c r="D1131" t="e">
        <f>IF(#REF!="","",#REF!)</f>
        <v>#REF!</v>
      </c>
      <c r="E1131" t="e">
        <f>IF(#REF!="","",#REF!)</f>
        <v>#REF!</v>
      </c>
      <c r="F1131" s="6" t="e">
        <f t="shared" si="117"/>
        <v>#REF!</v>
      </c>
      <c r="G1131" s="5" t="e">
        <f>#REF!+#REF!</f>
        <v>#REF!</v>
      </c>
      <c r="H1131" s="5" t="e">
        <f t="shared" si="118"/>
        <v>#REF!</v>
      </c>
      <c r="I1131" s="5" t="e">
        <f t="shared" si="119"/>
        <v>#REF!</v>
      </c>
      <c r="J1131" s="5" t="e">
        <f t="shared" si="120"/>
        <v>#REF!</v>
      </c>
      <c r="K1131" t="e">
        <f t="shared" si="121"/>
        <v>#REF!</v>
      </c>
    </row>
    <row r="1132" spans="1:11" x14ac:dyDescent="0.25">
      <c r="A1132" t="e">
        <f>#REF!</f>
        <v>#REF!</v>
      </c>
      <c r="B1132" t="e">
        <f>#REF!</f>
        <v>#REF!</v>
      </c>
      <c r="C1132" t="e">
        <f>#REF!</f>
        <v>#REF!</v>
      </c>
      <c r="D1132" t="e">
        <f>IF(#REF!="","",#REF!)</f>
        <v>#REF!</v>
      </c>
      <c r="E1132" t="e">
        <f>IF(#REF!="","",#REF!)</f>
        <v>#REF!</v>
      </c>
      <c r="F1132" s="6" t="e">
        <f t="shared" si="117"/>
        <v>#REF!</v>
      </c>
      <c r="G1132" s="5" t="e">
        <f>#REF!+#REF!</f>
        <v>#REF!</v>
      </c>
      <c r="H1132" s="5" t="e">
        <f t="shared" si="118"/>
        <v>#REF!</v>
      </c>
      <c r="I1132" s="5" t="e">
        <f t="shared" si="119"/>
        <v>#REF!</v>
      </c>
      <c r="J1132" s="5" t="e">
        <f t="shared" si="120"/>
        <v>#REF!</v>
      </c>
      <c r="K1132" t="e">
        <f t="shared" si="121"/>
        <v>#REF!</v>
      </c>
    </row>
    <row r="1133" spans="1:11" x14ac:dyDescent="0.25">
      <c r="A1133" t="e">
        <f>#REF!</f>
        <v>#REF!</v>
      </c>
      <c r="B1133" t="e">
        <f>#REF!</f>
        <v>#REF!</v>
      </c>
      <c r="C1133" t="e">
        <f>#REF!</f>
        <v>#REF!</v>
      </c>
      <c r="D1133" t="e">
        <f>IF(#REF!="","",#REF!)</f>
        <v>#REF!</v>
      </c>
      <c r="E1133" t="e">
        <f>IF(#REF!="","",#REF!)</f>
        <v>#REF!</v>
      </c>
      <c r="F1133" s="6" t="e">
        <f t="shared" si="117"/>
        <v>#REF!</v>
      </c>
      <c r="G1133" s="5" t="e">
        <f>#REF!+#REF!</f>
        <v>#REF!</v>
      </c>
      <c r="H1133" s="5" t="e">
        <f t="shared" si="118"/>
        <v>#REF!</v>
      </c>
      <c r="I1133" s="5" t="e">
        <f t="shared" si="119"/>
        <v>#REF!</v>
      </c>
      <c r="J1133" s="5" t="e">
        <f t="shared" si="120"/>
        <v>#REF!</v>
      </c>
      <c r="K1133" t="e">
        <f t="shared" si="121"/>
        <v>#REF!</v>
      </c>
    </row>
    <row r="1134" spans="1:11" x14ac:dyDescent="0.25">
      <c r="A1134" t="e">
        <f>#REF!</f>
        <v>#REF!</v>
      </c>
      <c r="B1134" t="e">
        <f>#REF!</f>
        <v>#REF!</v>
      </c>
      <c r="C1134" t="e">
        <f>#REF!</f>
        <v>#REF!</v>
      </c>
      <c r="D1134" t="e">
        <f>IF(#REF!="","",#REF!)</f>
        <v>#REF!</v>
      </c>
      <c r="E1134" t="e">
        <f>IF(#REF!="","",#REF!)</f>
        <v>#REF!</v>
      </c>
      <c r="F1134" s="6" t="e">
        <f t="shared" si="117"/>
        <v>#REF!</v>
      </c>
      <c r="G1134" s="5" t="e">
        <f>#REF!+#REF!</f>
        <v>#REF!</v>
      </c>
      <c r="H1134" s="5" t="e">
        <f t="shared" si="118"/>
        <v>#REF!</v>
      </c>
      <c r="I1134" s="5" t="e">
        <f t="shared" si="119"/>
        <v>#REF!</v>
      </c>
      <c r="J1134" s="5" t="e">
        <f t="shared" si="120"/>
        <v>#REF!</v>
      </c>
      <c r="K1134" t="e">
        <f t="shared" si="121"/>
        <v>#REF!</v>
      </c>
    </row>
    <row r="1135" spans="1:11" x14ac:dyDescent="0.25">
      <c r="A1135" t="e">
        <f>#REF!</f>
        <v>#REF!</v>
      </c>
      <c r="B1135" t="e">
        <f>#REF!</f>
        <v>#REF!</v>
      </c>
      <c r="C1135" t="e">
        <f>#REF!</f>
        <v>#REF!</v>
      </c>
      <c r="D1135" t="e">
        <f>IF(#REF!="","",#REF!)</f>
        <v>#REF!</v>
      </c>
      <c r="E1135" t="e">
        <f>IF(#REF!="","",#REF!)</f>
        <v>#REF!</v>
      </c>
      <c r="F1135" s="6" t="e">
        <f t="shared" si="117"/>
        <v>#REF!</v>
      </c>
      <c r="G1135" s="5" t="e">
        <f>#REF!+#REF!</f>
        <v>#REF!</v>
      </c>
      <c r="H1135" s="5" t="e">
        <f t="shared" si="118"/>
        <v>#REF!</v>
      </c>
      <c r="I1135" s="5" t="e">
        <f t="shared" si="119"/>
        <v>#REF!</v>
      </c>
      <c r="J1135" s="5" t="e">
        <f t="shared" si="120"/>
        <v>#REF!</v>
      </c>
      <c r="K1135" t="e">
        <f t="shared" si="121"/>
        <v>#REF!</v>
      </c>
    </row>
    <row r="1136" spans="1:11" x14ac:dyDescent="0.25">
      <c r="A1136" t="e">
        <f>#REF!</f>
        <v>#REF!</v>
      </c>
      <c r="B1136" t="e">
        <f>#REF!</f>
        <v>#REF!</v>
      </c>
      <c r="C1136" t="e">
        <f>#REF!</f>
        <v>#REF!</v>
      </c>
      <c r="D1136" t="e">
        <f>IF(#REF!="","",#REF!)</f>
        <v>#REF!</v>
      </c>
      <c r="E1136" t="e">
        <f>IF(#REF!="","",#REF!)</f>
        <v>#REF!</v>
      </c>
      <c r="F1136" s="6" t="e">
        <f t="shared" si="117"/>
        <v>#REF!</v>
      </c>
      <c r="G1136" s="5" t="e">
        <f>#REF!+#REF!</f>
        <v>#REF!</v>
      </c>
      <c r="H1136" s="5" t="e">
        <f t="shared" si="118"/>
        <v>#REF!</v>
      </c>
      <c r="I1136" s="5" t="e">
        <f t="shared" si="119"/>
        <v>#REF!</v>
      </c>
      <c r="J1136" s="5" t="e">
        <f t="shared" si="120"/>
        <v>#REF!</v>
      </c>
      <c r="K1136" t="e">
        <f t="shared" si="121"/>
        <v>#REF!</v>
      </c>
    </row>
    <row r="1137" spans="1:11" x14ac:dyDescent="0.25">
      <c r="A1137" t="e">
        <f>#REF!</f>
        <v>#REF!</v>
      </c>
      <c r="B1137" t="e">
        <f>#REF!</f>
        <v>#REF!</v>
      </c>
      <c r="C1137" t="e">
        <f>#REF!</f>
        <v>#REF!</v>
      </c>
      <c r="D1137" t="e">
        <f>IF(#REF!="","",#REF!)</f>
        <v>#REF!</v>
      </c>
      <c r="E1137" t="e">
        <f>IF(#REF!="","",#REF!)</f>
        <v>#REF!</v>
      </c>
      <c r="F1137" s="6" t="e">
        <f t="shared" si="117"/>
        <v>#REF!</v>
      </c>
      <c r="G1137" s="5" t="e">
        <f>#REF!+#REF!</f>
        <v>#REF!</v>
      </c>
      <c r="H1137" s="5" t="e">
        <f t="shared" si="118"/>
        <v>#REF!</v>
      </c>
      <c r="I1137" s="5" t="e">
        <f t="shared" si="119"/>
        <v>#REF!</v>
      </c>
      <c r="J1137" s="5" t="e">
        <f t="shared" si="120"/>
        <v>#REF!</v>
      </c>
      <c r="K1137" t="e">
        <f t="shared" si="121"/>
        <v>#REF!</v>
      </c>
    </row>
    <row r="1138" spans="1:11" x14ac:dyDescent="0.25">
      <c r="A1138" t="e">
        <f>#REF!</f>
        <v>#REF!</v>
      </c>
      <c r="B1138" t="e">
        <f>#REF!</f>
        <v>#REF!</v>
      </c>
      <c r="C1138" t="e">
        <f>#REF!</f>
        <v>#REF!</v>
      </c>
      <c r="D1138" t="e">
        <f>IF(#REF!="","",#REF!)</f>
        <v>#REF!</v>
      </c>
      <c r="E1138" t="e">
        <f>IF(#REF!="","",#REF!)</f>
        <v>#REF!</v>
      </c>
      <c r="F1138" s="6" t="e">
        <f t="shared" si="117"/>
        <v>#REF!</v>
      </c>
      <c r="G1138" s="5" t="e">
        <f>#REF!+#REF!</f>
        <v>#REF!</v>
      </c>
      <c r="H1138" s="5" t="e">
        <f t="shared" si="118"/>
        <v>#REF!</v>
      </c>
      <c r="I1138" s="5" t="e">
        <f t="shared" si="119"/>
        <v>#REF!</v>
      </c>
      <c r="J1138" s="5" t="e">
        <f t="shared" si="120"/>
        <v>#REF!</v>
      </c>
      <c r="K1138" t="e">
        <f t="shared" si="121"/>
        <v>#REF!</v>
      </c>
    </row>
    <row r="1139" spans="1:11" x14ac:dyDescent="0.25">
      <c r="A1139" t="e">
        <f>#REF!</f>
        <v>#REF!</v>
      </c>
      <c r="B1139" t="e">
        <f>#REF!</f>
        <v>#REF!</v>
      </c>
      <c r="C1139" t="e">
        <f>#REF!</f>
        <v>#REF!</v>
      </c>
      <c r="D1139" t="e">
        <f>IF(#REF!="","",#REF!)</f>
        <v>#REF!</v>
      </c>
      <c r="E1139" t="e">
        <f>IF(#REF!="","",#REF!)</f>
        <v>#REF!</v>
      </c>
      <c r="F1139" s="6" t="e">
        <f t="shared" si="117"/>
        <v>#REF!</v>
      </c>
      <c r="G1139" s="5" t="e">
        <f>#REF!+#REF!</f>
        <v>#REF!</v>
      </c>
      <c r="H1139" s="5" t="e">
        <f t="shared" si="118"/>
        <v>#REF!</v>
      </c>
      <c r="I1139" s="5" t="e">
        <f t="shared" si="119"/>
        <v>#REF!</v>
      </c>
      <c r="J1139" s="5" t="e">
        <f t="shared" si="120"/>
        <v>#REF!</v>
      </c>
      <c r="K1139" t="e">
        <f t="shared" si="121"/>
        <v>#REF!</v>
      </c>
    </row>
    <row r="1140" spans="1:11" x14ac:dyDescent="0.25">
      <c r="A1140" t="e">
        <f>#REF!</f>
        <v>#REF!</v>
      </c>
      <c r="B1140" t="e">
        <f>#REF!</f>
        <v>#REF!</v>
      </c>
      <c r="C1140" t="e">
        <f>#REF!</f>
        <v>#REF!</v>
      </c>
      <c r="D1140" t="e">
        <f>IF(#REF!="","",#REF!)</f>
        <v>#REF!</v>
      </c>
      <c r="E1140" t="e">
        <f>IF(#REF!="","",#REF!)</f>
        <v>#REF!</v>
      </c>
      <c r="F1140" s="6" t="e">
        <f t="shared" si="117"/>
        <v>#REF!</v>
      </c>
      <c r="G1140" s="5" t="e">
        <f>#REF!+#REF!</f>
        <v>#REF!</v>
      </c>
      <c r="H1140" s="5" t="e">
        <f t="shared" si="118"/>
        <v>#REF!</v>
      </c>
      <c r="I1140" s="5" t="e">
        <f t="shared" si="119"/>
        <v>#REF!</v>
      </c>
      <c r="J1140" s="5" t="e">
        <f t="shared" si="120"/>
        <v>#REF!</v>
      </c>
      <c r="K1140" t="e">
        <f t="shared" si="121"/>
        <v>#REF!</v>
      </c>
    </row>
    <row r="1141" spans="1:11" x14ac:dyDescent="0.25">
      <c r="A1141" t="e">
        <f>#REF!</f>
        <v>#REF!</v>
      </c>
      <c r="B1141" t="e">
        <f>#REF!</f>
        <v>#REF!</v>
      </c>
      <c r="C1141" t="e">
        <f>#REF!</f>
        <v>#REF!</v>
      </c>
      <c r="D1141" t="e">
        <f>IF(#REF!="","",#REF!)</f>
        <v>#REF!</v>
      </c>
      <c r="E1141" t="e">
        <f>IF(#REF!="","",#REF!)</f>
        <v>#REF!</v>
      </c>
      <c r="F1141" s="6" t="e">
        <f t="shared" si="117"/>
        <v>#REF!</v>
      </c>
      <c r="G1141" s="5" t="e">
        <f>#REF!+#REF!</f>
        <v>#REF!</v>
      </c>
      <c r="H1141" s="5" t="e">
        <f t="shared" si="118"/>
        <v>#REF!</v>
      </c>
      <c r="I1141" s="5" t="e">
        <f t="shared" si="119"/>
        <v>#REF!</v>
      </c>
      <c r="J1141" s="5" t="e">
        <f t="shared" si="120"/>
        <v>#REF!</v>
      </c>
      <c r="K1141" t="e">
        <f t="shared" si="121"/>
        <v>#REF!</v>
      </c>
    </row>
    <row r="1142" spans="1:11" x14ac:dyDescent="0.25">
      <c r="A1142" t="e">
        <f>#REF!</f>
        <v>#REF!</v>
      </c>
      <c r="B1142" t="e">
        <f>#REF!</f>
        <v>#REF!</v>
      </c>
      <c r="C1142" t="e">
        <f>#REF!</f>
        <v>#REF!</v>
      </c>
      <c r="D1142" t="e">
        <f>IF(#REF!="","",#REF!)</f>
        <v>#REF!</v>
      </c>
      <c r="E1142" t="e">
        <f>IF(#REF!="","",#REF!)</f>
        <v>#REF!</v>
      </c>
      <c r="F1142" s="6" t="e">
        <f t="shared" si="117"/>
        <v>#REF!</v>
      </c>
      <c r="G1142" s="5" t="e">
        <f>#REF!+#REF!</f>
        <v>#REF!</v>
      </c>
      <c r="H1142" s="5" t="e">
        <f t="shared" si="118"/>
        <v>#REF!</v>
      </c>
      <c r="I1142" s="5" t="e">
        <f t="shared" si="119"/>
        <v>#REF!</v>
      </c>
      <c r="J1142" s="5" t="e">
        <f t="shared" si="120"/>
        <v>#REF!</v>
      </c>
      <c r="K1142" t="e">
        <f t="shared" si="121"/>
        <v>#REF!</v>
      </c>
    </row>
    <row r="1143" spans="1:11" x14ac:dyDescent="0.25">
      <c r="A1143" t="e">
        <f>#REF!</f>
        <v>#REF!</v>
      </c>
      <c r="B1143" t="e">
        <f>#REF!</f>
        <v>#REF!</v>
      </c>
      <c r="C1143" t="e">
        <f>#REF!</f>
        <v>#REF!</v>
      </c>
      <c r="D1143" t="e">
        <f>IF(#REF!="","",#REF!)</f>
        <v>#REF!</v>
      </c>
      <c r="E1143" t="e">
        <f>IF(#REF!="","",#REF!)</f>
        <v>#REF!</v>
      </c>
      <c r="F1143" s="6" t="e">
        <f t="shared" si="117"/>
        <v>#REF!</v>
      </c>
      <c r="G1143" s="5" t="e">
        <f>#REF!+#REF!</f>
        <v>#REF!</v>
      </c>
      <c r="H1143" s="5" t="e">
        <f t="shared" si="118"/>
        <v>#REF!</v>
      </c>
      <c r="I1143" s="5" t="e">
        <f t="shared" si="119"/>
        <v>#REF!</v>
      </c>
      <c r="J1143" s="5" t="e">
        <f t="shared" si="120"/>
        <v>#REF!</v>
      </c>
      <c r="K1143" t="e">
        <f t="shared" si="121"/>
        <v>#REF!</v>
      </c>
    </row>
    <row r="1144" spans="1:11" x14ac:dyDescent="0.25">
      <c r="A1144" t="e">
        <f>#REF!</f>
        <v>#REF!</v>
      </c>
      <c r="B1144" t="e">
        <f>#REF!</f>
        <v>#REF!</v>
      </c>
      <c r="C1144" t="e">
        <f>#REF!</f>
        <v>#REF!</v>
      </c>
      <c r="D1144" t="e">
        <f>IF(#REF!="","",#REF!)</f>
        <v>#REF!</v>
      </c>
      <c r="E1144" t="e">
        <f>IF(#REF!="","",#REF!)</f>
        <v>#REF!</v>
      </c>
      <c r="F1144" s="6" t="e">
        <f t="shared" si="117"/>
        <v>#REF!</v>
      </c>
      <c r="G1144" s="5" t="e">
        <f>#REF!+#REF!</f>
        <v>#REF!</v>
      </c>
      <c r="H1144" s="5" t="e">
        <f t="shared" si="118"/>
        <v>#REF!</v>
      </c>
      <c r="I1144" s="5" t="e">
        <f t="shared" si="119"/>
        <v>#REF!</v>
      </c>
      <c r="J1144" s="5" t="e">
        <f t="shared" si="120"/>
        <v>#REF!</v>
      </c>
      <c r="K1144" t="e">
        <f t="shared" si="121"/>
        <v>#REF!</v>
      </c>
    </row>
    <row r="1145" spans="1:11" x14ac:dyDescent="0.25">
      <c r="A1145" t="e">
        <f>#REF!</f>
        <v>#REF!</v>
      </c>
      <c r="B1145" t="e">
        <f>#REF!</f>
        <v>#REF!</v>
      </c>
      <c r="C1145" t="e">
        <f>#REF!</f>
        <v>#REF!</v>
      </c>
      <c r="D1145" t="e">
        <f>IF(#REF!="","",#REF!)</f>
        <v>#REF!</v>
      </c>
      <c r="E1145" t="e">
        <f>IF(#REF!="","",#REF!)</f>
        <v>#REF!</v>
      </c>
      <c r="F1145" s="6" t="e">
        <f t="shared" si="117"/>
        <v>#REF!</v>
      </c>
      <c r="G1145" s="5" t="e">
        <f>#REF!+#REF!</f>
        <v>#REF!</v>
      </c>
      <c r="H1145" s="5" t="e">
        <f t="shared" si="118"/>
        <v>#REF!</v>
      </c>
      <c r="I1145" s="5" t="e">
        <f t="shared" si="119"/>
        <v>#REF!</v>
      </c>
      <c r="J1145" s="5" t="e">
        <f t="shared" si="120"/>
        <v>#REF!</v>
      </c>
      <c r="K1145" t="e">
        <f t="shared" si="121"/>
        <v>#REF!</v>
      </c>
    </row>
    <row r="1146" spans="1:11" x14ac:dyDescent="0.25">
      <c r="A1146" t="e">
        <f>#REF!</f>
        <v>#REF!</v>
      </c>
      <c r="B1146" t="e">
        <f>#REF!</f>
        <v>#REF!</v>
      </c>
      <c r="C1146" t="e">
        <f>#REF!</f>
        <v>#REF!</v>
      </c>
      <c r="D1146" t="e">
        <f>IF(#REF!="","",#REF!)</f>
        <v>#REF!</v>
      </c>
      <c r="E1146" t="e">
        <f>IF(#REF!="","",#REF!)</f>
        <v>#REF!</v>
      </c>
      <c r="F1146" s="6" t="e">
        <f t="shared" si="117"/>
        <v>#REF!</v>
      </c>
      <c r="G1146" s="5" t="e">
        <f>#REF!+#REF!</f>
        <v>#REF!</v>
      </c>
      <c r="H1146" s="5" t="e">
        <f t="shared" si="118"/>
        <v>#REF!</v>
      </c>
      <c r="I1146" s="5" t="e">
        <f t="shared" si="119"/>
        <v>#REF!</v>
      </c>
      <c r="J1146" s="5" t="e">
        <f t="shared" si="120"/>
        <v>#REF!</v>
      </c>
      <c r="K1146" t="e">
        <f t="shared" si="121"/>
        <v>#REF!</v>
      </c>
    </row>
    <row r="1147" spans="1:11" x14ac:dyDescent="0.25">
      <c r="A1147" t="e">
        <f>#REF!</f>
        <v>#REF!</v>
      </c>
      <c r="B1147" t="e">
        <f>#REF!</f>
        <v>#REF!</v>
      </c>
      <c r="C1147" t="e">
        <f>#REF!</f>
        <v>#REF!</v>
      </c>
      <c r="D1147" t="e">
        <f>IF(#REF!="","",#REF!)</f>
        <v>#REF!</v>
      </c>
      <c r="E1147" t="e">
        <f>IF(#REF!="","",#REF!)</f>
        <v>#REF!</v>
      </c>
      <c r="F1147" s="6" t="e">
        <f t="shared" si="117"/>
        <v>#REF!</v>
      </c>
      <c r="G1147" s="5" t="e">
        <f>#REF!+#REF!</f>
        <v>#REF!</v>
      </c>
      <c r="H1147" s="5" t="e">
        <f t="shared" si="118"/>
        <v>#REF!</v>
      </c>
      <c r="I1147" s="5" t="e">
        <f t="shared" si="119"/>
        <v>#REF!</v>
      </c>
      <c r="J1147" s="5" t="e">
        <f t="shared" si="120"/>
        <v>#REF!</v>
      </c>
      <c r="K1147" t="e">
        <f t="shared" si="121"/>
        <v>#REF!</v>
      </c>
    </row>
    <row r="1148" spans="1:11" x14ac:dyDescent="0.25">
      <c r="A1148" t="e">
        <f>#REF!</f>
        <v>#REF!</v>
      </c>
      <c r="B1148" t="e">
        <f>#REF!</f>
        <v>#REF!</v>
      </c>
      <c r="C1148" t="e">
        <f>#REF!</f>
        <v>#REF!</v>
      </c>
      <c r="D1148" t="e">
        <f>IF(#REF!="","",#REF!)</f>
        <v>#REF!</v>
      </c>
      <c r="E1148" t="e">
        <f>IF(#REF!="","",#REF!)</f>
        <v>#REF!</v>
      </c>
      <c r="F1148" s="6" t="e">
        <f t="shared" si="117"/>
        <v>#REF!</v>
      </c>
      <c r="G1148" s="5" t="e">
        <f>#REF!+#REF!</f>
        <v>#REF!</v>
      </c>
      <c r="H1148" s="5" t="e">
        <f t="shared" si="118"/>
        <v>#REF!</v>
      </c>
      <c r="I1148" s="5" t="e">
        <f t="shared" si="119"/>
        <v>#REF!</v>
      </c>
      <c r="J1148" s="5" t="e">
        <f t="shared" si="120"/>
        <v>#REF!</v>
      </c>
      <c r="K1148" t="e">
        <f t="shared" si="121"/>
        <v>#REF!</v>
      </c>
    </row>
    <row r="1149" spans="1:11" x14ac:dyDescent="0.25">
      <c r="A1149" t="e">
        <f>#REF!</f>
        <v>#REF!</v>
      </c>
      <c r="B1149" t="e">
        <f>#REF!</f>
        <v>#REF!</v>
      </c>
      <c r="C1149" t="e">
        <f>#REF!</f>
        <v>#REF!</v>
      </c>
      <c r="D1149" t="e">
        <f>IF(#REF!="","",#REF!)</f>
        <v>#REF!</v>
      </c>
      <c r="E1149" t="e">
        <f>IF(#REF!="","",#REF!)</f>
        <v>#REF!</v>
      </c>
      <c r="F1149" s="6" t="e">
        <f t="shared" si="117"/>
        <v>#REF!</v>
      </c>
      <c r="G1149" s="5" t="e">
        <f>#REF!+#REF!</f>
        <v>#REF!</v>
      </c>
      <c r="H1149" s="5" t="e">
        <f t="shared" si="118"/>
        <v>#REF!</v>
      </c>
      <c r="I1149" s="5" t="e">
        <f t="shared" si="119"/>
        <v>#REF!</v>
      </c>
      <c r="J1149" s="5" t="e">
        <f t="shared" si="120"/>
        <v>#REF!</v>
      </c>
      <c r="K1149" t="e">
        <f t="shared" si="121"/>
        <v>#REF!</v>
      </c>
    </row>
    <row r="1150" spans="1:11" x14ac:dyDescent="0.25">
      <c r="A1150" t="e">
        <f>#REF!</f>
        <v>#REF!</v>
      </c>
      <c r="B1150" t="e">
        <f>#REF!</f>
        <v>#REF!</v>
      </c>
      <c r="C1150" t="e">
        <f>#REF!</f>
        <v>#REF!</v>
      </c>
      <c r="D1150" t="e">
        <f>IF(#REF!="","",#REF!)</f>
        <v>#REF!</v>
      </c>
      <c r="E1150" t="e">
        <f>IF(#REF!="","",#REF!)</f>
        <v>#REF!</v>
      </c>
      <c r="F1150" s="6" t="e">
        <f t="shared" si="117"/>
        <v>#REF!</v>
      </c>
      <c r="G1150" s="5" t="e">
        <f>#REF!+#REF!</f>
        <v>#REF!</v>
      </c>
      <c r="H1150" s="5" t="e">
        <f t="shared" si="118"/>
        <v>#REF!</v>
      </c>
      <c r="I1150" s="5" t="e">
        <f t="shared" si="119"/>
        <v>#REF!</v>
      </c>
      <c r="J1150" s="5" t="e">
        <f t="shared" si="120"/>
        <v>#REF!</v>
      </c>
      <c r="K1150" t="e">
        <f t="shared" si="121"/>
        <v>#REF!</v>
      </c>
    </row>
    <row r="1151" spans="1:11" x14ac:dyDescent="0.25">
      <c r="A1151" t="e">
        <f>#REF!</f>
        <v>#REF!</v>
      </c>
      <c r="B1151" t="e">
        <f>#REF!</f>
        <v>#REF!</v>
      </c>
      <c r="C1151" t="e">
        <f>#REF!</f>
        <v>#REF!</v>
      </c>
      <c r="D1151" t="e">
        <f>IF(#REF!="","",#REF!)</f>
        <v>#REF!</v>
      </c>
      <c r="E1151" t="e">
        <f>IF(#REF!="","",#REF!)</f>
        <v>#REF!</v>
      </c>
      <c r="F1151" s="6" t="e">
        <f t="shared" si="117"/>
        <v>#REF!</v>
      </c>
      <c r="G1151" s="5" t="e">
        <f>#REF!+#REF!</f>
        <v>#REF!</v>
      </c>
      <c r="H1151" s="5" t="e">
        <f t="shared" si="118"/>
        <v>#REF!</v>
      </c>
      <c r="I1151" s="5" t="e">
        <f t="shared" si="119"/>
        <v>#REF!</v>
      </c>
      <c r="J1151" s="5" t="e">
        <f t="shared" si="120"/>
        <v>#REF!</v>
      </c>
      <c r="K1151" t="e">
        <f t="shared" si="121"/>
        <v>#REF!</v>
      </c>
    </row>
    <row r="1152" spans="1:11" x14ac:dyDescent="0.25">
      <c r="A1152" t="e">
        <f>#REF!</f>
        <v>#REF!</v>
      </c>
      <c r="B1152" t="e">
        <f>#REF!</f>
        <v>#REF!</v>
      </c>
      <c r="C1152" t="e">
        <f>#REF!</f>
        <v>#REF!</v>
      </c>
      <c r="D1152" t="e">
        <f>IF(#REF!="","",#REF!)</f>
        <v>#REF!</v>
      </c>
      <c r="E1152" t="e">
        <f>IF(#REF!="","",#REF!)</f>
        <v>#REF!</v>
      </c>
      <c r="F1152" s="6" t="e">
        <f t="shared" si="117"/>
        <v>#REF!</v>
      </c>
      <c r="G1152" s="5" t="e">
        <f>#REF!+#REF!</f>
        <v>#REF!</v>
      </c>
      <c r="H1152" s="5" t="e">
        <f t="shared" si="118"/>
        <v>#REF!</v>
      </c>
      <c r="I1152" s="5" t="e">
        <f t="shared" si="119"/>
        <v>#REF!</v>
      </c>
      <c r="J1152" s="5" t="e">
        <f t="shared" si="120"/>
        <v>#REF!</v>
      </c>
      <c r="K1152" t="e">
        <f t="shared" si="121"/>
        <v>#REF!</v>
      </c>
    </row>
    <row r="1153" spans="1:11" x14ac:dyDescent="0.25">
      <c r="A1153" t="e">
        <f>#REF!</f>
        <v>#REF!</v>
      </c>
      <c r="B1153" t="e">
        <f>#REF!</f>
        <v>#REF!</v>
      </c>
      <c r="C1153" t="e">
        <f>#REF!</f>
        <v>#REF!</v>
      </c>
      <c r="D1153" t="e">
        <f>IF(#REF!="","",#REF!)</f>
        <v>#REF!</v>
      </c>
      <c r="E1153" t="e">
        <f>IF(#REF!="","",#REF!)</f>
        <v>#REF!</v>
      </c>
      <c r="F1153" s="6" t="e">
        <f t="shared" si="117"/>
        <v>#REF!</v>
      </c>
      <c r="G1153" s="5" t="e">
        <f>#REF!+#REF!</f>
        <v>#REF!</v>
      </c>
      <c r="H1153" s="5" t="e">
        <f t="shared" si="118"/>
        <v>#REF!</v>
      </c>
      <c r="I1153" s="5" t="e">
        <f t="shared" si="119"/>
        <v>#REF!</v>
      </c>
      <c r="J1153" s="5" t="e">
        <f t="shared" si="120"/>
        <v>#REF!</v>
      </c>
      <c r="K1153" t="e">
        <f t="shared" si="121"/>
        <v>#REF!</v>
      </c>
    </row>
    <row r="1154" spans="1:11" x14ac:dyDescent="0.25">
      <c r="A1154" t="e">
        <f>#REF!</f>
        <v>#REF!</v>
      </c>
      <c r="B1154" t="e">
        <f>#REF!</f>
        <v>#REF!</v>
      </c>
      <c r="C1154" t="e">
        <f>#REF!</f>
        <v>#REF!</v>
      </c>
      <c r="D1154" t="e">
        <f>IF(#REF!="","",#REF!)</f>
        <v>#REF!</v>
      </c>
      <c r="E1154" t="e">
        <f>IF(#REF!="","",#REF!)</f>
        <v>#REF!</v>
      </c>
      <c r="F1154" s="6" t="e">
        <f t="shared" si="117"/>
        <v>#REF!</v>
      </c>
      <c r="G1154" s="5" t="e">
        <f>#REF!+#REF!</f>
        <v>#REF!</v>
      </c>
      <c r="H1154" s="5" t="e">
        <f t="shared" si="118"/>
        <v>#REF!</v>
      </c>
      <c r="I1154" s="5" t="e">
        <f t="shared" si="119"/>
        <v>#REF!</v>
      </c>
      <c r="J1154" s="5" t="e">
        <f t="shared" si="120"/>
        <v>#REF!</v>
      </c>
      <c r="K1154" t="e">
        <f t="shared" si="121"/>
        <v>#REF!</v>
      </c>
    </row>
    <row r="1155" spans="1:11" x14ac:dyDescent="0.25">
      <c r="A1155" t="e">
        <f>#REF!</f>
        <v>#REF!</v>
      </c>
      <c r="B1155" t="e">
        <f>#REF!</f>
        <v>#REF!</v>
      </c>
      <c r="C1155" t="e">
        <f>#REF!</f>
        <v>#REF!</v>
      </c>
      <c r="D1155" t="e">
        <f>IF(#REF!="","",#REF!)</f>
        <v>#REF!</v>
      </c>
      <c r="E1155" t="e">
        <f>IF(#REF!="","",#REF!)</f>
        <v>#REF!</v>
      </c>
      <c r="F1155" s="6" t="e">
        <f t="shared" si="117"/>
        <v>#REF!</v>
      </c>
      <c r="G1155" s="5" t="e">
        <f>#REF!+#REF!</f>
        <v>#REF!</v>
      </c>
      <c r="H1155" s="5" t="e">
        <f t="shared" si="118"/>
        <v>#REF!</v>
      </c>
      <c r="I1155" s="5" t="e">
        <f t="shared" si="119"/>
        <v>#REF!</v>
      </c>
      <c r="J1155" s="5" t="e">
        <f t="shared" si="120"/>
        <v>#REF!</v>
      </c>
      <c r="K1155" t="e">
        <f t="shared" si="121"/>
        <v>#REF!</v>
      </c>
    </row>
    <row r="1156" spans="1:11" x14ac:dyDescent="0.25">
      <c r="A1156" t="e">
        <f>#REF!</f>
        <v>#REF!</v>
      </c>
      <c r="B1156" t="e">
        <f>#REF!</f>
        <v>#REF!</v>
      </c>
      <c r="C1156" t="e">
        <f>#REF!</f>
        <v>#REF!</v>
      </c>
      <c r="D1156" t="e">
        <f>IF(#REF!="","",#REF!)</f>
        <v>#REF!</v>
      </c>
      <c r="E1156" t="e">
        <f>IF(#REF!="","",#REF!)</f>
        <v>#REF!</v>
      </c>
      <c r="F1156" s="6" t="e">
        <f t="shared" ref="F1156:F1219" si="122">IF(OR(E1156="",D1156="",E1156=0),"",D1156/E1156)</f>
        <v>#REF!</v>
      </c>
      <c r="G1156" s="5" t="e">
        <f>#REF!+#REF!</f>
        <v>#REF!</v>
      </c>
      <c r="H1156" s="5" t="e">
        <f t="shared" ref="H1156:H1219" si="123">IF(AND(G1156&gt;0,IF(D1156="",0,D1156)&gt;0,B1156=$P$3),1,0)</f>
        <v>#REF!</v>
      </c>
      <c r="I1156" s="5" t="e">
        <f t="shared" ref="I1156:I1219" si="124">IF(AND(G1156&gt;0,B1156=$P$3),1,0)</f>
        <v>#REF!</v>
      </c>
      <c r="J1156" s="5" t="e">
        <f t="shared" ref="J1156:J1219" si="125">IF(AND(IF(D1156="",0,D1156)&gt;0,G1156=0,B1156=$P$3),1,0)</f>
        <v>#REF!</v>
      </c>
      <c r="K1156" t="e">
        <f t="shared" ref="K1156:K1219" si="126">IF(OR(E1156=0,E1156=""),0,IF(B1156=$P$3,1,0))</f>
        <v>#REF!</v>
      </c>
    </row>
    <row r="1157" spans="1:11" x14ac:dyDescent="0.25">
      <c r="A1157" t="e">
        <f>#REF!</f>
        <v>#REF!</v>
      </c>
      <c r="B1157" t="e">
        <f>#REF!</f>
        <v>#REF!</v>
      </c>
      <c r="C1157" t="e">
        <f>#REF!</f>
        <v>#REF!</v>
      </c>
      <c r="D1157" t="e">
        <f>IF(#REF!="","",#REF!)</f>
        <v>#REF!</v>
      </c>
      <c r="E1157" t="e">
        <f>IF(#REF!="","",#REF!)</f>
        <v>#REF!</v>
      </c>
      <c r="F1157" s="6" t="e">
        <f t="shared" si="122"/>
        <v>#REF!</v>
      </c>
      <c r="G1157" s="5" t="e">
        <f>#REF!+#REF!</f>
        <v>#REF!</v>
      </c>
      <c r="H1157" s="5" t="e">
        <f t="shared" si="123"/>
        <v>#REF!</v>
      </c>
      <c r="I1157" s="5" t="e">
        <f t="shared" si="124"/>
        <v>#REF!</v>
      </c>
      <c r="J1157" s="5" t="e">
        <f t="shared" si="125"/>
        <v>#REF!</v>
      </c>
      <c r="K1157" t="e">
        <f t="shared" si="126"/>
        <v>#REF!</v>
      </c>
    </row>
    <row r="1158" spans="1:11" x14ac:dyDescent="0.25">
      <c r="A1158" t="e">
        <f>#REF!</f>
        <v>#REF!</v>
      </c>
      <c r="B1158" t="e">
        <f>#REF!</f>
        <v>#REF!</v>
      </c>
      <c r="C1158" t="e">
        <f>#REF!</f>
        <v>#REF!</v>
      </c>
      <c r="D1158" t="e">
        <f>IF(#REF!="","",#REF!)</f>
        <v>#REF!</v>
      </c>
      <c r="E1158" t="e">
        <f>IF(#REF!="","",#REF!)</f>
        <v>#REF!</v>
      </c>
      <c r="F1158" s="6" t="e">
        <f t="shared" si="122"/>
        <v>#REF!</v>
      </c>
      <c r="G1158" s="5" t="e">
        <f>#REF!+#REF!</f>
        <v>#REF!</v>
      </c>
      <c r="H1158" s="5" t="e">
        <f t="shared" si="123"/>
        <v>#REF!</v>
      </c>
      <c r="I1158" s="5" t="e">
        <f t="shared" si="124"/>
        <v>#REF!</v>
      </c>
      <c r="J1158" s="5" t="e">
        <f t="shared" si="125"/>
        <v>#REF!</v>
      </c>
      <c r="K1158" t="e">
        <f t="shared" si="126"/>
        <v>#REF!</v>
      </c>
    </row>
    <row r="1159" spans="1:11" x14ac:dyDescent="0.25">
      <c r="A1159" t="e">
        <f>#REF!</f>
        <v>#REF!</v>
      </c>
      <c r="B1159" t="e">
        <f>#REF!</f>
        <v>#REF!</v>
      </c>
      <c r="C1159" t="e">
        <f>#REF!</f>
        <v>#REF!</v>
      </c>
      <c r="D1159" t="e">
        <f>IF(#REF!="","",#REF!)</f>
        <v>#REF!</v>
      </c>
      <c r="E1159" t="e">
        <f>IF(#REF!="","",#REF!)</f>
        <v>#REF!</v>
      </c>
      <c r="F1159" s="6" t="e">
        <f t="shared" si="122"/>
        <v>#REF!</v>
      </c>
      <c r="G1159" s="5" t="e">
        <f>#REF!+#REF!</f>
        <v>#REF!</v>
      </c>
      <c r="H1159" s="5" t="e">
        <f t="shared" si="123"/>
        <v>#REF!</v>
      </c>
      <c r="I1159" s="5" t="e">
        <f t="shared" si="124"/>
        <v>#REF!</v>
      </c>
      <c r="J1159" s="5" t="e">
        <f t="shared" si="125"/>
        <v>#REF!</v>
      </c>
      <c r="K1159" t="e">
        <f t="shared" si="126"/>
        <v>#REF!</v>
      </c>
    </row>
    <row r="1160" spans="1:11" x14ac:dyDescent="0.25">
      <c r="A1160" t="e">
        <f>#REF!</f>
        <v>#REF!</v>
      </c>
      <c r="B1160" t="e">
        <f>#REF!</f>
        <v>#REF!</v>
      </c>
      <c r="C1160" t="e">
        <f>#REF!</f>
        <v>#REF!</v>
      </c>
      <c r="D1160" t="e">
        <f>IF(#REF!="","",#REF!)</f>
        <v>#REF!</v>
      </c>
      <c r="E1160" t="e">
        <f>IF(#REF!="","",#REF!)</f>
        <v>#REF!</v>
      </c>
      <c r="F1160" s="6" t="e">
        <f t="shared" si="122"/>
        <v>#REF!</v>
      </c>
      <c r="G1160" s="5" t="e">
        <f>#REF!+#REF!</f>
        <v>#REF!</v>
      </c>
      <c r="H1160" s="5" t="e">
        <f t="shared" si="123"/>
        <v>#REF!</v>
      </c>
      <c r="I1160" s="5" t="e">
        <f t="shared" si="124"/>
        <v>#REF!</v>
      </c>
      <c r="J1160" s="5" t="e">
        <f t="shared" si="125"/>
        <v>#REF!</v>
      </c>
      <c r="K1160" t="e">
        <f t="shared" si="126"/>
        <v>#REF!</v>
      </c>
    </row>
    <row r="1161" spans="1:11" x14ac:dyDescent="0.25">
      <c r="A1161" t="e">
        <f>#REF!</f>
        <v>#REF!</v>
      </c>
      <c r="B1161" t="e">
        <f>#REF!</f>
        <v>#REF!</v>
      </c>
      <c r="C1161" t="e">
        <f>#REF!</f>
        <v>#REF!</v>
      </c>
      <c r="D1161" t="e">
        <f>IF(#REF!="","",#REF!)</f>
        <v>#REF!</v>
      </c>
      <c r="E1161" t="e">
        <f>IF(#REF!="","",#REF!)</f>
        <v>#REF!</v>
      </c>
      <c r="F1161" s="6" t="e">
        <f t="shared" si="122"/>
        <v>#REF!</v>
      </c>
      <c r="G1161" s="5" t="e">
        <f>#REF!+#REF!</f>
        <v>#REF!</v>
      </c>
      <c r="H1161" s="5" t="e">
        <f t="shared" si="123"/>
        <v>#REF!</v>
      </c>
      <c r="I1161" s="5" t="e">
        <f t="shared" si="124"/>
        <v>#REF!</v>
      </c>
      <c r="J1161" s="5" t="e">
        <f t="shared" si="125"/>
        <v>#REF!</v>
      </c>
      <c r="K1161" t="e">
        <f t="shared" si="126"/>
        <v>#REF!</v>
      </c>
    </row>
    <row r="1162" spans="1:11" x14ac:dyDescent="0.25">
      <c r="A1162" t="e">
        <f>#REF!</f>
        <v>#REF!</v>
      </c>
      <c r="B1162" t="e">
        <f>#REF!</f>
        <v>#REF!</v>
      </c>
      <c r="C1162" t="e">
        <f>#REF!</f>
        <v>#REF!</v>
      </c>
      <c r="D1162" t="e">
        <f>IF(#REF!="","",#REF!)</f>
        <v>#REF!</v>
      </c>
      <c r="E1162" t="e">
        <f>IF(#REF!="","",#REF!)</f>
        <v>#REF!</v>
      </c>
      <c r="F1162" s="6" t="e">
        <f t="shared" si="122"/>
        <v>#REF!</v>
      </c>
      <c r="G1162" s="5" t="e">
        <f>#REF!+#REF!</f>
        <v>#REF!</v>
      </c>
      <c r="H1162" s="5" t="e">
        <f t="shared" si="123"/>
        <v>#REF!</v>
      </c>
      <c r="I1162" s="5" t="e">
        <f t="shared" si="124"/>
        <v>#REF!</v>
      </c>
      <c r="J1162" s="5" t="e">
        <f t="shared" si="125"/>
        <v>#REF!</v>
      </c>
      <c r="K1162" t="e">
        <f t="shared" si="126"/>
        <v>#REF!</v>
      </c>
    </row>
    <row r="1163" spans="1:11" x14ac:dyDescent="0.25">
      <c r="A1163" t="e">
        <f>#REF!</f>
        <v>#REF!</v>
      </c>
      <c r="B1163" t="e">
        <f>#REF!</f>
        <v>#REF!</v>
      </c>
      <c r="C1163" t="e">
        <f>#REF!</f>
        <v>#REF!</v>
      </c>
      <c r="D1163" t="e">
        <f>IF(#REF!="","",#REF!)</f>
        <v>#REF!</v>
      </c>
      <c r="E1163" t="e">
        <f>IF(#REF!="","",#REF!)</f>
        <v>#REF!</v>
      </c>
      <c r="F1163" s="6" t="e">
        <f t="shared" si="122"/>
        <v>#REF!</v>
      </c>
      <c r="G1163" s="5" t="e">
        <f>#REF!+#REF!</f>
        <v>#REF!</v>
      </c>
      <c r="H1163" s="5" t="e">
        <f t="shared" si="123"/>
        <v>#REF!</v>
      </c>
      <c r="I1163" s="5" t="e">
        <f t="shared" si="124"/>
        <v>#REF!</v>
      </c>
      <c r="J1163" s="5" t="e">
        <f t="shared" si="125"/>
        <v>#REF!</v>
      </c>
      <c r="K1163" t="e">
        <f t="shared" si="126"/>
        <v>#REF!</v>
      </c>
    </row>
    <row r="1164" spans="1:11" x14ac:dyDescent="0.25">
      <c r="A1164" t="e">
        <f>#REF!</f>
        <v>#REF!</v>
      </c>
      <c r="B1164" t="e">
        <f>#REF!</f>
        <v>#REF!</v>
      </c>
      <c r="C1164" t="e">
        <f>#REF!</f>
        <v>#REF!</v>
      </c>
      <c r="D1164" t="e">
        <f>IF(#REF!="","",#REF!)</f>
        <v>#REF!</v>
      </c>
      <c r="E1164" t="e">
        <f>IF(#REF!="","",#REF!)</f>
        <v>#REF!</v>
      </c>
      <c r="F1164" s="6" t="e">
        <f t="shared" si="122"/>
        <v>#REF!</v>
      </c>
      <c r="G1164" s="5" t="e">
        <f>#REF!+#REF!</f>
        <v>#REF!</v>
      </c>
      <c r="H1164" s="5" t="e">
        <f t="shared" si="123"/>
        <v>#REF!</v>
      </c>
      <c r="I1164" s="5" t="e">
        <f t="shared" si="124"/>
        <v>#REF!</v>
      </c>
      <c r="J1164" s="5" t="e">
        <f t="shared" si="125"/>
        <v>#REF!</v>
      </c>
      <c r="K1164" t="e">
        <f t="shared" si="126"/>
        <v>#REF!</v>
      </c>
    </row>
    <row r="1165" spans="1:11" x14ac:dyDescent="0.25">
      <c r="A1165" t="e">
        <f>#REF!</f>
        <v>#REF!</v>
      </c>
      <c r="B1165" t="e">
        <f>#REF!</f>
        <v>#REF!</v>
      </c>
      <c r="C1165" t="e">
        <f>#REF!</f>
        <v>#REF!</v>
      </c>
      <c r="D1165" t="e">
        <f>IF(#REF!="","",#REF!)</f>
        <v>#REF!</v>
      </c>
      <c r="E1165" t="e">
        <f>IF(#REF!="","",#REF!)</f>
        <v>#REF!</v>
      </c>
      <c r="F1165" s="6" t="e">
        <f t="shared" si="122"/>
        <v>#REF!</v>
      </c>
      <c r="G1165" s="5" t="e">
        <f>#REF!+#REF!</f>
        <v>#REF!</v>
      </c>
      <c r="H1165" s="5" t="e">
        <f t="shared" si="123"/>
        <v>#REF!</v>
      </c>
      <c r="I1165" s="5" t="e">
        <f t="shared" si="124"/>
        <v>#REF!</v>
      </c>
      <c r="J1165" s="5" t="e">
        <f t="shared" si="125"/>
        <v>#REF!</v>
      </c>
      <c r="K1165" t="e">
        <f t="shared" si="126"/>
        <v>#REF!</v>
      </c>
    </row>
    <row r="1166" spans="1:11" x14ac:dyDescent="0.25">
      <c r="A1166" t="e">
        <f>#REF!</f>
        <v>#REF!</v>
      </c>
      <c r="B1166" t="e">
        <f>#REF!</f>
        <v>#REF!</v>
      </c>
      <c r="C1166" t="e">
        <f>#REF!</f>
        <v>#REF!</v>
      </c>
      <c r="D1166" t="e">
        <f>IF(#REF!="","",#REF!)</f>
        <v>#REF!</v>
      </c>
      <c r="E1166" t="e">
        <f>IF(#REF!="","",#REF!)</f>
        <v>#REF!</v>
      </c>
      <c r="F1166" s="6" t="e">
        <f t="shared" si="122"/>
        <v>#REF!</v>
      </c>
      <c r="G1166" s="5" t="e">
        <f>#REF!+#REF!</f>
        <v>#REF!</v>
      </c>
      <c r="H1166" s="5" t="e">
        <f t="shared" si="123"/>
        <v>#REF!</v>
      </c>
      <c r="I1166" s="5" t="e">
        <f t="shared" si="124"/>
        <v>#REF!</v>
      </c>
      <c r="J1166" s="5" t="e">
        <f t="shared" si="125"/>
        <v>#REF!</v>
      </c>
      <c r="K1166" t="e">
        <f t="shared" si="126"/>
        <v>#REF!</v>
      </c>
    </row>
    <row r="1167" spans="1:11" x14ac:dyDescent="0.25">
      <c r="A1167" t="e">
        <f>#REF!</f>
        <v>#REF!</v>
      </c>
      <c r="B1167" t="e">
        <f>#REF!</f>
        <v>#REF!</v>
      </c>
      <c r="C1167" t="e">
        <f>#REF!</f>
        <v>#REF!</v>
      </c>
      <c r="D1167" t="e">
        <f>IF(#REF!="","",#REF!)</f>
        <v>#REF!</v>
      </c>
      <c r="E1167" t="e">
        <f>IF(#REF!="","",#REF!)</f>
        <v>#REF!</v>
      </c>
      <c r="F1167" s="6" t="e">
        <f t="shared" si="122"/>
        <v>#REF!</v>
      </c>
      <c r="G1167" s="5" t="e">
        <f>#REF!+#REF!</f>
        <v>#REF!</v>
      </c>
      <c r="H1167" s="5" t="e">
        <f t="shared" si="123"/>
        <v>#REF!</v>
      </c>
      <c r="I1167" s="5" t="e">
        <f t="shared" si="124"/>
        <v>#REF!</v>
      </c>
      <c r="J1167" s="5" t="e">
        <f t="shared" si="125"/>
        <v>#REF!</v>
      </c>
      <c r="K1167" t="e">
        <f t="shared" si="126"/>
        <v>#REF!</v>
      </c>
    </row>
    <row r="1168" spans="1:11" x14ac:dyDescent="0.25">
      <c r="A1168" t="e">
        <f>#REF!</f>
        <v>#REF!</v>
      </c>
      <c r="B1168" t="e">
        <f>#REF!</f>
        <v>#REF!</v>
      </c>
      <c r="C1168" t="e">
        <f>#REF!</f>
        <v>#REF!</v>
      </c>
      <c r="D1168" t="e">
        <f>IF(#REF!="","",#REF!)</f>
        <v>#REF!</v>
      </c>
      <c r="E1168" t="e">
        <f>IF(#REF!="","",#REF!)</f>
        <v>#REF!</v>
      </c>
      <c r="F1168" s="6" t="e">
        <f t="shared" si="122"/>
        <v>#REF!</v>
      </c>
      <c r="G1168" s="5" t="e">
        <f>#REF!+#REF!</f>
        <v>#REF!</v>
      </c>
      <c r="H1168" s="5" t="e">
        <f t="shared" si="123"/>
        <v>#REF!</v>
      </c>
      <c r="I1168" s="5" t="e">
        <f t="shared" si="124"/>
        <v>#REF!</v>
      </c>
      <c r="J1168" s="5" t="e">
        <f t="shared" si="125"/>
        <v>#REF!</v>
      </c>
      <c r="K1168" t="e">
        <f t="shared" si="126"/>
        <v>#REF!</v>
      </c>
    </row>
    <row r="1169" spans="1:11" x14ac:dyDescent="0.25">
      <c r="A1169" t="e">
        <f>#REF!</f>
        <v>#REF!</v>
      </c>
      <c r="B1169" t="e">
        <f>#REF!</f>
        <v>#REF!</v>
      </c>
      <c r="C1169" t="e">
        <f>#REF!</f>
        <v>#REF!</v>
      </c>
      <c r="D1169" t="e">
        <f>IF(#REF!="","",#REF!)</f>
        <v>#REF!</v>
      </c>
      <c r="E1169" t="e">
        <f>IF(#REF!="","",#REF!)</f>
        <v>#REF!</v>
      </c>
      <c r="F1169" s="6" t="e">
        <f t="shared" si="122"/>
        <v>#REF!</v>
      </c>
      <c r="G1169" s="5" t="e">
        <f>#REF!+#REF!</f>
        <v>#REF!</v>
      </c>
      <c r="H1169" s="5" t="e">
        <f t="shared" si="123"/>
        <v>#REF!</v>
      </c>
      <c r="I1169" s="5" t="e">
        <f t="shared" si="124"/>
        <v>#REF!</v>
      </c>
      <c r="J1169" s="5" t="e">
        <f t="shared" si="125"/>
        <v>#REF!</v>
      </c>
      <c r="K1169" t="e">
        <f t="shared" si="126"/>
        <v>#REF!</v>
      </c>
    </row>
    <row r="1170" spans="1:11" x14ac:dyDescent="0.25">
      <c r="A1170" t="e">
        <f>#REF!</f>
        <v>#REF!</v>
      </c>
      <c r="B1170" t="e">
        <f>#REF!</f>
        <v>#REF!</v>
      </c>
      <c r="C1170" t="e">
        <f>#REF!</f>
        <v>#REF!</v>
      </c>
      <c r="D1170" t="e">
        <f>IF(#REF!="","",#REF!)</f>
        <v>#REF!</v>
      </c>
      <c r="E1170" t="e">
        <f>IF(#REF!="","",#REF!)</f>
        <v>#REF!</v>
      </c>
      <c r="F1170" s="6" t="e">
        <f t="shared" si="122"/>
        <v>#REF!</v>
      </c>
      <c r="G1170" s="5" t="e">
        <f>#REF!+#REF!</f>
        <v>#REF!</v>
      </c>
      <c r="H1170" s="5" t="e">
        <f t="shared" si="123"/>
        <v>#REF!</v>
      </c>
      <c r="I1170" s="5" t="e">
        <f t="shared" si="124"/>
        <v>#REF!</v>
      </c>
      <c r="J1170" s="5" t="e">
        <f t="shared" si="125"/>
        <v>#REF!</v>
      </c>
      <c r="K1170" t="e">
        <f t="shared" si="126"/>
        <v>#REF!</v>
      </c>
    </row>
    <row r="1171" spans="1:11" x14ac:dyDescent="0.25">
      <c r="A1171" t="e">
        <f>#REF!</f>
        <v>#REF!</v>
      </c>
      <c r="B1171" t="e">
        <f>#REF!</f>
        <v>#REF!</v>
      </c>
      <c r="C1171" t="e">
        <f>#REF!</f>
        <v>#REF!</v>
      </c>
      <c r="D1171" t="e">
        <f>IF(#REF!="","",#REF!)</f>
        <v>#REF!</v>
      </c>
      <c r="E1171" t="e">
        <f>IF(#REF!="","",#REF!)</f>
        <v>#REF!</v>
      </c>
      <c r="F1171" s="6" t="e">
        <f t="shared" si="122"/>
        <v>#REF!</v>
      </c>
      <c r="G1171" s="5" t="e">
        <f>#REF!+#REF!</f>
        <v>#REF!</v>
      </c>
      <c r="H1171" s="5" t="e">
        <f t="shared" si="123"/>
        <v>#REF!</v>
      </c>
      <c r="I1171" s="5" t="e">
        <f t="shared" si="124"/>
        <v>#REF!</v>
      </c>
      <c r="J1171" s="5" t="e">
        <f t="shared" si="125"/>
        <v>#REF!</v>
      </c>
      <c r="K1171" t="e">
        <f t="shared" si="126"/>
        <v>#REF!</v>
      </c>
    </row>
    <row r="1172" spans="1:11" x14ac:dyDescent="0.25">
      <c r="A1172" t="e">
        <f>#REF!</f>
        <v>#REF!</v>
      </c>
      <c r="B1172" t="e">
        <f>#REF!</f>
        <v>#REF!</v>
      </c>
      <c r="C1172" t="e">
        <f>#REF!</f>
        <v>#REF!</v>
      </c>
      <c r="D1172" t="e">
        <f>IF(#REF!="","",#REF!)</f>
        <v>#REF!</v>
      </c>
      <c r="E1172" t="e">
        <f>IF(#REF!="","",#REF!)</f>
        <v>#REF!</v>
      </c>
      <c r="F1172" s="6" t="e">
        <f t="shared" si="122"/>
        <v>#REF!</v>
      </c>
      <c r="G1172" s="5" t="e">
        <f>#REF!+#REF!</f>
        <v>#REF!</v>
      </c>
      <c r="H1172" s="5" t="e">
        <f t="shared" si="123"/>
        <v>#REF!</v>
      </c>
      <c r="I1172" s="5" t="e">
        <f t="shared" si="124"/>
        <v>#REF!</v>
      </c>
      <c r="J1172" s="5" t="e">
        <f t="shared" si="125"/>
        <v>#REF!</v>
      </c>
      <c r="K1172" t="e">
        <f t="shared" si="126"/>
        <v>#REF!</v>
      </c>
    </row>
    <row r="1173" spans="1:11" x14ac:dyDescent="0.25">
      <c r="A1173" t="e">
        <f>#REF!</f>
        <v>#REF!</v>
      </c>
      <c r="B1173" t="e">
        <f>#REF!</f>
        <v>#REF!</v>
      </c>
      <c r="C1173" t="e">
        <f>#REF!</f>
        <v>#REF!</v>
      </c>
      <c r="D1173" t="e">
        <f>IF(#REF!="","",#REF!)</f>
        <v>#REF!</v>
      </c>
      <c r="E1173" t="e">
        <f>IF(#REF!="","",#REF!)</f>
        <v>#REF!</v>
      </c>
      <c r="F1173" s="6" t="e">
        <f t="shared" si="122"/>
        <v>#REF!</v>
      </c>
      <c r="G1173" s="5" t="e">
        <f>#REF!+#REF!</f>
        <v>#REF!</v>
      </c>
      <c r="H1173" s="5" t="e">
        <f t="shared" si="123"/>
        <v>#REF!</v>
      </c>
      <c r="I1173" s="5" t="e">
        <f t="shared" si="124"/>
        <v>#REF!</v>
      </c>
      <c r="J1173" s="5" t="e">
        <f t="shared" si="125"/>
        <v>#REF!</v>
      </c>
      <c r="K1173" t="e">
        <f t="shared" si="126"/>
        <v>#REF!</v>
      </c>
    </row>
    <row r="1174" spans="1:11" x14ac:dyDescent="0.25">
      <c r="A1174" t="e">
        <f>#REF!</f>
        <v>#REF!</v>
      </c>
      <c r="B1174" t="e">
        <f>#REF!</f>
        <v>#REF!</v>
      </c>
      <c r="C1174" t="e">
        <f>#REF!</f>
        <v>#REF!</v>
      </c>
      <c r="D1174" t="e">
        <f>IF(#REF!="","",#REF!)</f>
        <v>#REF!</v>
      </c>
      <c r="E1174" t="e">
        <f>IF(#REF!="","",#REF!)</f>
        <v>#REF!</v>
      </c>
      <c r="F1174" s="6" t="e">
        <f t="shared" si="122"/>
        <v>#REF!</v>
      </c>
      <c r="G1174" s="5" t="e">
        <f>#REF!+#REF!</f>
        <v>#REF!</v>
      </c>
      <c r="H1174" s="5" t="e">
        <f t="shared" si="123"/>
        <v>#REF!</v>
      </c>
      <c r="I1174" s="5" t="e">
        <f t="shared" si="124"/>
        <v>#REF!</v>
      </c>
      <c r="J1174" s="5" t="e">
        <f t="shared" si="125"/>
        <v>#REF!</v>
      </c>
      <c r="K1174" t="e">
        <f t="shared" si="126"/>
        <v>#REF!</v>
      </c>
    </row>
    <row r="1175" spans="1:11" x14ac:dyDescent="0.25">
      <c r="A1175" t="e">
        <f>#REF!</f>
        <v>#REF!</v>
      </c>
      <c r="B1175" t="e">
        <f>#REF!</f>
        <v>#REF!</v>
      </c>
      <c r="C1175" t="e">
        <f>#REF!</f>
        <v>#REF!</v>
      </c>
      <c r="D1175" t="e">
        <f>IF(#REF!="","",#REF!)</f>
        <v>#REF!</v>
      </c>
      <c r="E1175" t="e">
        <f>IF(#REF!="","",#REF!)</f>
        <v>#REF!</v>
      </c>
      <c r="F1175" s="6" t="e">
        <f t="shared" si="122"/>
        <v>#REF!</v>
      </c>
      <c r="G1175" s="5" t="e">
        <f>#REF!+#REF!</f>
        <v>#REF!</v>
      </c>
      <c r="H1175" s="5" t="e">
        <f t="shared" si="123"/>
        <v>#REF!</v>
      </c>
      <c r="I1175" s="5" t="e">
        <f t="shared" si="124"/>
        <v>#REF!</v>
      </c>
      <c r="J1175" s="5" t="e">
        <f t="shared" si="125"/>
        <v>#REF!</v>
      </c>
      <c r="K1175" t="e">
        <f t="shared" si="126"/>
        <v>#REF!</v>
      </c>
    </row>
    <row r="1176" spans="1:11" x14ac:dyDescent="0.25">
      <c r="A1176" t="e">
        <f>#REF!</f>
        <v>#REF!</v>
      </c>
      <c r="B1176" t="e">
        <f>#REF!</f>
        <v>#REF!</v>
      </c>
      <c r="C1176" t="e">
        <f>#REF!</f>
        <v>#REF!</v>
      </c>
      <c r="D1176" t="e">
        <f>IF(#REF!="","",#REF!)</f>
        <v>#REF!</v>
      </c>
      <c r="E1176" t="e">
        <f>IF(#REF!="","",#REF!)</f>
        <v>#REF!</v>
      </c>
      <c r="F1176" s="6" t="e">
        <f t="shared" si="122"/>
        <v>#REF!</v>
      </c>
      <c r="G1176" s="5" t="e">
        <f>#REF!+#REF!</f>
        <v>#REF!</v>
      </c>
      <c r="H1176" s="5" t="e">
        <f t="shared" si="123"/>
        <v>#REF!</v>
      </c>
      <c r="I1176" s="5" t="e">
        <f t="shared" si="124"/>
        <v>#REF!</v>
      </c>
      <c r="J1176" s="5" t="e">
        <f t="shared" si="125"/>
        <v>#REF!</v>
      </c>
      <c r="K1176" t="e">
        <f t="shared" si="126"/>
        <v>#REF!</v>
      </c>
    </row>
    <row r="1177" spans="1:11" x14ac:dyDescent="0.25">
      <c r="A1177" t="e">
        <f>#REF!</f>
        <v>#REF!</v>
      </c>
      <c r="B1177" t="e">
        <f>#REF!</f>
        <v>#REF!</v>
      </c>
      <c r="C1177" t="e">
        <f>#REF!</f>
        <v>#REF!</v>
      </c>
      <c r="D1177" t="e">
        <f>IF(#REF!="","",#REF!)</f>
        <v>#REF!</v>
      </c>
      <c r="E1177" t="e">
        <f>IF(#REF!="","",#REF!)</f>
        <v>#REF!</v>
      </c>
      <c r="F1177" s="6" t="e">
        <f t="shared" si="122"/>
        <v>#REF!</v>
      </c>
      <c r="G1177" s="5" t="e">
        <f>#REF!+#REF!</f>
        <v>#REF!</v>
      </c>
      <c r="H1177" s="5" t="e">
        <f t="shared" si="123"/>
        <v>#REF!</v>
      </c>
      <c r="I1177" s="5" t="e">
        <f t="shared" si="124"/>
        <v>#REF!</v>
      </c>
      <c r="J1177" s="5" t="e">
        <f t="shared" si="125"/>
        <v>#REF!</v>
      </c>
      <c r="K1177" t="e">
        <f t="shared" si="126"/>
        <v>#REF!</v>
      </c>
    </row>
    <row r="1178" spans="1:11" x14ac:dyDescent="0.25">
      <c r="A1178" t="e">
        <f>#REF!</f>
        <v>#REF!</v>
      </c>
      <c r="B1178" t="e">
        <f>#REF!</f>
        <v>#REF!</v>
      </c>
      <c r="C1178" t="e">
        <f>#REF!</f>
        <v>#REF!</v>
      </c>
      <c r="D1178" t="e">
        <f>IF(#REF!="","",#REF!)</f>
        <v>#REF!</v>
      </c>
      <c r="E1178" t="e">
        <f>IF(#REF!="","",#REF!)</f>
        <v>#REF!</v>
      </c>
      <c r="F1178" s="6" t="e">
        <f t="shared" si="122"/>
        <v>#REF!</v>
      </c>
      <c r="G1178" s="5" t="e">
        <f>#REF!+#REF!</f>
        <v>#REF!</v>
      </c>
      <c r="H1178" s="5" t="e">
        <f t="shared" si="123"/>
        <v>#REF!</v>
      </c>
      <c r="I1178" s="5" t="e">
        <f t="shared" si="124"/>
        <v>#REF!</v>
      </c>
      <c r="J1178" s="5" t="e">
        <f t="shared" si="125"/>
        <v>#REF!</v>
      </c>
      <c r="K1178" t="e">
        <f t="shared" si="126"/>
        <v>#REF!</v>
      </c>
    </row>
    <row r="1179" spans="1:11" x14ac:dyDescent="0.25">
      <c r="A1179" t="e">
        <f>#REF!</f>
        <v>#REF!</v>
      </c>
      <c r="B1179" t="e">
        <f>#REF!</f>
        <v>#REF!</v>
      </c>
      <c r="C1179" t="e">
        <f>#REF!</f>
        <v>#REF!</v>
      </c>
      <c r="D1179" t="e">
        <f>IF(#REF!="","",#REF!)</f>
        <v>#REF!</v>
      </c>
      <c r="E1179" t="e">
        <f>IF(#REF!="","",#REF!)</f>
        <v>#REF!</v>
      </c>
      <c r="F1179" s="6" t="e">
        <f t="shared" si="122"/>
        <v>#REF!</v>
      </c>
      <c r="G1179" s="5" t="e">
        <f>#REF!+#REF!</f>
        <v>#REF!</v>
      </c>
      <c r="H1179" s="5" t="e">
        <f t="shared" si="123"/>
        <v>#REF!</v>
      </c>
      <c r="I1179" s="5" t="e">
        <f t="shared" si="124"/>
        <v>#REF!</v>
      </c>
      <c r="J1179" s="5" t="e">
        <f t="shared" si="125"/>
        <v>#REF!</v>
      </c>
      <c r="K1179" t="e">
        <f t="shared" si="126"/>
        <v>#REF!</v>
      </c>
    </row>
    <row r="1180" spans="1:11" x14ac:dyDescent="0.25">
      <c r="A1180" t="e">
        <f>#REF!</f>
        <v>#REF!</v>
      </c>
      <c r="B1180" t="e">
        <f>#REF!</f>
        <v>#REF!</v>
      </c>
      <c r="C1180" t="e">
        <f>#REF!</f>
        <v>#REF!</v>
      </c>
      <c r="D1180" t="e">
        <f>IF(#REF!="","",#REF!)</f>
        <v>#REF!</v>
      </c>
      <c r="E1180" t="e">
        <f>IF(#REF!="","",#REF!)</f>
        <v>#REF!</v>
      </c>
      <c r="F1180" s="6" t="e">
        <f t="shared" si="122"/>
        <v>#REF!</v>
      </c>
      <c r="G1180" s="5" t="e">
        <f>#REF!+#REF!</f>
        <v>#REF!</v>
      </c>
      <c r="H1180" s="5" t="e">
        <f t="shared" si="123"/>
        <v>#REF!</v>
      </c>
      <c r="I1180" s="5" t="e">
        <f t="shared" si="124"/>
        <v>#REF!</v>
      </c>
      <c r="J1180" s="5" t="e">
        <f t="shared" si="125"/>
        <v>#REF!</v>
      </c>
      <c r="K1180" t="e">
        <f t="shared" si="126"/>
        <v>#REF!</v>
      </c>
    </row>
    <row r="1181" spans="1:11" x14ac:dyDescent="0.25">
      <c r="A1181" t="e">
        <f>#REF!</f>
        <v>#REF!</v>
      </c>
      <c r="B1181" t="e">
        <f>#REF!</f>
        <v>#REF!</v>
      </c>
      <c r="C1181" t="e">
        <f>#REF!</f>
        <v>#REF!</v>
      </c>
      <c r="D1181" t="e">
        <f>IF(#REF!="","",#REF!)</f>
        <v>#REF!</v>
      </c>
      <c r="E1181" t="e">
        <f>IF(#REF!="","",#REF!)</f>
        <v>#REF!</v>
      </c>
      <c r="F1181" s="6" t="e">
        <f t="shared" si="122"/>
        <v>#REF!</v>
      </c>
      <c r="G1181" s="5" t="e">
        <f>#REF!+#REF!</f>
        <v>#REF!</v>
      </c>
      <c r="H1181" s="5" t="e">
        <f t="shared" si="123"/>
        <v>#REF!</v>
      </c>
      <c r="I1181" s="5" t="e">
        <f t="shared" si="124"/>
        <v>#REF!</v>
      </c>
      <c r="J1181" s="5" t="e">
        <f t="shared" si="125"/>
        <v>#REF!</v>
      </c>
      <c r="K1181" t="e">
        <f t="shared" si="126"/>
        <v>#REF!</v>
      </c>
    </row>
    <row r="1182" spans="1:11" x14ac:dyDescent="0.25">
      <c r="A1182" t="e">
        <f>#REF!</f>
        <v>#REF!</v>
      </c>
      <c r="B1182" t="e">
        <f>#REF!</f>
        <v>#REF!</v>
      </c>
      <c r="C1182" t="e">
        <f>#REF!</f>
        <v>#REF!</v>
      </c>
      <c r="D1182" t="e">
        <f>IF(#REF!="","",#REF!)</f>
        <v>#REF!</v>
      </c>
      <c r="E1182" t="e">
        <f>IF(#REF!="","",#REF!)</f>
        <v>#REF!</v>
      </c>
      <c r="F1182" s="6" t="e">
        <f t="shared" si="122"/>
        <v>#REF!</v>
      </c>
      <c r="G1182" s="5" t="e">
        <f>#REF!+#REF!</f>
        <v>#REF!</v>
      </c>
      <c r="H1182" s="5" t="e">
        <f t="shared" si="123"/>
        <v>#REF!</v>
      </c>
      <c r="I1182" s="5" t="e">
        <f t="shared" si="124"/>
        <v>#REF!</v>
      </c>
      <c r="J1182" s="5" t="e">
        <f t="shared" si="125"/>
        <v>#REF!</v>
      </c>
      <c r="K1182" t="e">
        <f t="shared" si="126"/>
        <v>#REF!</v>
      </c>
    </row>
    <row r="1183" spans="1:11" x14ac:dyDescent="0.25">
      <c r="A1183" t="e">
        <f>#REF!</f>
        <v>#REF!</v>
      </c>
      <c r="B1183" t="e">
        <f>#REF!</f>
        <v>#REF!</v>
      </c>
      <c r="C1183" t="e">
        <f>#REF!</f>
        <v>#REF!</v>
      </c>
      <c r="D1183" t="e">
        <f>IF(#REF!="","",#REF!)</f>
        <v>#REF!</v>
      </c>
      <c r="E1183" t="e">
        <f>IF(#REF!="","",#REF!)</f>
        <v>#REF!</v>
      </c>
      <c r="F1183" s="6" t="e">
        <f t="shared" si="122"/>
        <v>#REF!</v>
      </c>
      <c r="G1183" s="5" t="e">
        <f>#REF!+#REF!</f>
        <v>#REF!</v>
      </c>
      <c r="H1183" s="5" t="e">
        <f t="shared" si="123"/>
        <v>#REF!</v>
      </c>
      <c r="I1183" s="5" t="e">
        <f t="shared" si="124"/>
        <v>#REF!</v>
      </c>
      <c r="J1183" s="5" t="e">
        <f t="shared" si="125"/>
        <v>#REF!</v>
      </c>
      <c r="K1183" t="e">
        <f t="shared" si="126"/>
        <v>#REF!</v>
      </c>
    </row>
    <row r="1184" spans="1:11" x14ac:dyDescent="0.25">
      <c r="A1184" t="e">
        <f>#REF!</f>
        <v>#REF!</v>
      </c>
      <c r="B1184" t="e">
        <f>#REF!</f>
        <v>#REF!</v>
      </c>
      <c r="C1184" t="e">
        <f>#REF!</f>
        <v>#REF!</v>
      </c>
      <c r="D1184" t="e">
        <f>IF(#REF!="","",#REF!)</f>
        <v>#REF!</v>
      </c>
      <c r="E1184" t="e">
        <f>IF(#REF!="","",#REF!)</f>
        <v>#REF!</v>
      </c>
      <c r="F1184" s="6" t="e">
        <f t="shared" si="122"/>
        <v>#REF!</v>
      </c>
      <c r="G1184" s="5" t="e">
        <f>#REF!+#REF!</f>
        <v>#REF!</v>
      </c>
      <c r="H1184" s="5" t="e">
        <f t="shared" si="123"/>
        <v>#REF!</v>
      </c>
      <c r="I1184" s="5" t="e">
        <f t="shared" si="124"/>
        <v>#REF!</v>
      </c>
      <c r="J1184" s="5" t="e">
        <f t="shared" si="125"/>
        <v>#REF!</v>
      </c>
      <c r="K1184" t="e">
        <f t="shared" si="126"/>
        <v>#REF!</v>
      </c>
    </row>
    <row r="1185" spans="1:11" x14ac:dyDescent="0.25">
      <c r="A1185" t="e">
        <f>#REF!</f>
        <v>#REF!</v>
      </c>
      <c r="B1185" t="e">
        <f>#REF!</f>
        <v>#REF!</v>
      </c>
      <c r="C1185" t="e">
        <f>#REF!</f>
        <v>#REF!</v>
      </c>
      <c r="D1185" t="e">
        <f>IF(#REF!="","",#REF!)</f>
        <v>#REF!</v>
      </c>
      <c r="E1185" t="e">
        <f>IF(#REF!="","",#REF!)</f>
        <v>#REF!</v>
      </c>
      <c r="F1185" s="6" t="e">
        <f t="shared" si="122"/>
        <v>#REF!</v>
      </c>
      <c r="G1185" s="5" t="e">
        <f>#REF!+#REF!</f>
        <v>#REF!</v>
      </c>
      <c r="H1185" s="5" t="e">
        <f t="shared" si="123"/>
        <v>#REF!</v>
      </c>
      <c r="I1185" s="5" t="e">
        <f t="shared" si="124"/>
        <v>#REF!</v>
      </c>
      <c r="J1185" s="5" t="e">
        <f t="shared" si="125"/>
        <v>#REF!</v>
      </c>
      <c r="K1185" t="e">
        <f t="shared" si="126"/>
        <v>#REF!</v>
      </c>
    </row>
    <row r="1186" spans="1:11" x14ac:dyDescent="0.25">
      <c r="A1186" t="e">
        <f>#REF!</f>
        <v>#REF!</v>
      </c>
      <c r="B1186" t="e">
        <f>#REF!</f>
        <v>#REF!</v>
      </c>
      <c r="C1186" t="e">
        <f>#REF!</f>
        <v>#REF!</v>
      </c>
      <c r="D1186" t="e">
        <f>IF(#REF!="","",#REF!)</f>
        <v>#REF!</v>
      </c>
      <c r="E1186" t="e">
        <f>IF(#REF!="","",#REF!)</f>
        <v>#REF!</v>
      </c>
      <c r="F1186" s="6" t="e">
        <f t="shared" si="122"/>
        <v>#REF!</v>
      </c>
      <c r="G1186" s="5" t="e">
        <f>#REF!+#REF!</f>
        <v>#REF!</v>
      </c>
      <c r="H1186" s="5" t="e">
        <f t="shared" si="123"/>
        <v>#REF!</v>
      </c>
      <c r="I1186" s="5" t="e">
        <f t="shared" si="124"/>
        <v>#REF!</v>
      </c>
      <c r="J1186" s="5" t="e">
        <f t="shared" si="125"/>
        <v>#REF!</v>
      </c>
      <c r="K1186" t="e">
        <f t="shared" si="126"/>
        <v>#REF!</v>
      </c>
    </row>
    <row r="1187" spans="1:11" x14ac:dyDescent="0.25">
      <c r="A1187" t="e">
        <f>#REF!</f>
        <v>#REF!</v>
      </c>
      <c r="B1187" t="e">
        <f>#REF!</f>
        <v>#REF!</v>
      </c>
      <c r="C1187" t="e">
        <f>#REF!</f>
        <v>#REF!</v>
      </c>
      <c r="D1187" t="e">
        <f>IF(#REF!="","",#REF!)</f>
        <v>#REF!</v>
      </c>
      <c r="E1187" t="e">
        <f>IF(#REF!="","",#REF!)</f>
        <v>#REF!</v>
      </c>
      <c r="F1187" s="6" t="e">
        <f t="shared" si="122"/>
        <v>#REF!</v>
      </c>
      <c r="G1187" s="5" t="e">
        <f>#REF!+#REF!</f>
        <v>#REF!</v>
      </c>
      <c r="H1187" s="5" t="e">
        <f t="shared" si="123"/>
        <v>#REF!</v>
      </c>
      <c r="I1187" s="5" t="e">
        <f t="shared" si="124"/>
        <v>#REF!</v>
      </c>
      <c r="J1187" s="5" t="e">
        <f t="shared" si="125"/>
        <v>#REF!</v>
      </c>
      <c r="K1187" t="e">
        <f t="shared" si="126"/>
        <v>#REF!</v>
      </c>
    </row>
    <row r="1188" spans="1:11" x14ac:dyDescent="0.25">
      <c r="A1188" t="e">
        <f>#REF!</f>
        <v>#REF!</v>
      </c>
      <c r="B1188" t="e">
        <f>#REF!</f>
        <v>#REF!</v>
      </c>
      <c r="C1188" t="e">
        <f>#REF!</f>
        <v>#REF!</v>
      </c>
      <c r="D1188" t="e">
        <f>IF(#REF!="","",#REF!)</f>
        <v>#REF!</v>
      </c>
      <c r="E1188" t="e">
        <f>IF(#REF!="","",#REF!)</f>
        <v>#REF!</v>
      </c>
      <c r="F1188" s="6" t="e">
        <f t="shared" si="122"/>
        <v>#REF!</v>
      </c>
      <c r="G1188" s="5" t="e">
        <f>#REF!+#REF!</f>
        <v>#REF!</v>
      </c>
      <c r="H1188" s="5" t="e">
        <f t="shared" si="123"/>
        <v>#REF!</v>
      </c>
      <c r="I1188" s="5" t="e">
        <f t="shared" si="124"/>
        <v>#REF!</v>
      </c>
      <c r="J1188" s="5" t="e">
        <f t="shared" si="125"/>
        <v>#REF!</v>
      </c>
      <c r="K1188" t="e">
        <f t="shared" si="126"/>
        <v>#REF!</v>
      </c>
    </row>
    <row r="1189" spans="1:11" x14ac:dyDescent="0.25">
      <c r="A1189" t="e">
        <f>#REF!</f>
        <v>#REF!</v>
      </c>
      <c r="B1189" t="e">
        <f>#REF!</f>
        <v>#REF!</v>
      </c>
      <c r="C1189" t="e">
        <f>#REF!</f>
        <v>#REF!</v>
      </c>
      <c r="D1189" t="e">
        <f>IF(#REF!="","",#REF!)</f>
        <v>#REF!</v>
      </c>
      <c r="E1189" t="e">
        <f>IF(#REF!="","",#REF!)</f>
        <v>#REF!</v>
      </c>
      <c r="F1189" s="6" t="e">
        <f t="shared" si="122"/>
        <v>#REF!</v>
      </c>
      <c r="G1189" s="5" t="e">
        <f>#REF!+#REF!</f>
        <v>#REF!</v>
      </c>
      <c r="H1189" s="5" t="e">
        <f t="shared" si="123"/>
        <v>#REF!</v>
      </c>
      <c r="I1189" s="5" t="e">
        <f t="shared" si="124"/>
        <v>#REF!</v>
      </c>
      <c r="J1189" s="5" t="e">
        <f t="shared" si="125"/>
        <v>#REF!</v>
      </c>
      <c r="K1189" t="e">
        <f t="shared" si="126"/>
        <v>#REF!</v>
      </c>
    </row>
    <row r="1190" spans="1:11" x14ac:dyDescent="0.25">
      <c r="A1190" t="e">
        <f>#REF!</f>
        <v>#REF!</v>
      </c>
      <c r="B1190" t="e">
        <f>#REF!</f>
        <v>#REF!</v>
      </c>
      <c r="C1190" t="e">
        <f>#REF!</f>
        <v>#REF!</v>
      </c>
      <c r="D1190" t="e">
        <f>IF(#REF!="","",#REF!)</f>
        <v>#REF!</v>
      </c>
      <c r="E1190" t="e">
        <f>IF(#REF!="","",#REF!)</f>
        <v>#REF!</v>
      </c>
      <c r="F1190" s="6" t="e">
        <f t="shared" si="122"/>
        <v>#REF!</v>
      </c>
      <c r="G1190" s="5" t="e">
        <f>#REF!+#REF!</f>
        <v>#REF!</v>
      </c>
      <c r="H1190" s="5" t="e">
        <f t="shared" si="123"/>
        <v>#REF!</v>
      </c>
      <c r="I1190" s="5" t="e">
        <f t="shared" si="124"/>
        <v>#REF!</v>
      </c>
      <c r="J1190" s="5" t="e">
        <f t="shared" si="125"/>
        <v>#REF!</v>
      </c>
      <c r="K1190" t="e">
        <f t="shared" si="126"/>
        <v>#REF!</v>
      </c>
    </row>
    <row r="1191" spans="1:11" x14ac:dyDescent="0.25">
      <c r="A1191" t="e">
        <f>#REF!</f>
        <v>#REF!</v>
      </c>
      <c r="B1191" t="e">
        <f>#REF!</f>
        <v>#REF!</v>
      </c>
      <c r="C1191" t="e">
        <f>#REF!</f>
        <v>#REF!</v>
      </c>
      <c r="D1191" t="e">
        <f>IF(#REF!="","",#REF!)</f>
        <v>#REF!</v>
      </c>
      <c r="E1191" t="e">
        <f>IF(#REF!="","",#REF!)</f>
        <v>#REF!</v>
      </c>
      <c r="F1191" s="6" t="e">
        <f t="shared" si="122"/>
        <v>#REF!</v>
      </c>
      <c r="G1191" s="5" t="e">
        <f>#REF!+#REF!</f>
        <v>#REF!</v>
      </c>
      <c r="H1191" s="5" t="e">
        <f t="shared" si="123"/>
        <v>#REF!</v>
      </c>
      <c r="I1191" s="5" t="e">
        <f t="shared" si="124"/>
        <v>#REF!</v>
      </c>
      <c r="J1191" s="5" t="e">
        <f t="shared" si="125"/>
        <v>#REF!</v>
      </c>
      <c r="K1191" t="e">
        <f t="shared" si="126"/>
        <v>#REF!</v>
      </c>
    </row>
    <row r="1192" spans="1:11" x14ac:dyDescent="0.25">
      <c r="A1192" t="e">
        <f>#REF!</f>
        <v>#REF!</v>
      </c>
      <c r="B1192" t="e">
        <f>#REF!</f>
        <v>#REF!</v>
      </c>
      <c r="C1192" t="e">
        <f>#REF!</f>
        <v>#REF!</v>
      </c>
      <c r="D1192" t="e">
        <f>IF(#REF!="","",#REF!)</f>
        <v>#REF!</v>
      </c>
      <c r="E1192" t="e">
        <f>IF(#REF!="","",#REF!)</f>
        <v>#REF!</v>
      </c>
      <c r="F1192" s="6" t="e">
        <f t="shared" si="122"/>
        <v>#REF!</v>
      </c>
      <c r="G1192" s="5" t="e">
        <f>#REF!+#REF!</f>
        <v>#REF!</v>
      </c>
      <c r="H1192" s="5" t="e">
        <f t="shared" si="123"/>
        <v>#REF!</v>
      </c>
      <c r="I1192" s="5" t="e">
        <f t="shared" si="124"/>
        <v>#REF!</v>
      </c>
      <c r="J1192" s="5" t="e">
        <f t="shared" si="125"/>
        <v>#REF!</v>
      </c>
      <c r="K1192" t="e">
        <f t="shared" si="126"/>
        <v>#REF!</v>
      </c>
    </row>
    <row r="1193" spans="1:11" x14ac:dyDescent="0.25">
      <c r="A1193" t="e">
        <f>#REF!</f>
        <v>#REF!</v>
      </c>
      <c r="B1193" t="e">
        <f>#REF!</f>
        <v>#REF!</v>
      </c>
      <c r="C1193" t="e">
        <f>#REF!</f>
        <v>#REF!</v>
      </c>
      <c r="D1193" t="e">
        <f>IF(#REF!="","",#REF!)</f>
        <v>#REF!</v>
      </c>
      <c r="E1193" t="e">
        <f>IF(#REF!="","",#REF!)</f>
        <v>#REF!</v>
      </c>
      <c r="F1193" s="6" t="e">
        <f t="shared" si="122"/>
        <v>#REF!</v>
      </c>
      <c r="G1193" s="5" t="e">
        <f>#REF!+#REF!</f>
        <v>#REF!</v>
      </c>
      <c r="H1193" s="5" t="e">
        <f t="shared" si="123"/>
        <v>#REF!</v>
      </c>
      <c r="I1193" s="5" t="e">
        <f t="shared" si="124"/>
        <v>#REF!</v>
      </c>
      <c r="J1193" s="5" t="e">
        <f t="shared" si="125"/>
        <v>#REF!</v>
      </c>
      <c r="K1193" t="e">
        <f t="shared" si="126"/>
        <v>#REF!</v>
      </c>
    </row>
    <row r="1194" spans="1:11" x14ac:dyDescent="0.25">
      <c r="A1194" t="e">
        <f>#REF!</f>
        <v>#REF!</v>
      </c>
      <c r="B1194" t="e">
        <f>#REF!</f>
        <v>#REF!</v>
      </c>
      <c r="C1194" t="e">
        <f>#REF!</f>
        <v>#REF!</v>
      </c>
      <c r="D1194" t="e">
        <f>IF(#REF!="","",#REF!)</f>
        <v>#REF!</v>
      </c>
      <c r="E1194" t="e">
        <f>IF(#REF!="","",#REF!)</f>
        <v>#REF!</v>
      </c>
      <c r="F1194" s="6" t="e">
        <f t="shared" si="122"/>
        <v>#REF!</v>
      </c>
      <c r="G1194" s="5" t="e">
        <f>#REF!+#REF!</f>
        <v>#REF!</v>
      </c>
      <c r="H1194" s="5" t="e">
        <f t="shared" si="123"/>
        <v>#REF!</v>
      </c>
      <c r="I1194" s="5" t="e">
        <f t="shared" si="124"/>
        <v>#REF!</v>
      </c>
      <c r="J1194" s="5" t="e">
        <f t="shared" si="125"/>
        <v>#REF!</v>
      </c>
      <c r="K1194" t="e">
        <f t="shared" si="126"/>
        <v>#REF!</v>
      </c>
    </row>
    <row r="1195" spans="1:11" x14ac:dyDescent="0.25">
      <c r="A1195" t="e">
        <f>#REF!</f>
        <v>#REF!</v>
      </c>
      <c r="B1195" t="e">
        <f>#REF!</f>
        <v>#REF!</v>
      </c>
      <c r="C1195" t="e">
        <f>#REF!</f>
        <v>#REF!</v>
      </c>
      <c r="D1195" t="e">
        <f>IF(#REF!="","",#REF!)</f>
        <v>#REF!</v>
      </c>
      <c r="E1195" t="e">
        <f>IF(#REF!="","",#REF!)</f>
        <v>#REF!</v>
      </c>
      <c r="F1195" s="6" t="e">
        <f t="shared" si="122"/>
        <v>#REF!</v>
      </c>
      <c r="G1195" s="5" t="e">
        <f>#REF!+#REF!</f>
        <v>#REF!</v>
      </c>
      <c r="H1195" s="5" t="e">
        <f t="shared" si="123"/>
        <v>#REF!</v>
      </c>
      <c r="I1195" s="5" t="e">
        <f t="shared" si="124"/>
        <v>#REF!</v>
      </c>
      <c r="J1195" s="5" t="e">
        <f t="shared" si="125"/>
        <v>#REF!</v>
      </c>
      <c r="K1195" t="e">
        <f t="shared" si="126"/>
        <v>#REF!</v>
      </c>
    </row>
    <row r="1196" spans="1:11" x14ac:dyDescent="0.25">
      <c r="A1196" t="e">
        <f>#REF!</f>
        <v>#REF!</v>
      </c>
      <c r="B1196" t="e">
        <f>#REF!</f>
        <v>#REF!</v>
      </c>
      <c r="C1196" t="e">
        <f>#REF!</f>
        <v>#REF!</v>
      </c>
      <c r="D1196" t="e">
        <f>IF(#REF!="","",#REF!)</f>
        <v>#REF!</v>
      </c>
      <c r="E1196" t="e">
        <f>IF(#REF!="","",#REF!)</f>
        <v>#REF!</v>
      </c>
      <c r="F1196" s="6" t="e">
        <f t="shared" si="122"/>
        <v>#REF!</v>
      </c>
      <c r="G1196" s="5" t="e">
        <f>#REF!+#REF!</f>
        <v>#REF!</v>
      </c>
      <c r="H1196" s="5" t="e">
        <f t="shared" si="123"/>
        <v>#REF!</v>
      </c>
      <c r="I1196" s="5" t="e">
        <f t="shared" si="124"/>
        <v>#REF!</v>
      </c>
      <c r="J1196" s="5" t="e">
        <f t="shared" si="125"/>
        <v>#REF!</v>
      </c>
      <c r="K1196" t="e">
        <f t="shared" si="126"/>
        <v>#REF!</v>
      </c>
    </row>
    <row r="1197" spans="1:11" x14ac:dyDescent="0.25">
      <c r="A1197" t="e">
        <f>#REF!</f>
        <v>#REF!</v>
      </c>
      <c r="B1197" t="e">
        <f>#REF!</f>
        <v>#REF!</v>
      </c>
      <c r="C1197" t="e">
        <f>#REF!</f>
        <v>#REF!</v>
      </c>
      <c r="D1197" t="e">
        <f>IF(#REF!="","",#REF!)</f>
        <v>#REF!</v>
      </c>
      <c r="E1197" t="e">
        <f>IF(#REF!="","",#REF!)</f>
        <v>#REF!</v>
      </c>
      <c r="F1197" s="6" t="e">
        <f t="shared" si="122"/>
        <v>#REF!</v>
      </c>
      <c r="G1197" s="5" t="e">
        <f>#REF!+#REF!</f>
        <v>#REF!</v>
      </c>
      <c r="H1197" s="5" t="e">
        <f t="shared" si="123"/>
        <v>#REF!</v>
      </c>
      <c r="I1197" s="5" t="e">
        <f t="shared" si="124"/>
        <v>#REF!</v>
      </c>
      <c r="J1197" s="5" t="e">
        <f t="shared" si="125"/>
        <v>#REF!</v>
      </c>
      <c r="K1197" t="e">
        <f t="shared" si="126"/>
        <v>#REF!</v>
      </c>
    </row>
    <row r="1198" spans="1:11" x14ac:dyDescent="0.25">
      <c r="A1198" t="e">
        <f>#REF!</f>
        <v>#REF!</v>
      </c>
      <c r="B1198" t="e">
        <f>#REF!</f>
        <v>#REF!</v>
      </c>
      <c r="C1198" t="e">
        <f>#REF!</f>
        <v>#REF!</v>
      </c>
      <c r="D1198" t="e">
        <f>IF(#REF!="","",#REF!)</f>
        <v>#REF!</v>
      </c>
      <c r="E1198" t="e">
        <f>IF(#REF!="","",#REF!)</f>
        <v>#REF!</v>
      </c>
      <c r="F1198" s="6" t="e">
        <f t="shared" si="122"/>
        <v>#REF!</v>
      </c>
      <c r="G1198" s="5" t="e">
        <f>#REF!+#REF!</f>
        <v>#REF!</v>
      </c>
      <c r="H1198" s="5" t="e">
        <f t="shared" si="123"/>
        <v>#REF!</v>
      </c>
      <c r="I1198" s="5" t="e">
        <f t="shared" si="124"/>
        <v>#REF!</v>
      </c>
      <c r="J1198" s="5" t="e">
        <f t="shared" si="125"/>
        <v>#REF!</v>
      </c>
      <c r="K1198" t="e">
        <f t="shared" si="126"/>
        <v>#REF!</v>
      </c>
    </row>
    <row r="1199" spans="1:11" x14ac:dyDescent="0.25">
      <c r="A1199" t="e">
        <f>#REF!</f>
        <v>#REF!</v>
      </c>
      <c r="B1199" t="e">
        <f>#REF!</f>
        <v>#REF!</v>
      </c>
      <c r="C1199" t="e">
        <f>#REF!</f>
        <v>#REF!</v>
      </c>
      <c r="D1199" t="e">
        <f>IF(#REF!="","",#REF!)</f>
        <v>#REF!</v>
      </c>
      <c r="E1199" t="e">
        <f>IF(#REF!="","",#REF!)</f>
        <v>#REF!</v>
      </c>
      <c r="F1199" s="6" t="e">
        <f t="shared" si="122"/>
        <v>#REF!</v>
      </c>
      <c r="G1199" s="5" t="e">
        <f>#REF!+#REF!</f>
        <v>#REF!</v>
      </c>
      <c r="H1199" s="5" t="e">
        <f t="shared" si="123"/>
        <v>#REF!</v>
      </c>
      <c r="I1199" s="5" t="e">
        <f t="shared" si="124"/>
        <v>#REF!</v>
      </c>
      <c r="J1199" s="5" t="e">
        <f t="shared" si="125"/>
        <v>#REF!</v>
      </c>
      <c r="K1199" t="e">
        <f t="shared" si="126"/>
        <v>#REF!</v>
      </c>
    </row>
    <row r="1200" spans="1:11" x14ac:dyDescent="0.25">
      <c r="A1200" t="e">
        <f>#REF!</f>
        <v>#REF!</v>
      </c>
      <c r="B1200" t="e">
        <f>#REF!</f>
        <v>#REF!</v>
      </c>
      <c r="C1200" t="e">
        <f>#REF!</f>
        <v>#REF!</v>
      </c>
      <c r="D1200" t="e">
        <f>IF(#REF!="","",#REF!)</f>
        <v>#REF!</v>
      </c>
      <c r="E1200" t="e">
        <f>IF(#REF!="","",#REF!)</f>
        <v>#REF!</v>
      </c>
      <c r="F1200" s="6" t="e">
        <f t="shared" si="122"/>
        <v>#REF!</v>
      </c>
      <c r="G1200" s="5" t="e">
        <f>#REF!+#REF!</f>
        <v>#REF!</v>
      </c>
      <c r="H1200" s="5" t="e">
        <f t="shared" si="123"/>
        <v>#REF!</v>
      </c>
      <c r="I1200" s="5" t="e">
        <f t="shared" si="124"/>
        <v>#REF!</v>
      </c>
      <c r="J1200" s="5" t="e">
        <f t="shared" si="125"/>
        <v>#REF!</v>
      </c>
      <c r="K1200" t="e">
        <f t="shared" si="126"/>
        <v>#REF!</v>
      </c>
    </row>
    <row r="1201" spans="1:11" x14ac:dyDescent="0.25">
      <c r="A1201" t="e">
        <f>#REF!</f>
        <v>#REF!</v>
      </c>
      <c r="B1201" t="e">
        <f>#REF!</f>
        <v>#REF!</v>
      </c>
      <c r="C1201" t="e">
        <f>#REF!</f>
        <v>#REF!</v>
      </c>
      <c r="D1201" t="e">
        <f>IF(#REF!="","",#REF!)</f>
        <v>#REF!</v>
      </c>
      <c r="E1201" t="e">
        <f>IF(#REF!="","",#REF!)</f>
        <v>#REF!</v>
      </c>
      <c r="F1201" s="6" t="e">
        <f t="shared" si="122"/>
        <v>#REF!</v>
      </c>
      <c r="G1201" s="5" t="e">
        <f>#REF!+#REF!</f>
        <v>#REF!</v>
      </c>
      <c r="H1201" s="5" t="e">
        <f t="shared" si="123"/>
        <v>#REF!</v>
      </c>
      <c r="I1201" s="5" t="e">
        <f t="shared" si="124"/>
        <v>#REF!</v>
      </c>
      <c r="J1201" s="5" t="e">
        <f t="shared" si="125"/>
        <v>#REF!</v>
      </c>
      <c r="K1201" t="e">
        <f t="shared" si="126"/>
        <v>#REF!</v>
      </c>
    </row>
    <row r="1202" spans="1:11" x14ac:dyDescent="0.25">
      <c r="A1202" t="e">
        <f>#REF!</f>
        <v>#REF!</v>
      </c>
      <c r="B1202" t="e">
        <f>#REF!</f>
        <v>#REF!</v>
      </c>
      <c r="C1202" t="e">
        <f>#REF!</f>
        <v>#REF!</v>
      </c>
      <c r="D1202" t="e">
        <f>IF(#REF!="","",#REF!)</f>
        <v>#REF!</v>
      </c>
      <c r="E1202" t="e">
        <f>IF(#REF!="","",#REF!)</f>
        <v>#REF!</v>
      </c>
      <c r="F1202" s="6" t="e">
        <f t="shared" si="122"/>
        <v>#REF!</v>
      </c>
      <c r="G1202" s="5" t="e">
        <f>#REF!+#REF!</f>
        <v>#REF!</v>
      </c>
      <c r="H1202" s="5" t="e">
        <f t="shared" si="123"/>
        <v>#REF!</v>
      </c>
      <c r="I1202" s="5" t="e">
        <f t="shared" si="124"/>
        <v>#REF!</v>
      </c>
      <c r="J1202" s="5" t="e">
        <f t="shared" si="125"/>
        <v>#REF!</v>
      </c>
      <c r="K1202" t="e">
        <f t="shared" si="126"/>
        <v>#REF!</v>
      </c>
    </row>
    <row r="1203" spans="1:11" x14ac:dyDescent="0.25">
      <c r="A1203" t="e">
        <f>#REF!</f>
        <v>#REF!</v>
      </c>
      <c r="B1203" t="e">
        <f>#REF!</f>
        <v>#REF!</v>
      </c>
      <c r="C1203" t="e">
        <f>#REF!</f>
        <v>#REF!</v>
      </c>
      <c r="D1203" t="e">
        <f>IF(#REF!="","",#REF!)</f>
        <v>#REF!</v>
      </c>
      <c r="E1203" t="e">
        <f>IF(#REF!="","",#REF!)</f>
        <v>#REF!</v>
      </c>
      <c r="F1203" s="6" t="e">
        <f t="shared" si="122"/>
        <v>#REF!</v>
      </c>
      <c r="G1203" s="5" t="e">
        <f>#REF!+#REF!</f>
        <v>#REF!</v>
      </c>
      <c r="H1203" s="5" t="e">
        <f t="shared" si="123"/>
        <v>#REF!</v>
      </c>
      <c r="I1203" s="5" t="e">
        <f t="shared" si="124"/>
        <v>#REF!</v>
      </c>
      <c r="J1203" s="5" t="e">
        <f t="shared" si="125"/>
        <v>#REF!</v>
      </c>
      <c r="K1203" t="e">
        <f t="shared" si="126"/>
        <v>#REF!</v>
      </c>
    </row>
    <row r="1204" spans="1:11" x14ac:dyDescent="0.25">
      <c r="A1204" t="e">
        <f>#REF!</f>
        <v>#REF!</v>
      </c>
      <c r="B1204" t="e">
        <f>#REF!</f>
        <v>#REF!</v>
      </c>
      <c r="C1204" t="e">
        <f>#REF!</f>
        <v>#REF!</v>
      </c>
      <c r="D1204" t="e">
        <f>IF(#REF!="","",#REF!)</f>
        <v>#REF!</v>
      </c>
      <c r="E1204" t="e">
        <f>IF(#REF!="","",#REF!)</f>
        <v>#REF!</v>
      </c>
      <c r="F1204" s="6" t="e">
        <f t="shared" si="122"/>
        <v>#REF!</v>
      </c>
      <c r="G1204" s="5" t="e">
        <f>#REF!+#REF!</f>
        <v>#REF!</v>
      </c>
      <c r="H1204" s="5" t="e">
        <f t="shared" si="123"/>
        <v>#REF!</v>
      </c>
      <c r="I1204" s="5" t="e">
        <f t="shared" si="124"/>
        <v>#REF!</v>
      </c>
      <c r="J1204" s="5" t="e">
        <f t="shared" si="125"/>
        <v>#REF!</v>
      </c>
      <c r="K1204" t="e">
        <f t="shared" si="126"/>
        <v>#REF!</v>
      </c>
    </row>
    <row r="1205" spans="1:11" x14ac:dyDescent="0.25">
      <c r="A1205" t="e">
        <f>#REF!</f>
        <v>#REF!</v>
      </c>
      <c r="B1205" t="e">
        <f>#REF!</f>
        <v>#REF!</v>
      </c>
      <c r="C1205" t="e">
        <f>#REF!</f>
        <v>#REF!</v>
      </c>
      <c r="D1205" t="e">
        <f>IF(#REF!="","",#REF!)</f>
        <v>#REF!</v>
      </c>
      <c r="E1205" t="e">
        <f>IF(#REF!="","",#REF!)</f>
        <v>#REF!</v>
      </c>
      <c r="F1205" s="6" t="e">
        <f t="shared" si="122"/>
        <v>#REF!</v>
      </c>
      <c r="G1205" s="5" t="e">
        <f>#REF!+#REF!</f>
        <v>#REF!</v>
      </c>
      <c r="H1205" s="5" t="e">
        <f t="shared" si="123"/>
        <v>#REF!</v>
      </c>
      <c r="I1205" s="5" t="e">
        <f t="shared" si="124"/>
        <v>#REF!</v>
      </c>
      <c r="J1205" s="5" t="e">
        <f t="shared" si="125"/>
        <v>#REF!</v>
      </c>
      <c r="K1205" t="e">
        <f t="shared" si="126"/>
        <v>#REF!</v>
      </c>
    </row>
    <row r="1206" spans="1:11" x14ac:dyDescent="0.25">
      <c r="A1206" t="e">
        <f>#REF!</f>
        <v>#REF!</v>
      </c>
      <c r="B1206" t="e">
        <f>#REF!</f>
        <v>#REF!</v>
      </c>
      <c r="C1206" t="e">
        <f>#REF!</f>
        <v>#REF!</v>
      </c>
      <c r="D1206" t="e">
        <f>IF(#REF!="","",#REF!)</f>
        <v>#REF!</v>
      </c>
      <c r="E1206" t="e">
        <f>IF(#REF!="","",#REF!)</f>
        <v>#REF!</v>
      </c>
      <c r="F1206" s="6" t="e">
        <f t="shared" si="122"/>
        <v>#REF!</v>
      </c>
      <c r="G1206" s="5" t="e">
        <f>#REF!+#REF!</f>
        <v>#REF!</v>
      </c>
      <c r="H1206" s="5" t="e">
        <f t="shared" si="123"/>
        <v>#REF!</v>
      </c>
      <c r="I1206" s="5" t="e">
        <f t="shared" si="124"/>
        <v>#REF!</v>
      </c>
      <c r="J1206" s="5" t="e">
        <f t="shared" si="125"/>
        <v>#REF!</v>
      </c>
      <c r="K1206" t="e">
        <f t="shared" si="126"/>
        <v>#REF!</v>
      </c>
    </row>
    <row r="1207" spans="1:11" x14ac:dyDescent="0.25">
      <c r="A1207" t="e">
        <f>#REF!</f>
        <v>#REF!</v>
      </c>
      <c r="B1207" t="e">
        <f>#REF!</f>
        <v>#REF!</v>
      </c>
      <c r="C1207" t="e">
        <f>#REF!</f>
        <v>#REF!</v>
      </c>
      <c r="D1207" t="e">
        <f>IF(#REF!="","",#REF!)</f>
        <v>#REF!</v>
      </c>
      <c r="E1207" t="e">
        <f>IF(#REF!="","",#REF!)</f>
        <v>#REF!</v>
      </c>
      <c r="F1207" s="6" t="e">
        <f t="shared" si="122"/>
        <v>#REF!</v>
      </c>
      <c r="G1207" s="5" t="e">
        <f>#REF!+#REF!</f>
        <v>#REF!</v>
      </c>
      <c r="H1207" s="5" t="e">
        <f t="shared" si="123"/>
        <v>#REF!</v>
      </c>
      <c r="I1207" s="5" t="e">
        <f t="shared" si="124"/>
        <v>#REF!</v>
      </c>
      <c r="J1207" s="5" t="e">
        <f t="shared" si="125"/>
        <v>#REF!</v>
      </c>
      <c r="K1207" t="e">
        <f t="shared" si="126"/>
        <v>#REF!</v>
      </c>
    </row>
    <row r="1208" spans="1:11" x14ac:dyDescent="0.25">
      <c r="A1208" t="e">
        <f>#REF!</f>
        <v>#REF!</v>
      </c>
      <c r="B1208" t="e">
        <f>#REF!</f>
        <v>#REF!</v>
      </c>
      <c r="C1208" t="e">
        <f>#REF!</f>
        <v>#REF!</v>
      </c>
      <c r="D1208" t="e">
        <f>IF(#REF!="","",#REF!)</f>
        <v>#REF!</v>
      </c>
      <c r="E1208" t="e">
        <f>IF(#REF!="","",#REF!)</f>
        <v>#REF!</v>
      </c>
      <c r="F1208" s="6" t="e">
        <f t="shared" si="122"/>
        <v>#REF!</v>
      </c>
      <c r="G1208" s="5" t="e">
        <f>#REF!+#REF!</f>
        <v>#REF!</v>
      </c>
      <c r="H1208" s="5" t="e">
        <f t="shared" si="123"/>
        <v>#REF!</v>
      </c>
      <c r="I1208" s="5" t="e">
        <f t="shared" si="124"/>
        <v>#REF!</v>
      </c>
      <c r="J1208" s="5" t="e">
        <f t="shared" si="125"/>
        <v>#REF!</v>
      </c>
      <c r="K1208" t="e">
        <f t="shared" si="126"/>
        <v>#REF!</v>
      </c>
    </row>
    <row r="1209" spans="1:11" x14ac:dyDescent="0.25">
      <c r="A1209" t="e">
        <f>#REF!</f>
        <v>#REF!</v>
      </c>
      <c r="B1209" t="e">
        <f>#REF!</f>
        <v>#REF!</v>
      </c>
      <c r="C1209" t="e">
        <f>#REF!</f>
        <v>#REF!</v>
      </c>
      <c r="D1209" t="e">
        <f>IF(#REF!="","",#REF!)</f>
        <v>#REF!</v>
      </c>
      <c r="E1209" t="e">
        <f>IF(#REF!="","",#REF!)</f>
        <v>#REF!</v>
      </c>
      <c r="F1209" s="6" t="e">
        <f t="shared" si="122"/>
        <v>#REF!</v>
      </c>
      <c r="G1209" s="5" t="e">
        <f>#REF!+#REF!</f>
        <v>#REF!</v>
      </c>
      <c r="H1209" s="5" t="e">
        <f t="shared" si="123"/>
        <v>#REF!</v>
      </c>
      <c r="I1209" s="5" t="e">
        <f t="shared" si="124"/>
        <v>#REF!</v>
      </c>
      <c r="J1209" s="5" t="e">
        <f t="shared" si="125"/>
        <v>#REF!</v>
      </c>
      <c r="K1209" t="e">
        <f t="shared" si="126"/>
        <v>#REF!</v>
      </c>
    </row>
    <row r="1210" spans="1:11" x14ac:dyDescent="0.25">
      <c r="A1210" t="e">
        <f>#REF!</f>
        <v>#REF!</v>
      </c>
      <c r="B1210" t="e">
        <f>#REF!</f>
        <v>#REF!</v>
      </c>
      <c r="C1210" t="e">
        <f>#REF!</f>
        <v>#REF!</v>
      </c>
      <c r="D1210" t="e">
        <f>IF(#REF!="","",#REF!)</f>
        <v>#REF!</v>
      </c>
      <c r="E1210" t="e">
        <f>IF(#REF!="","",#REF!)</f>
        <v>#REF!</v>
      </c>
      <c r="F1210" s="6" t="e">
        <f t="shared" si="122"/>
        <v>#REF!</v>
      </c>
      <c r="G1210" s="5" t="e">
        <f>#REF!+#REF!</f>
        <v>#REF!</v>
      </c>
      <c r="H1210" s="5" t="e">
        <f t="shared" si="123"/>
        <v>#REF!</v>
      </c>
      <c r="I1210" s="5" t="e">
        <f t="shared" si="124"/>
        <v>#REF!</v>
      </c>
      <c r="J1210" s="5" t="e">
        <f t="shared" si="125"/>
        <v>#REF!</v>
      </c>
      <c r="K1210" t="e">
        <f t="shared" si="126"/>
        <v>#REF!</v>
      </c>
    </row>
    <row r="1211" spans="1:11" x14ac:dyDescent="0.25">
      <c r="A1211" t="e">
        <f>#REF!</f>
        <v>#REF!</v>
      </c>
      <c r="B1211" t="e">
        <f>#REF!</f>
        <v>#REF!</v>
      </c>
      <c r="C1211" t="e">
        <f>#REF!</f>
        <v>#REF!</v>
      </c>
      <c r="D1211" t="e">
        <f>IF(#REF!="","",#REF!)</f>
        <v>#REF!</v>
      </c>
      <c r="E1211" t="e">
        <f>IF(#REF!="","",#REF!)</f>
        <v>#REF!</v>
      </c>
      <c r="F1211" s="6" t="e">
        <f t="shared" si="122"/>
        <v>#REF!</v>
      </c>
      <c r="G1211" s="5" t="e">
        <f>#REF!+#REF!</f>
        <v>#REF!</v>
      </c>
      <c r="H1211" s="5" t="e">
        <f t="shared" si="123"/>
        <v>#REF!</v>
      </c>
      <c r="I1211" s="5" t="e">
        <f t="shared" si="124"/>
        <v>#REF!</v>
      </c>
      <c r="J1211" s="5" t="e">
        <f t="shared" si="125"/>
        <v>#REF!</v>
      </c>
      <c r="K1211" t="e">
        <f t="shared" si="126"/>
        <v>#REF!</v>
      </c>
    </row>
    <row r="1212" spans="1:11" x14ac:dyDescent="0.25">
      <c r="A1212" t="e">
        <f>#REF!</f>
        <v>#REF!</v>
      </c>
      <c r="B1212" t="e">
        <f>#REF!</f>
        <v>#REF!</v>
      </c>
      <c r="C1212" t="e">
        <f>#REF!</f>
        <v>#REF!</v>
      </c>
      <c r="D1212" t="e">
        <f>IF(#REF!="","",#REF!)</f>
        <v>#REF!</v>
      </c>
      <c r="E1212" t="e">
        <f>IF(#REF!="","",#REF!)</f>
        <v>#REF!</v>
      </c>
      <c r="F1212" s="6" t="e">
        <f t="shared" si="122"/>
        <v>#REF!</v>
      </c>
      <c r="G1212" s="5" t="e">
        <f>#REF!+#REF!</f>
        <v>#REF!</v>
      </c>
      <c r="H1212" s="5" t="e">
        <f t="shared" si="123"/>
        <v>#REF!</v>
      </c>
      <c r="I1212" s="5" t="e">
        <f t="shared" si="124"/>
        <v>#REF!</v>
      </c>
      <c r="J1212" s="5" t="e">
        <f t="shared" si="125"/>
        <v>#REF!</v>
      </c>
      <c r="K1212" t="e">
        <f t="shared" si="126"/>
        <v>#REF!</v>
      </c>
    </row>
    <row r="1213" spans="1:11" x14ac:dyDescent="0.25">
      <c r="A1213" t="e">
        <f>#REF!</f>
        <v>#REF!</v>
      </c>
      <c r="B1213" t="e">
        <f>#REF!</f>
        <v>#REF!</v>
      </c>
      <c r="C1213" t="e">
        <f>#REF!</f>
        <v>#REF!</v>
      </c>
      <c r="D1213" t="e">
        <f>IF(#REF!="","",#REF!)</f>
        <v>#REF!</v>
      </c>
      <c r="E1213" t="e">
        <f>IF(#REF!="","",#REF!)</f>
        <v>#REF!</v>
      </c>
      <c r="F1213" s="6" t="e">
        <f t="shared" si="122"/>
        <v>#REF!</v>
      </c>
      <c r="G1213" s="5" t="e">
        <f>#REF!+#REF!</f>
        <v>#REF!</v>
      </c>
      <c r="H1213" s="5" t="e">
        <f t="shared" si="123"/>
        <v>#REF!</v>
      </c>
      <c r="I1213" s="5" t="e">
        <f t="shared" si="124"/>
        <v>#REF!</v>
      </c>
      <c r="J1213" s="5" t="e">
        <f t="shared" si="125"/>
        <v>#REF!</v>
      </c>
      <c r="K1213" t="e">
        <f t="shared" si="126"/>
        <v>#REF!</v>
      </c>
    </row>
    <row r="1214" spans="1:11" x14ac:dyDescent="0.25">
      <c r="A1214" t="e">
        <f>#REF!</f>
        <v>#REF!</v>
      </c>
      <c r="B1214" t="e">
        <f>#REF!</f>
        <v>#REF!</v>
      </c>
      <c r="C1214" t="e">
        <f>#REF!</f>
        <v>#REF!</v>
      </c>
      <c r="D1214" t="e">
        <f>IF(#REF!="","",#REF!)</f>
        <v>#REF!</v>
      </c>
      <c r="E1214" t="e">
        <f>IF(#REF!="","",#REF!)</f>
        <v>#REF!</v>
      </c>
      <c r="F1214" s="6" t="e">
        <f t="shared" si="122"/>
        <v>#REF!</v>
      </c>
      <c r="G1214" s="5" t="e">
        <f>#REF!+#REF!</f>
        <v>#REF!</v>
      </c>
      <c r="H1214" s="5" t="e">
        <f t="shared" si="123"/>
        <v>#REF!</v>
      </c>
      <c r="I1214" s="5" t="e">
        <f t="shared" si="124"/>
        <v>#REF!</v>
      </c>
      <c r="J1214" s="5" t="e">
        <f t="shared" si="125"/>
        <v>#REF!</v>
      </c>
      <c r="K1214" t="e">
        <f t="shared" si="126"/>
        <v>#REF!</v>
      </c>
    </row>
    <row r="1215" spans="1:11" x14ac:dyDescent="0.25">
      <c r="A1215" t="e">
        <f>#REF!</f>
        <v>#REF!</v>
      </c>
      <c r="B1215" t="e">
        <f>#REF!</f>
        <v>#REF!</v>
      </c>
      <c r="C1215" t="e">
        <f>#REF!</f>
        <v>#REF!</v>
      </c>
      <c r="D1215" t="e">
        <f>IF(#REF!="","",#REF!)</f>
        <v>#REF!</v>
      </c>
      <c r="E1215" t="e">
        <f>IF(#REF!="","",#REF!)</f>
        <v>#REF!</v>
      </c>
      <c r="F1215" s="6" t="e">
        <f t="shared" si="122"/>
        <v>#REF!</v>
      </c>
      <c r="G1215" s="5" t="e">
        <f>#REF!+#REF!</f>
        <v>#REF!</v>
      </c>
      <c r="H1215" s="5" t="e">
        <f t="shared" si="123"/>
        <v>#REF!</v>
      </c>
      <c r="I1215" s="5" t="e">
        <f t="shared" si="124"/>
        <v>#REF!</v>
      </c>
      <c r="J1215" s="5" t="e">
        <f t="shared" si="125"/>
        <v>#REF!</v>
      </c>
      <c r="K1215" t="e">
        <f t="shared" si="126"/>
        <v>#REF!</v>
      </c>
    </row>
    <row r="1216" spans="1:11" x14ac:dyDescent="0.25">
      <c r="A1216" t="e">
        <f>#REF!</f>
        <v>#REF!</v>
      </c>
      <c r="B1216" t="e">
        <f>#REF!</f>
        <v>#REF!</v>
      </c>
      <c r="C1216" t="e">
        <f>#REF!</f>
        <v>#REF!</v>
      </c>
      <c r="D1216" t="e">
        <f>IF(#REF!="","",#REF!)</f>
        <v>#REF!</v>
      </c>
      <c r="E1216" t="e">
        <f>IF(#REF!="","",#REF!)</f>
        <v>#REF!</v>
      </c>
      <c r="F1216" s="6" t="e">
        <f t="shared" si="122"/>
        <v>#REF!</v>
      </c>
      <c r="G1216" s="5" t="e">
        <f>#REF!+#REF!</f>
        <v>#REF!</v>
      </c>
      <c r="H1216" s="5" t="e">
        <f t="shared" si="123"/>
        <v>#REF!</v>
      </c>
      <c r="I1216" s="5" t="e">
        <f t="shared" si="124"/>
        <v>#REF!</v>
      </c>
      <c r="J1216" s="5" t="e">
        <f t="shared" si="125"/>
        <v>#REF!</v>
      </c>
      <c r="K1216" t="e">
        <f t="shared" si="126"/>
        <v>#REF!</v>
      </c>
    </row>
    <row r="1217" spans="1:11" x14ac:dyDescent="0.25">
      <c r="A1217" t="e">
        <f>#REF!</f>
        <v>#REF!</v>
      </c>
      <c r="B1217" t="e">
        <f>#REF!</f>
        <v>#REF!</v>
      </c>
      <c r="C1217" t="e">
        <f>#REF!</f>
        <v>#REF!</v>
      </c>
      <c r="D1217" t="e">
        <f>IF(#REF!="","",#REF!)</f>
        <v>#REF!</v>
      </c>
      <c r="E1217" t="e">
        <f>IF(#REF!="","",#REF!)</f>
        <v>#REF!</v>
      </c>
      <c r="F1217" s="6" t="e">
        <f t="shared" si="122"/>
        <v>#REF!</v>
      </c>
      <c r="G1217" s="5" t="e">
        <f>#REF!+#REF!</f>
        <v>#REF!</v>
      </c>
      <c r="H1217" s="5" t="e">
        <f t="shared" si="123"/>
        <v>#REF!</v>
      </c>
      <c r="I1217" s="5" t="e">
        <f t="shared" si="124"/>
        <v>#REF!</v>
      </c>
      <c r="J1217" s="5" t="e">
        <f t="shared" si="125"/>
        <v>#REF!</v>
      </c>
      <c r="K1217" t="e">
        <f t="shared" si="126"/>
        <v>#REF!</v>
      </c>
    </row>
    <row r="1218" spans="1:11" x14ac:dyDescent="0.25">
      <c r="A1218" t="e">
        <f>#REF!</f>
        <v>#REF!</v>
      </c>
      <c r="B1218" t="e">
        <f>#REF!</f>
        <v>#REF!</v>
      </c>
      <c r="C1218" t="e">
        <f>#REF!</f>
        <v>#REF!</v>
      </c>
      <c r="D1218" t="e">
        <f>IF(#REF!="","",#REF!)</f>
        <v>#REF!</v>
      </c>
      <c r="E1218" t="e">
        <f>IF(#REF!="","",#REF!)</f>
        <v>#REF!</v>
      </c>
      <c r="F1218" s="6" t="e">
        <f t="shared" si="122"/>
        <v>#REF!</v>
      </c>
      <c r="G1218" s="5" t="e">
        <f>#REF!+#REF!</f>
        <v>#REF!</v>
      </c>
      <c r="H1218" s="5" t="e">
        <f t="shared" si="123"/>
        <v>#REF!</v>
      </c>
      <c r="I1218" s="5" t="e">
        <f t="shared" si="124"/>
        <v>#REF!</v>
      </c>
      <c r="J1218" s="5" t="e">
        <f t="shared" si="125"/>
        <v>#REF!</v>
      </c>
      <c r="K1218" t="e">
        <f t="shared" si="126"/>
        <v>#REF!</v>
      </c>
    </row>
    <row r="1219" spans="1:11" x14ac:dyDescent="0.25">
      <c r="A1219" t="e">
        <f>#REF!</f>
        <v>#REF!</v>
      </c>
      <c r="B1219" t="e">
        <f>#REF!</f>
        <v>#REF!</v>
      </c>
      <c r="C1219" t="e">
        <f>#REF!</f>
        <v>#REF!</v>
      </c>
      <c r="D1219" t="e">
        <f>IF(#REF!="","",#REF!)</f>
        <v>#REF!</v>
      </c>
      <c r="E1219" t="e">
        <f>IF(#REF!="","",#REF!)</f>
        <v>#REF!</v>
      </c>
      <c r="F1219" s="6" t="e">
        <f t="shared" si="122"/>
        <v>#REF!</v>
      </c>
      <c r="G1219" s="5" t="e">
        <f>#REF!+#REF!</f>
        <v>#REF!</v>
      </c>
      <c r="H1219" s="5" t="e">
        <f t="shared" si="123"/>
        <v>#REF!</v>
      </c>
      <c r="I1219" s="5" t="e">
        <f t="shared" si="124"/>
        <v>#REF!</v>
      </c>
      <c r="J1219" s="5" t="e">
        <f t="shared" si="125"/>
        <v>#REF!</v>
      </c>
      <c r="K1219" t="e">
        <f t="shared" si="126"/>
        <v>#REF!</v>
      </c>
    </row>
    <row r="1220" spans="1:11" x14ac:dyDescent="0.25">
      <c r="A1220" t="e">
        <f>#REF!</f>
        <v>#REF!</v>
      </c>
      <c r="B1220" t="e">
        <f>#REF!</f>
        <v>#REF!</v>
      </c>
      <c r="C1220" t="e">
        <f>#REF!</f>
        <v>#REF!</v>
      </c>
      <c r="D1220" t="e">
        <f>IF(#REF!="","",#REF!)</f>
        <v>#REF!</v>
      </c>
      <c r="E1220" t="e">
        <f>IF(#REF!="","",#REF!)</f>
        <v>#REF!</v>
      </c>
      <c r="F1220" s="6" t="e">
        <f t="shared" ref="F1220:F1283" si="127">IF(OR(E1220="",D1220="",E1220=0),"",D1220/E1220)</f>
        <v>#REF!</v>
      </c>
      <c r="G1220" s="5" t="e">
        <f>#REF!+#REF!</f>
        <v>#REF!</v>
      </c>
      <c r="H1220" s="5" t="e">
        <f t="shared" ref="H1220:H1283" si="128">IF(AND(G1220&gt;0,IF(D1220="",0,D1220)&gt;0,B1220=$P$3),1,0)</f>
        <v>#REF!</v>
      </c>
      <c r="I1220" s="5" t="e">
        <f t="shared" ref="I1220:I1283" si="129">IF(AND(G1220&gt;0,B1220=$P$3),1,0)</f>
        <v>#REF!</v>
      </c>
      <c r="J1220" s="5" t="e">
        <f t="shared" ref="J1220:J1283" si="130">IF(AND(IF(D1220="",0,D1220)&gt;0,G1220=0,B1220=$P$3),1,0)</f>
        <v>#REF!</v>
      </c>
      <c r="K1220" t="e">
        <f t="shared" ref="K1220:K1283" si="131">IF(OR(E1220=0,E1220=""),0,IF(B1220=$P$3,1,0))</f>
        <v>#REF!</v>
      </c>
    </row>
    <row r="1221" spans="1:11" x14ac:dyDescent="0.25">
      <c r="A1221" t="e">
        <f>#REF!</f>
        <v>#REF!</v>
      </c>
      <c r="B1221" t="e">
        <f>#REF!</f>
        <v>#REF!</v>
      </c>
      <c r="C1221" t="e">
        <f>#REF!</f>
        <v>#REF!</v>
      </c>
      <c r="D1221" t="e">
        <f>IF(#REF!="","",#REF!)</f>
        <v>#REF!</v>
      </c>
      <c r="E1221" t="e">
        <f>IF(#REF!="","",#REF!)</f>
        <v>#REF!</v>
      </c>
      <c r="F1221" s="6" t="e">
        <f t="shared" si="127"/>
        <v>#REF!</v>
      </c>
      <c r="G1221" s="5" t="e">
        <f>#REF!+#REF!</f>
        <v>#REF!</v>
      </c>
      <c r="H1221" s="5" t="e">
        <f t="shared" si="128"/>
        <v>#REF!</v>
      </c>
      <c r="I1221" s="5" t="e">
        <f t="shared" si="129"/>
        <v>#REF!</v>
      </c>
      <c r="J1221" s="5" t="e">
        <f t="shared" si="130"/>
        <v>#REF!</v>
      </c>
      <c r="K1221" t="e">
        <f t="shared" si="131"/>
        <v>#REF!</v>
      </c>
    </row>
    <row r="1222" spans="1:11" x14ac:dyDescent="0.25">
      <c r="A1222" t="e">
        <f>#REF!</f>
        <v>#REF!</v>
      </c>
      <c r="B1222" t="e">
        <f>#REF!</f>
        <v>#REF!</v>
      </c>
      <c r="C1222" t="e">
        <f>#REF!</f>
        <v>#REF!</v>
      </c>
      <c r="D1222" t="e">
        <f>IF(#REF!="","",#REF!)</f>
        <v>#REF!</v>
      </c>
      <c r="E1222" t="e">
        <f>IF(#REF!="","",#REF!)</f>
        <v>#REF!</v>
      </c>
      <c r="F1222" s="6" t="e">
        <f t="shared" si="127"/>
        <v>#REF!</v>
      </c>
      <c r="G1222" s="5" t="e">
        <f>#REF!+#REF!</f>
        <v>#REF!</v>
      </c>
      <c r="H1222" s="5" t="e">
        <f t="shared" si="128"/>
        <v>#REF!</v>
      </c>
      <c r="I1222" s="5" t="e">
        <f t="shared" si="129"/>
        <v>#REF!</v>
      </c>
      <c r="J1222" s="5" t="e">
        <f t="shared" si="130"/>
        <v>#REF!</v>
      </c>
      <c r="K1222" t="e">
        <f t="shared" si="131"/>
        <v>#REF!</v>
      </c>
    </row>
    <row r="1223" spans="1:11" x14ac:dyDescent="0.25">
      <c r="A1223" t="e">
        <f>#REF!</f>
        <v>#REF!</v>
      </c>
      <c r="B1223" t="e">
        <f>#REF!</f>
        <v>#REF!</v>
      </c>
      <c r="C1223" t="e">
        <f>#REF!</f>
        <v>#REF!</v>
      </c>
      <c r="D1223" t="e">
        <f>IF(#REF!="","",#REF!)</f>
        <v>#REF!</v>
      </c>
      <c r="E1223" t="e">
        <f>IF(#REF!="","",#REF!)</f>
        <v>#REF!</v>
      </c>
      <c r="F1223" s="6" t="e">
        <f t="shared" si="127"/>
        <v>#REF!</v>
      </c>
      <c r="G1223" s="5" t="e">
        <f>#REF!+#REF!</f>
        <v>#REF!</v>
      </c>
      <c r="H1223" s="5" t="e">
        <f t="shared" si="128"/>
        <v>#REF!</v>
      </c>
      <c r="I1223" s="5" t="e">
        <f t="shared" si="129"/>
        <v>#REF!</v>
      </c>
      <c r="J1223" s="5" t="e">
        <f t="shared" si="130"/>
        <v>#REF!</v>
      </c>
      <c r="K1223" t="e">
        <f t="shared" si="131"/>
        <v>#REF!</v>
      </c>
    </row>
    <row r="1224" spans="1:11" x14ac:dyDescent="0.25">
      <c r="A1224" t="e">
        <f>#REF!</f>
        <v>#REF!</v>
      </c>
      <c r="B1224" t="e">
        <f>#REF!</f>
        <v>#REF!</v>
      </c>
      <c r="C1224" t="e">
        <f>#REF!</f>
        <v>#REF!</v>
      </c>
      <c r="D1224" t="e">
        <f>IF(#REF!="","",#REF!)</f>
        <v>#REF!</v>
      </c>
      <c r="E1224" t="e">
        <f>IF(#REF!="","",#REF!)</f>
        <v>#REF!</v>
      </c>
      <c r="F1224" s="6" t="e">
        <f t="shared" si="127"/>
        <v>#REF!</v>
      </c>
      <c r="G1224" s="5" t="e">
        <f>#REF!+#REF!</f>
        <v>#REF!</v>
      </c>
      <c r="H1224" s="5" t="e">
        <f t="shared" si="128"/>
        <v>#REF!</v>
      </c>
      <c r="I1224" s="5" t="e">
        <f t="shared" si="129"/>
        <v>#REF!</v>
      </c>
      <c r="J1224" s="5" t="e">
        <f t="shared" si="130"/>
        <v>#REF!</v>
      </c>
      <c r="K1224" t="e">
        <f t="shared" si="131"/>
        <v>#REF!</v>
      </c>
    </row>
    <row r="1225" spans="1:11" x14ac:dyDescent="0.25">
      <c r="A1225" t="e">
        <f>#REF!</f>
        <v>#REF!</v>
      </c>
      <c r="B1225" t="e">
        <f>#REF!</f>
        <v>#REF!</v>
      </c>
      <c r="C1225" t="e">
        <f>#REF!</f>
        <v>#REF!</v>
      </c>
      <c r="D1225" t="e">
        <f>IF(#REF!="","",#REF!)</f>
        <v>#REF!</v>
      </c>
      <c r="E1225" t="e">
        <f>IF(#REF!="","",#REF!)</f>
        <v>#REF!</v>
      </c>
      <c r="F1225" s="6" t="e">
        <f t="shared" si="127"/>
        <v>#REF!</v>
      </c>
      <c r="G1225" s="5" t="e">
        <f>#REF!+#REF!</f>
        <v>#REF!</v>
      </c>
      <c r="H1225" s="5" t="e">
        <f t="shared" si="128"/>
        <v>#REF!</v>
      </c>
      <c r="I1225" s="5" t="e">
        <f t="shared" si="129"/>
        <v>#REF!</v>
      </c>
      <c r="J1225" s="5" t="e">
        <f t="shared" si="130"/>
        <v>#REF!</v>
      </c>
      <c r="K1225" t="e">
        <f t="shared" si="131"/>
        <v>#REF!</v>
      </c>
    </row>
    <row r="1226" spans="1:11" x14ac:dyDescent="0.25">
      <c r="A1226" t="e">
        <f>#REF!</f>
        <v>#REF!</v>
      </c>
      <c r="B1226" t="e">
        <f>#REF!</f>
        <v>#REF!</v>
      </c>
      <c r="C1226" t="e">
        <f>#REF!</f>
        <v>#REF!</v>
      </c>
      <c r="D1226" t="e">
        <f>IF(#REF!="","",#REF!)</f>
        <v>#REF!</v>
      </c>
      <c r="E1226" t="e">
        <f>IF(#REF!="","",#REF!)</f>
        <v>#REF!</v>
      </c>
      <c r="F1226" s="6" t="e">
        <f t="shared" si="127"/>
        <v>#REF!</v>
      </c>
      <c r="G1226" s="5" t="e">
        <f>#REF!+#REF!</f>
        <v>#REF!</v>
      </c>
      <c r="H1226" s="5" t="e">
        <f t="shared" si="128"/>
        <v>#REF!</v>
      </c>
      <c r="I1226" s="5" t="e">
        <f t="shared" si="129"/>
        <v>#REF!</v>
      </c>
      <c r="J1226" s="5" t="e">
        <f t="shared" si="130"/>
        <v>#REF!</v>
      </c>
      <c r="K1226" t="e">
        <f t="shared" si="131"/>
        <v>#REF!</v>
      </c>
    </row>
    <row r="1227" spans="1:11" x14ac:dyDescent="0.25">
      <c r="A1227" t="e">
        <f>#REF!</f>
        <v>#REF!</v>
      </c>
      <c r="B1227" t="e">
        <f>#REF!</f>
        <v>#REF!</v>
      </c>
      <c r="C1227" t="e">
        <f>#REF!</f>
        <v>#REF!</v>
      </c>
      <c r="D1227" t="e">
        <f>IF(#REF!="","",#REF!)</f>
        <v>#REF!</v>
      </c>
      <c r="E1227" t="e">
        <f>IF(#REF!="","",#REF!)</f>
        <v>#REF!</v>
      </c>
      <c r="F1227" s="6" t="e">
        <f t="shared" si="127"/>
        <v>#REF!</v>
      </c>
      <c r="G1227" s="5" t="e">
        <f>#REF!+#REF!</f>
        <v>#REF!</v>
      </c>
      <c r="H1227" s="5" t="e">
        <f t="shared" si="128"/>
        <v>#REF!</v>
      </c>
      <c r="I1227" s="5" t="e">
        <f t="shared" si="129"/>
        <v>#REF!</v>
      </c>
      <c r="J1227" s="5" t="e">
        <f t="shared" si="130"/>
        <v>#REF!</v>
      </c>
      <c r="K1227" t="e">
        <f t="shared" si="131"/>
        <v>#REF!</v>
      </c>
    </row>
    <row r="1228" spans="1:11" x14ac:dyDescent="0.25">
      <c r="A1228" t="e">
        <f>#REF!</f>
        <v>#REF!</v>
      </c>
      <c r="B1228" t="e">
        <f>#REF!</f>
        <v>#REF!</v>
      </c>
      <c r="C1228" t="e">
        <f>#REF!</f>
        <v>#REF!</v>
      </c>
      <c r="D1228" t="e">
        <f>IF(#REF!="","",#REF!)</f>
        <v>#REF!</v>
      </c>
      <c r="E1228" t="e">
        <f>IF(#REF!="","",#REF!)</f>
        <v>#REF!</v>
      </c>
      <c r="F1228" s="6" t="e">
        <f t="shared" si="127"/>
        <v>#REF!</v>
      </c>
      <c r="G1228" s="5" t="e">
        <f>#REF!+#REF!</f>
        <v>#REF!</v>
      </c>
      <c r="H1228" s="5" t="e">
        <f t="shared" si="128"/>
        <v>#REF!</v>
      </c>
      <c r="I1228" s="5" t="e">
        <f t="shared" si="129"/>
        <v>#REF!</v>
      </c>
      <c r="J1228" s="5" t="e">
        <f t="shared" si="130"/>
        <v>#REF!</v>
      </c>
      <c r="K1228" t="e">
        <f t="shared" si="131"/>
        <v>#REF!</v>
      </c>
    </row>
    <row r="1229" spans="1:11" x14ac:dyDescent="0.25">
      <c r="A1229" t="e">
        <f>#REF!</f>
        <v>#REF!</v>
      </c>
      <c r="B1229" t="e">
        <f>#REF!</f>
        <v>#REF!</v>
      </c>
      <c r="C1229" t="e">
        <f>#REF!</f>
        <v>#REF!</v>
      </c>
      <c r="D1229" t="e">
        <f>IF(#REF!="","",#REF!)</f>
        <v>#REF!</v>
      </c>
      <c r="E1229" t="e">
        <f>IF(#REF!="","",#REF!)</f>
        <v>#REF!</v>
      </c>
      <c r="F1229" s="6" t="e">
        <f t="shared" si="127"/>
        <v>#REF!</v>
      </c>
      <c r="G1229" s="5" t="e">
        <f>#REF!+#REF!</f>
        <v>#REF!</v>
      </c>
      <c r="H1229" s="5" t="e">
        <f t="shared" si="128"/>
        <v>#REF!</v>
      </c>
      <c r="I1229" s="5" t="e">
        <f t="shared" si="129"/>
        <v>#REF!</v>
      </c>
      <c r="J1229" s="5" t="e">
        <f t="shared" si="130"/>
        <v>#REF!</v>
      </c>
      <c r="K1229" t="e">
        <f t="shared" si="131"/>
        <v>#REF!</v>
      </c>
    </row>
    <row r="1230" spans="1:11" x14ac:dyDescent="0.25">
      <c r="A1230" t="e">
        <f>#REF!</f>
        <v>#REF!</v>
      </c>
      <c r="B1230" t="e">
        <f>#REF!</f>
        <v>#REF!</v>
      </c>
      <c r="C1230" t="e">
        <f>#REF!</f>
        <v>#REF!</v>
      </c>
      <c r="D1230" t="e">
        <f>IF(#REF!="","",#REF!)</f>
        <v>#REF!</v>
      </c>
      <c r="E1230" t="e">
        <f>IF(#REF!="","",#REF!)</f>
        <v>#REF!</v>
      </c>
      <c r="F1230" s="6" t="e">
        <f t="shared" si="127"/>
        <v>#REF!</v>
      </c>
      <c r="G1230" s="5" t="e">
        <f>#REF!+#REF!</f>
        <v>#REF!</v>
      </c>
      <c r="H1230" s="5" t="e">
        <f t="shared" si="128"/>
        <v>#REF!</v>
      </c>
      <c r="I1230" s="5" t="e">
        <f t="shared" si="129"/>
        <v>#REF!</v>
      </c>
      <c r="J1230" s="5" t="e">
        <f t="shared" si="130"/>
        <v>#REF!</v>
      </c>
      <c r="K1230" t="e">
        <f t="shared" si="131"/>
        <v>#REF!</v>
      </c>
    </row>
    <row r="1231" spans="1:11" x14ac:dyDescent="0.25">
      <c r="A1231" t="e">
        <f>#REF!</f>
        <v>#REF!</v>
      </c>
      <c r="B1231" t="e">
        <f>#REF!</f>
        <v>#REF!</v>
      </c>
      <c r="C1231" t="e">
        <f>#REF!</f>
        <v>#REF!</v>
      </c>
      <c r="D1231" t="e">
        <f>IF(#REF!="","",#REF!)</f>
        <v>#REF!</v>
      </c>
      <c r="E1231" t="e">
        <f>IF(#REF!="","",#REF!)</f>
        <v>#REF!</v>
      </c>
      <c r="F1231" s="6" t="e">
        <f t="shared" si="127"/>
        <v>#REF!</v>
      </c>
      <c r="G1231" s="5" t="e">
        <f>#REF!+#REF!</f>
        <v>#REF!</v>
      </c>
      <c r="H1231" s="5" t="e">
        <f t="shared" si="128"/>
        <v>#REF!</v>
      </c>
      <c r="I1231" s="5" t="e">
        <f t="shared" si="129"/>
        <v>#REF!</v>
      </c>
      <c r="J1231" s="5" t="e">
        <f t="shared" si="130"/>
        <v>#REF!</v>
      </c>
      <c r="K1231" t="e">
        <f t="shared" si="131"/>
        <v>#REF!</v>
      </c>
    </row>
    <row r="1232" spans="1:11" x14ac:dyDescent="0.25">
      <c r="A1232" t="e">
        <f>#REF!</f>
        <v>#REF!</v>
      </c>
      <c r="B1232" t="e">
        <f>#REF!</f>
        <v>#REF!</v>
      </c>
      <c r="C1232" t="e">
        <f>#REF!</f>
        <v>#REF!</v>
      </c>
      <c r="D1232" t="e">
        <f>IF(#REF!="","",#REF!)</f>
        <v>#REF!</v>
      </c>
      <c r="E1232" t="e">
        <f>IF(#REF!="","",#REF!)</f>
        <v>#REF!</v>
      </c>
      <c r="F1232" s="6" t="e">
        <f t="shared" si="127"/>
        <v>#REF!</v>
      </c>
      <c r="G1232" s="5" t="e">
        <f>#REF!+#REF!</f>
        <v>#REF!</v>
      </c>
      <c r="H1232" s="5" t="e">
        <f t="shared" si="128"/>
        <v>#REF!</v>
      </c>
      <c r="I1232" s="5" t="e">
        <f t="shared" si="129"/>
        <v>#REF!</v>
      </c>
      <c r="J1232" s="5" t="e">
        <f t="shared" si="130"/>
        <v>#REF!</v>
      </c>
      <c r="K1232" t="e">
        <f t="shared" si="131"/>
        <v>#REF!</v>
      </c>
    </row>
    <row r="1233" spans="1:11" x14ac:dyDescent="0.25">
      <c r="A1233" t="e">
        <f>#REF!</f>
        <v>#REF!</v>
      </c>
      <c r="B1233" t="e">
        <f>#REF!</f>
        <v>#REF!</v>
      </c>
      <c r="C1233" t="e">
        <f>#REF!</f>
        <v>#REF!</v>
      </c>
      <c r="D1233" t="e">
        <f>IF(#REF!="","",#REF!)</f>
        <v>#REF!</v>
      </c>
      <c r="E1233" t="e">
        <f>IF(#REF!="","",#REF!)</f>
        <v>#REF!</v>
      </c>
      <c r="F1233" s="6" t="e">
        <f t="shared" si="127"/>
        <v>#REF!</v>
      </c>
      <c r="G1233" s="5" t="e">
        <f>#REF!+#REF!</f>
        <v>#REF!</v>
      </c>
      <c r="H1233" s="5" t="e">
        <f t="shared" si="128"/>
        <v>#REF!</v>
      </c>
      <c r="I1233" s="5" t="e">
        <f t="shared" si="129"/>
        <v>#REF!</v>
      </c>
      <c r="J1233" s="5" t="e">
        <f t="shared" si="130"/>
        <v>#REF!</v>
      </c>
      <c r="K1233" t="e">
        <f t="shared" si="131"/>
        <v>#REF!</v>
      </c>
    </row>
    <row r="1234" spans="1:11" x14ac:dyDescent="0.25">
      <c r="A1234" t="e">
        <f>#REF!</f>
        <v>#REF!</v>
      </c>
      <c r="B1234" t="e">
        <f>#REF!</f>
        <v>#REF!</v>
      </c>
      <c r="C1234" t="e">
        <f>#REF!</f>
        <v>#REF!</v>
      </c>
      <c r="D1234" t="e">
        <f>IF(#REF!="","",#REF!)</f>
        <v>#REF!</v>
      </c>
      <c r="E1234" t="e">
        <f>IF(#REF!="","",#REF!)</f>
        <v>#REF!</v>
      </c>
      <c r="F1234" s="6" t="e">
        <f t="shared" si="127"/>
        <v>#REF!</v>
      </c>
      <c r="G1234" s="5" t="e">
        <f>#REF!+#REF!</f>
        <v>#REF!</v>
      </c>
      <c r="H1234" s="5" t="e">
        <f t="shared" si="128"/>
        <v>#REF!</v>
      </c>
      <c r="I1234" s="5" t="e">
        <f t="shared" si="129"/>
        <v>#REF!</v>
      </c>
      <c r="J1234" s="5" t="e">
        <f t="shared" si="130"/>
        <v>#REF!</v>
      </c>
      <c r="K1234" t="e">
        <f t="shared" si="131"/>
        <v>#REF!</v>
      </c>
    </row>
    <row r="1235" spans="1:11" x14ac:dyDescent="0.25">
      <c r="A1235" t="e">
        <f>#REF!</f>
        <v>#REF!</v>
      </c>
      <c r="B1235" t="e">
        <f>#REF!</f>
        <v>#REF!</v>
      </c>
      <c r="C1235" t="e">
        <f>#REF!</f>
        <v>#REF!</v>
      </c>
      <c r="D1235" t="e">
        <f>IF(#REF!="","",#REF!)</f>
        <v>#REF!</v>
      </c>
      <c r="E1235" t="e">
        <f>IF(#REF!="","",#REF!)</f>
        <v>#REF!</v>
      </c>
      <c r="F1235" s="6" t="e">
        <f t="shared" si="127"/>
        <v>#REF!</v>
      </c>
      <c r="G1235" s="5" t="e">
        <f>#REF!+#REF!</f>
        <v>#REF!</v>
      </c>
      <c r="H1235" s="5" t="e">
        <f t="shared" si="128"/>
        <v>#REF!</v>
      </c>
      <c r="I1235" s="5" t="e">
        <f t="shared" si="129"/>
        <v>#REF!</v>
      </c>
      <c r="J1235" s="5" t="e">
        <f t="shared" si="130"/>
        <v>#REF!</v>
      </c>
      <c r="K1235" t="e">
        <f t="shared" si="131"/>
        <v>#REF!</v>
      </c>
    </row>
    <row r="1236" spans="1:11" x14ac:dyDescent="0.25">
      <c r="A1236" t="e">
        <f>#REF!</f>
        <v>#REF!</v>
      </c>
      <c r="B1236" t="e">
        <f>#REF!</f>
        <v>#REF!</v>
      </c>
      <c r="C1236" t="e">
        <f>#REF!</f>
        <v>#REF!</v>
      </c>
      <c r="D1236" t="e">
        <f>IF(#REF!="","",#REF!)</f>
        <v>#REF!</v>
      </c>
      <c r="E1236" t="e">
        <f>IF(#REF!="","",#REF!)</f>
        <v>#REF!</v>
      </c>
      <c r="F1236" s="6" t="e">
        <f t="shared" si="127"/>
        <v>#REF!</v>
      </c>
      <c r="G1236" s="5" t="e">
        <f>#REF!+#REF!</f>
        <v>#REF!</v>
      </c>
      <c r="H1236" s="5" t="e">
        <f t="shared" si="128"/>
        <v>#REF!</v>
      </c>
      <c r="I1236" s="5" t="e">
        <f t="shared" si="129"/>
        <v>#REF!</v>
      </c>
      <c r="J1236" s="5" t="e">
        <f t="shared" si="130"/>
        <v>#REF!</v>
      </c>
      <c r="K1236" t="e">
        <f t="shared" si="131"/>
        <v>#REF!</v>
      </c>
    </row>
    <row r="1237" spans="1:11" x14ac:dyDescent="0.25">
      <c r="A1237" t="e">
        <f>#REF!</f>
        <v>#REF!</v>
      </c>
      <c r="B1237" t="e">
        <f>#REF!</f>
        <v>#REF!</v>
      </c>
      <c r="C1237" t="e">
        <f>#REF!</f>
        <v>#REF!</v>
      </c>
      <c r="D1237" t="e">
        <f>IF(#REF!="","",#REF!)</f>
        <v>#REF!</v>
      </c>
      <c r="E1237" t="e">
        <f>IF(#REF!="","",#REF!)</f>
        <v>#REF!</v>
      </c>
      <c r="F1237" s="6" t="e">
        <f t="shared" si="127"/>
        <v>#REF!</v>
      </c>
      <c r="G1237" s="5" t="e">
        <f>#REF!+#REF!</f>
        <v>#REF!</v>
      </c>
      <c r="H1237" s="5" t="e">
        <f t="shared" si="128"/>
        <v>#REF!</v>
      </c>
      <c r="I1237" s="5" t="e">
        <f t="shared" si="129"/>
        <v>#REF!</v>
      </c>
      <c r="J1237" s="5" t="e">
        <f t="shared" si="130"/>
        <v>#REF!</v>
      </c>
      <c r="K1237" t="e">
        <f t="shared" si="131"/>
        <v>#REF!</v>
      </c>
    </row>
    <row r="1238" spans="1:11" x14ac:dyDescent="0.25">
      <c r="A1238" t="e">
        <f>#REF!</f>
        <v>#REF!</v>
      </c>
      <c r="B1238" t="e">
        <f>#REF!</f>
        <v>#REF!</v>
      </c>
      <c r="C1238" t="e">
        <f>#REF!</f>
        <v>#REF!</v>
      </c>
      <c r="D1238" t="e">
        <f>IF(#REF!="","",#REF!)</f>
        <v>#REF!</v>
      </c>
      <c r="E1238" t="e">
        <f>IF(#REF!="","",#REF!)</f>
        <v>#REF!</v>
      </c>
      <c r="F1238" s="6" t="e">
        <f t="shared" si="127"/>
        <v>#REF!</v>
      </c>
      <c r="G1238" s="5" t="e">
        <f>#REF!+#REF!</f>
        <v>#REF!</v>
      </c>
      <c r="H1238" s="5" t="e">
        <f t="shared" si="128"/>
        <v>#REF!</v>
      </c>
      <c r="I1238" s="5" t="e">
        <f t="shared" si="129"/>
        <v>#REF!</v>
      </c>
      <c r="J1238" s="5" t="e">
        <f t="shared" si="130"/>
        <v>#REF!</v>
      </c>
      <c r="K1238" t="e">
        <f t="shared" si="131"/>
        <v>#REF!</v>
      </c>
    </row>
    <row r="1239" spans="1:11" x14ac:dyDescent="0.25">
      <c r="A1239" t="e">
        <f>#REF!</f>
        <v>#REF!</v>
      </c>
      <c r="B1239" t="e">
        <f>#REF!</f>
        <v>#REF!</v>
      </c>
      <c r="C1239" t="e">
        <f>#REF!</f>
        <v>#REF!</v>
      </c>
      <c r="D1239" t="e">
        <f>IF(#REF!="","",#REF!)</f>
        <v>#REF!</v>
      </c>
      <c r="E1239" t="e">
        <f>IF(#REF!="","",#REF!)</f>
        <v>#REF!</v>
      </c>
      <c r="F1239" s="6" t="e">
        <f t="shared" si="127"/>
        <v>#REF!</v>
      </c>
      <c r="G1239" s="5" t="e">
        <f>#REF!+#REF!</f>
        <v>#REF!</v>
      </c>
      <c r="H1239" s="5" t="e">
        <f t="shared" si="128"/>
        <v>#REF!</v>
      </c>
      <c r="I1239" s="5" t="e">
        <f t="shared" si="129"/>
        <v>#REF!</v>
      </c>
      <c r="J1239" s="5" t="e">
        <f t="shared" si="130"/>
        <v>#REF!</v>
      </c>
      <c r="K1239" t="e">
        <f t="shared" si="131"/>
        <v>#REF!</v>
      </c>
    </row>
    <row r="1240" spans="1:11" x14ac:dyDescent="0.25">
      <c r="A1240" t="e">
        <f>#REF!</f>
        <v>#REF!</v>
      </c>
      <c r="B1240" t="e">
        <f>#REF!</f>
        <v>#REF!</v>
      </c>
      <c r="C1240" t="e">
        <f>#REF!</f>
        <v>#REF!</v>
      </c>
      <c r="D1240" t="e">
        <f>IF(#REF!="","",#REF!)</f>
        <v>#REF!</v>
      </c>
      <c r="E1240" t="e">
        <f>IF(#REF!="","",#REF!)</f>
        <v>#REF!</v>
      </c>
      <c r="F1240" s="6" t="e">
        <f t="shared" si="127"/>
        <v>#REF!</v>
      </c>
      <c r="G1240" s="5" t="e">
        <f>#REF!+#REF!</f>
        <v>#REF!</v>
      </c>
      <c r="H1240" s="5" t="e">
        <f t="shared" si="128"/>
        <v>#REF!</v>
      </c>
      <c r="I1240" s="5" t="e">
        <f t="shared" si="129"/>
        <v>#REF!</v>
      </c>
      <c r="J1240" s="5" t="e">
        <f t="shared" si="130"/>
        <v>#REF!</v>
      </c>
      <c r="K1240" t="e">
        <f t="shared" si="131"/>
        <v>#REF!</v>
      </c>
    </row>
    <row r="1241" spans="1:11" x14ac:dyDescent="0.25">
      <c r="A1241" t="e">
        <f>#REF!</f>
        <v>#REF!</v>
      </c>
      <c r="B1241" t="e">
        <f>#REF!</f>
        <v>#REF!</v>
      </c>
      <c r="C1241" t="e">
        <f>#REF!</f>
        <v>#REF!</v>
      </c>
      <c r="D1241" t="e">
        <f>IF(#REF!="","",#REF!)</f>
        <v>#REF!</v>
      </c>
      <c r="E1241" t="e">
        <f>IF(#REF!="","",#REF!)</f>
        <v>#REF!</v>
      </c>
      <c r="F1241" s="6" t="e">
        <f t="shared" si="127"/>
        <v>#REF!</v>
      </c>
      <c r="G1241" s="5" t="e">
        <f>#REF!+#REF!</f>
        <v>#REF!</v>
      </c>
      <c r="H1241" s="5" t="e">
        <f t="shared" si="128"/>
        <v>#REF!</v>
      </c>
      <c r="I1241" s="5" t="e">
        <f t="shared" si="129"/>
        <v>#REF!</v>
      </c>
      <c r="J1241" s="5" t="e">
        <f t="shared" si="130"/>
        <v>#REF!</v>
      </c>
      <c r="K1241" t="e">
        <f t="shared" si="131"/>
        <v>#REF!</v>
      </c>
    </row>
    <row r="1242" spans="1:11" x14ac:dyDescent="0.25">
      <c r="A1242" t="e">
        <f>#REF!</f>
        <v>#REF!</v>
      </c>
      <c r="B1242" t="e">
        <f>#REF!</f>
        <v>#REF!</v>
      </c>
      <c r="C1242" t="e">
        <f>#REF!</f>
        <v>#REF!</v>
      </c>
      <c r="D1242" t="e">
        <f>IF(#REF!="","",#REF!)</f>
        <v>#REF!</v>
      </c>
      <c r="E1242" t="e">
        <f>IF(#REF!="","",#REF!)</f>
        <v>#REF!</v>
      </c>
      <c r="F1242" s="6" t="e">
        <f t="shared" si="127"/>
        <v>#REF!</v>
      </c>
      <c r="G1242" s="5" t="e">
        <f>#REF!+#REF!</f>
        <v>#REF!</v>
      </c>
      <c r="H1242" s="5" t="e">
        <f t="shared" si="128"/>
        <v>#REF!</v>
      </c>
      <c r="I1242" s="5" t="e">
        <f t="shared" si="129"/>
        <v>#REF!</v>
      </c>
      <c r="J1242" s="5" t="e">
        <f t="shared" si="130"/>
        <v>#REF!</v>
      </c>
      <c r="K1242" t="e">
        <f t="shared" si="131"/>
        <v>#REF!</v>
      </c>
    </row>
    <row r="1243" spans="1:11" x14ac:dyDescent="0.25">
      <c r="A1243" t="e">
        <f>#REF!</f>
        <v>#REF!</v>
      </c>
      <c r="B1243" t="e">
        <f>#REF!</f>
        <v>#REF!</v>
      </c>
      <c r="C1243" t="e">
        <f>#REF!</f>
        <v>#REF!</v>
      </c>
      <c r="D1243" t="e">
        <f>IF(#REF!="","",#REF!)</f>
        <v>#REF!</v>
      </c>
      <c r="E1243" t="e">
        <f>IF(#REF!="","",#REF!)</f>
        <v>#REF!</v>
      </c>
      <c r="F1243" s="6" t="e">
        <f t="shared" si="127"/>
        <v>#REF!</v>
      </c>
      <c r="G1243" s="5" t="e">
        <f>#REF!+#REF!</f>
        <v>#REF!</v>
      </c>
      <c r="H1243" s="5" t="e">
        <f t="shared" si="128"/>
        <v>#REF!</v>
      </c>
      <c r="I1243" s="5" t="e">
        <f t="shared" si="129"/>
        <v>#REF!</v>
      </c>
      <c r="J1243" s="5" t="e">
        <f t="shared" si="130"/>
        <v>#REF!</v>
      </c>
      <c r="K1243" t="e">
        <f t="shared" si="131"/>
        <v>#REF!</v>
      </c>
    </row>
    <row r="1244" spans="1:11" x14ac:dyDescent="0.25">
      <c r="A1244" t="e">
        <f>#REF!</f>
        <v>#REF!</v>
      </c>
      <c r="B1244" t="e">
        <f>#REF!</f>
        <v>#REF!</v>
      </c>
      <c r="C1244" t="e">
        <f>#REF!</f>
        <v>#REF!</v>
      </c>
      <c r="D1244" t="e">
        <f>IF(#REF!="","",#REF!)</f>
        <v>#REF!</v>
      </c>
      <c r="E1244" t="e">
        <f>IF(#REF!="","",#REF!)</f>
        <v>#REF!</v>
      </c>
      <c r="F1244" s="6" t="e">
        <f t="shared" si="127"/>
        <v>#REF!</v>
      </c>
      <c r="G1244" s="5" t="e">
        <f>#REF!+#REF!</f>
        <v>#REF!</v>
      </c>
      <c r="H1244" s="5" t="e">
        <f t="shared" si="128"/>
        <v>#REF!</v>
      </c>
      <c r="I1244" s="5" t="e">
        <f t="shared" si="129"/>
        <v>#REF!</v>
      </c>
      <c r="J1244" s="5" t="e">
        <f t="shared" si="130"/>
        <v>#REF!</v>
      </c>
      <c r="K1244" t="e">
        <f t="shared" si="131"/>
        <v>#REF!</v>
      </c>
    </row>
    <row r="1245" spans="1:11" x14ac:dyDescent="0.25">
      <c r="A1245" t="e">
        <f>#REF!</f>
        <v>#REF!</v>
      </c>
      <c r="B1245" t="e">
        <f>#REF!</f>
        <v>#REF!</v>
      </c>
      <c r="C1245" t="e">
        <f>#REF!</f>
        <v>#REF!</v>
      </c>
      <c r="D1245" t="e">
        <f>IF(#REF!="","",#REF!)</f>
        <v>#REF!</v>
      </c>
      <c r="E1245" t="e">
        <f>IF(#REF!="","",#REF!)</f>
        <v>#REF!</v>
      </c>
      <c r="F1245" s="6" t="e">
        <f t="shared" si="127"/>
        <v>#REF!</v>
      </c>
      <c r="G1245" s="5" t="e">
        <f>#REF!+#REF!</f>
        <v>#REF!</v>
      </c>
      <c r="H1245" s="5" t="e">
        <f t="shared" si="128"/>
        <v>#REF!</v>
      </c>
      <c r="I1245" s="5" t="e">
        <f t="shared" si="129"/>
        <v>#REF!</v>
      </c>
      <c r="J1245" s="5" t="e">
        <f t="shared" si="130"/>
        <v>#REF!</v>
      </c>
      <c r="K1245" t="e">
        <f t="shared" si="131"/>
        <v>#REF!</v>
      </c>
    </row>
    <row r="1246" spans="1:11" x14ac:dyDescent="0.25">
      <c r="A1246" t="e">
        <f>#REF!</f>
        <v>#REF!</v>
      </c>
      <c r="B1246" t="e">
        <f>#REF!</f>
        <v>#REF!</v>
      </c>
      <c r="C1246" t="e">
        <f>#REF!</f>
        <v>#REF!</v>
      </c>
      <c r="D1246" t="e">
        <f>IF(#REF!="","",#REF!)</f>
        <v>#REF!</v>
      </c>
      <c r="E1246" t="e">
        <f>IF(#REF!="","",#REF!)</f>
        <v>#REF!</v>
      </c>
      <c r="F1246" s="6" t="e">
        <f t="shared" si="127"/>
        <v>#REF!</v>
      </c>
      <c r="G1246" s="5" t="e">
        <f>#REF!+#REF!</f>
        <v>#REF!</v>
      </c>
      <c r="H1246" s="5" t="e">
        <f t="shared" si="128"/>
        <v>#REF!</v>
      </c>
      <c r="I1246" s="5" t="e">
        <f t="shared" si="129"/>
        <v>#REF!</v>
      </c>
      <c r="J1246" s="5" t="e">
        <f t="shared" si="130"/>
        <v>#REF!</v>
      </c>
      <c r="K1246" t="e">
        <f t="shared" si="131"/>
        <v>#REF!</v>
      </c>
    </row>
    <row r="1247" spans="1:11" x14ac:dyDescent="0.25">
      <c r="A1247" t="e">
        <f>#REF!</f>
        <v>#REF!</v>
      </c>
      <c r="B1247" t="e">
        <f>#REF!</f>
        <v>#REF!</v>
      </c>
      <c r="C1247" t="e">
        <f>#REF!</f>
        <v>#REF!</v>
      </c>
      <c r="D1247" t="e">
        <f>IF(#REF!="","",#REF!)</f>
        <v>#REF!</v>
      </c>
      <c r="E1247" t="e">
        <f>IF(#REF!="","",#REF!)</f>
        <v>#REF!</v>
      </c>
      <c r="F1247" s="6" t="e">
        <f t="shared" si="127"/>
        <v>#REF!</v>
      </c>
      <c r="G1247" s="5" t="e">
        <f>#REF!+#REF!</f>
        <v>#REF!</v>
      </c>
      <c r="H1247" s="5" t="e">
        <f t="shared" si="128"/>
        <v>#REF!</v>
      </c>
      <c r="I1247" s="5" t="e">
        <f t="shared" si="129"/>
        <v>#REF!</v>
      </c>
      <c r="J1247" s="5" t="e">
        <f t="shared" si="130"/>
        <v>#REF!</v>
      </c>
      <c r="K1247" t="e">
        <f t="shared" si="131"/>
        <v>#REF!</v>
      </c>
    </row>
    <row r="1248" spans="1:11" x14ac:dyDescent="0.25">
      <c r="A1248" t="e">
        <f>#REF!</f>
        <v>#REF!</v>
      </c>
      <c r="B1248" t="e">
        <f>#REF!</f>
        <v>#REF!</v>
      </c>
      <c r="C1248" t="e">
        <f>#REF!</f>
        <v>#REF!</v>
      </c>
      <c r="D1248" t="e">
        <f>IF(#REF!="","",#REF!)</f>
        <v>#REF!</v>
      </c>
      <c r="E1248" t="e">
        <f>IF(#REF!="","",#REF!)</f>
        <v>#REF!</v>
      </c>
      <c r="F1248" s="6" t="e">
        <f t="shared" si="127"/>
        <v>#REF!</v>
      </c>
      <c r="G1248" s="5" t="e">
        <f>#REF!+#REF!</f>
        <v>#REF!</v>
      </c>
      <c r="H1248" s="5" t="e">
        <f t="shared" si="128"/>
        <v>#REF!</v>
      </c>
      <c r="I1248" s="5" t="e">
        <f t="shared" si="129"/>
        <v>#REF!</v>
      </c>
      <c r="J1248" s="5" t="e">
        <f t="shared" si="130"/>
        <v>#REF!</v>
      </c>
      <c r="K1248" t="e">
        <f t="shared" si="131"/>
        <v>#REF!</v>
      </c>
    </row>
    <row r="1249" spans="1:11" x14ac:dyDescent="0.25">
      <c r="A1249" t="e">
        <f>#REF!</f>
        <v>#REF!</v>
      </c>
      <c r="B1249" t="e">
        <f>#REF!</f>
        <v>#REF!</v>
      </c>
      <c r="C1249" t="e">
        <f>#REF!</f>
        <v>#REF!</v>
      </c>
      <c r="D1249" t="e">
        <f>IF(#REF!="","",#REF!)</f>
        <v>#REF!</v>
      </c>
      <c r="E1249" t="e">
        <f>IF(#REF!="","",#REF!)</f>
        <v>#REF!</v>
      </c>
      <c r="F1249" s="6" t="e">
        <f t="shared" si="127"/>
        <v>#REF!</v>
      </c>
      <c r="G1249" s="5" t="e">
        <f>#REF!+#REF!</f>
        <v>#REF!</v>
      </c>
      <c r="H1249" s="5" t="e">
        <f t="shared" si="128"/>
        <v>#REF!</v>
      </c>
      <c r="I1249" s="5" t="e">
        <f t="shared" si="129"/>
        <v>#REF!</v>
      </c>
      <c r="J1249" s="5" t="e">
        <f t="shared" si="130"/>
        <v>#REF!</v>
      </c>
      <c r="K1249" t="e">
        <f t="shared" si="131"/>
        <v>#REF!</v>
      </c>
    </row>
    <row r="1250" spans="1:11" x14ac:dyDescent="0.25">
      <c r="A1250" t="e">
        <f>#REF!</f>
        <v>#REF!</v>
      </c>
      <c r="B1250" t="e">
        <f>#REF!</f>
        <v>#REF!</v>
      </c>
      <c r="C1250" t="e">
        <f>#REF!</f>
        <v>#REF!</v>
      </c>
      <c r="D1250" t="e">
        <f>IF(#REF!="","",#REF!)</f>
        <v>#REF!</v>
      </c>
      <c r="E1250" t="e">
        <f>IF(#REF!="","",#REF!)</f>
        <v>#REF!</v>
      </c>
      <c r="F1250" s="6" t="e">
        <f t="shared" si="127"/>
        <v>#REF!</v>
      </c>
      <c r="G1250" s="5" t="e">
        <f>#REF!+#REF!</f>
        <v>#REF!</v>
      </c>
      <c r="H1250" s="5" t="e">
        <f t="shared" si="128"/>
        <v>#REF!</v>
      </c>
      <c r="I1250" s="5" t="e">
        <f t="shared" si="129"/>
        <v>#REF!</v>
      </c>
      <c r="J1250" s="5" t="e">
        <f t="shared" si="130"/>
        <v>#REF!</v>
      </c>
      <c r="K1250" t="e">
        <f t="shared" si="131"/>
        <v>#REF!</v>
      </c>
    </row>
    <row r="1251" spans="1:11" x14ac:dyDescent="0.25">
      <c r="A1251" t="e">
        <f>#REF!</f>
        <v>#REF!</v>
      </c>
      <c r="B1251" t="e">
        <f>#REF!</f>
        <v>#REF!</v>
      </c>
      <c r="C1251" t="e">
        <f>#REF!</f>
        <v>#REF!</v>
      </c>
      <c r="D1251" t="e">
        <f>IF(#REF!="","",#REF!)</f>
        <v>#REF!</v>
      </c>
      <c r="E1251" t="e">
        <f>IF(#REF!="","",#REF!)</f>
        <v>#REF!</v>
      </c>
      <c r="F1251" s="6" t="e">
        <f t="shared" si="127"/>
        <v>#REF!</v>
      </c>
      <c r="G1251" s="5" t="e">
        <f>#REF!+#REF!</f>
        <v>#REF!</v>
      </c>
      <c r="H1251" s="5" t="e">
        <f t="shared" si="128"/>
        <v>#REF!</v>
      </c>
      <c r="I1251" s="5" t="e">
        <f t="shared" si="129"/>
        <v>#REF!</v>
      </c>
      <c r="J1251" s="5" t="e">
        <f t="shared" si="130"/>
        <v>#REF!</v>
      </c>
      <c r="K1251" t="e">
        <f t="shared" si="131"/>
        <v>#REF!</v>
      </c>
    </row>
    <row r="1252" spans="1:11" x14ac:dyDescent="0.25">
      <c r="A1252" t="e">
        <f>#REF!</f>
        <v>#REF!</v>
      </c>
      <c r="B1252" t="e">
        <f>#REF!</f>
        <v>#REF!</v>
      </c>
      <c r="C1252" t="e">
        <f>#REF!</f>
        <v>#REF!</v>
      </c>
      <c r="D1252" t="e">
        <f>IF(#REF!="","",#REF!)</f>
        <v>#REF!</v>
      </c>
      <c r="E1252" t="e">
        <f>IF(#REF!="","",#REF!)</f>
        <v>#REF!</v>
      </c>
      <c r="F1252" s="6" t="e">
        <f t="shared" si="127"/>
        <v>#REF!</v>
      </c>
      <c r="G1252" s="5" t="e">
        <f>#REF!+#REF!</f>
        <v>#REF!</v>
      </c>
      <c r="H1252" s="5" t="e">
        <f t="shared" si="128"/>
        <v>#REF!</v>
      </c>
      <c r="I1252" s="5" t="e">
        <f t="shared" si="129"/>
        <v>#REF!</v>
      </c>
      <c r="J1252" s="5" t="e">
        <f t="shared" si="130"/>
        <v>#REF!</v>
      </c>
      <c r="K1252" t="e">
        <f t="shared" si="131"/>
        <v>#REF!</v>
      </c>
    </row>
    <row r="1253" spans="1:11" x14ac:dyDescent="0.25">
      <c r="A1253" t="e">
        <f>#REF!</f>
        <v>#REF!</v>
      </c>
      <c r="B1253" t="e">
        <f>#REF!</f>
        <v>#REF!</v>
      </c>
      <c r="C1253" t="e">
        <f>#REF!</f>
        <v>#REF!</v>
      </c>
      <c r="D1253" t="e">
        <f>IF(#REF!="","",#REF!)</f>
        <v>#REF!</v>
      </c>
      <c r="E1253" t="e">
        <f>IF(#REF!="","",#REF!)</f>
        <v>#REF!</v>
      </c>
      <c r="F1253" s="6" t="e">
        <f t="shared" si="127"/>
        <v>#REF!</v>
      </c>
      <c r="G1253" s="5" t="e">
        <f>#REF!+#REF!</f>
        <v>#REF!</v>
      </c>
      <c r="H1253" s="5" t="e">
        <f t="shared" si="128"/>
        <v>#REF!</v>
      </c>
      <c r="I1253" s="5" t="e">
        <f t="shared" si="129"/>
        <v>#REF!</v>
      </c>
      <c r="J1253" s="5" t="e">
        <f t="shared" si="130"/>
        <v>#REF!</v>
      </c>
      <c r="K1253" t="e">
        <f t="shared" si="131"/>
        <v>#REF!</v>
      </c>
    </row>
    <row r="1254" spans="1:11" x14ac:dyDescent="0.25">
      <c r="A1254" t="e">
        <f>#REF!</f>
        <v>#REF!</v>
      </c>
      <c r="B1254" t="e">
        <f>#REF!</f>
        <v>#REF!</v>
      </c>
      <c r="C1254" t="e">
        <f>#REF!</f>
        <v>#REF!</v>
      </c>
      <c r="D1254" t="e">
        <f>IF(#REF!="","",#REF!)</f>
        <v>#REF!</v>
      </c>
      <c r="E1254" t="e">
        <f>IF(#REF!="","",#REF!)</f>
        <v>#REF!</v>
      </c>
      <c r="F1254" s="6" t="e">
        <f t="shared" si="127"/>
        <v>#REF!</v>
      </c>
      <c r="G1254" s="5" t="e">
        <f>#REF!+#REF!</f>
        <v>#REF!</v>
      </c>
      <c r="H1254" s="5" t="e">
        <f t="shared" si="128"/>
        <v>#REF!</v>
      </c>
      <c r="I1254" s="5" t="e">
        <f t="shared" si="129"/>
        <v>#REF!</v>
      </c>
      <c r="J1254" s="5" t="e">
        <f t="shared" si="130"/>
        <v>#REF!</v>
      </c>
      <c r="K1254" t="e">
        <f t="shared" si="131"/>
        <v>#REF!</v>
      </c>
    </row>
    <row r="1255" spans="1:11" x14ac:dyDescent="0.25">
      <c r="A1255" t="e">
        <f>#REF!</f>
        <v>#REF!</v>
      </c>
      <c r="B1255" t="e">
        <f>#REF!</f>
        <v>#REF!</v>
      </c>
      <c r="C1255" t="e">
        <f>#REF!</f>
        <v>#REF!</v>
      </c>
      <c r="D1255" t="e">
        <f>IF(#REF!="","",#REF!)</f>
        <v>#REF!</v>
      </c>
      <c r="E1255" t="e">
        <f>IF(#REF!="","",#REF!)</f>
        <v>#REF!</v>
      </c>
      <c r="F1255" s="6" t="e">
        <f t="shared" si="127"/>
        <v>#REF!</v>
      </c>
      <c r="G1255" s="5" t="e">
        <f>#REF!+#REF!</f>
        <v>#REF!</v>
      </c>
      <c r="H1255" s="5" t="e">
        <f t="shared" si="128"/>
        <v>#REF!</v>
      </c>
      <c r="I1255" s="5" t="e">
        <f t="shared" si="129"/>
        <v>#REF!</v>
      </c>
      <c r="J1255" s="5" t="e">
        <f t="shared" si="130"/>
        <v>#REF!</v>
      </c>
      <c r="K1255" t="e">
        <f t="shared" si="131"/>
        <v>#REF!</v>
      </c>
    </row>
    <row r="1256" spans="1:11" x14ac:dyDescent="0.25">
      <c r="A1256" t="e">
        <f>#REF!</f>
        <v>#REF!</v>
      </c>
      <c r="B1256" t="e">
        <f>#REF!</f>
        <v>#REF!</v>
      </c>
      <c r="C1256" t="e">
        <f>#REF!</f>
        <v>#REF!</v>
      </c>
      <c r="D1256" t="e">
        <f>IF(#REF!="","",#REF!)</f>
        <v>#REF!</v>
      </c>
      <c r="E1256" t="e">
        <f>IF(#REF!="","",#REF!)</f>
        <v>#REF!</v>
      </c>
      <c r="F1256" s="6" t="e">
        <f t="shared" si="127"/>
        <v>#REF!</v>
      </c>
      <c r="G1256" s="5" t="e">
        <f>#REF!+#REF!</f>
        <v>#REF!</v>
      </c>
      <c r="H1256" s="5" t="e">
        <f t="shared" si="128"/>
        <v>#REF!</v>
      </c>
      <c r="I1256" s="5" t="e">
        <f t="shared" si="129"/>
        <v>#REF!</v>
      </c>
      <c r="J1256" s="5" t="e">
        <f t="shared" si="130"/>
        <v>#REF!</v>
      </c>
      <c r="K1256" t="e">
        <f t="shared" si="131"/>
        <v>#REF!</v>
      </c>
    </row>
    <row r="1257" spans="1:11" x14ac:dyDescent="0.25">
      <c r="A1257" t="e">
        <f>#REF!</f>
        <v>#REF!</v>
      </c>
      <c r="B1257" t="e">
        <f>#REF!</f>
        <v>#REF!</v>
      </c>
      <c r="C1257" t="e">
        <f>#REF!</f>
        <v>#REF!</v>
      </c>
      <c r="D1257" t="e">
        <f>IF(#REF!="","",#REF!)</f>
        <v>#REF!</v>
      </c>
      <c r="E1257" t="e">
        <f>IF(#REF!="","",#REF!)</f>
        <v>#REF!</v>
      </c>
      <c r="F1257" s="6" t="e">
        <f t="shared" si="127"/>
        <v>#REF!</v>
      </c>
      <c r="G1257" s="5" t="e">
        <f>#REF!+#REF!</f>
        <v>#REF!</v>
      </c>
      <c r="H1257" s="5" t="e">
        <f t="shared" si="128"/>
        <v>#REF!</v>
      </c>
      <c r="I1257" s="5" t="e">
        <f t="shared" si="129"/>
        <v>#REF!</v>
      </c>
      <c r="J1257" s="5" t="e">
        <f t="shared" si="130"/>
        <v>#REF!</v>
      </c>
      <c r="K1257" t="e">
        <f t="shared" si="131"/>
        <v>#REF!</v>
      </c>
    </row>
    <row r="1258" spans="1:11" x14ac:dyDescent="0.25">
      <c r="A1258" t="e">
        <f>#REF!</f>
        <v>#REF!</v>
      </c>
      <c r="B1258" t="e">
        <f>#REF!</f>
        <v>#REF!</v>
      </c>
      <c r="C1258" t="e">
        <f>#REF!</f>
        <v>#REF!</v>
      </c>
      <c r="D1258" t="e">
        <f>IF(#REF!="","",#REF!)</f>
        <v>#REF!</v>
      </c>
      <c r="E1258" t="e">
        <f>IF(#REF!="","",#REF!)</f>
        <v>#REF!</v>
      </c>
      <c r="F1258" s="6" t="e">
        <f t="shared" si="127"/>
        <v>#REF!</v>
      </c>
      <c r="G1258" s="5" t="e">
        <f>#REF!+#REF!</f>
        <v>#REF!</v>
      </c>
      <c r="H1258" s="5" t="e">
        <f t="shared" si="128"/>
        <v>#REF!</v>
      </c>
      <c r="I1258" s="5" t="e">
        <f t="shared" si="129"/>
        <v>#REF!</v>
      </c>
      <c r="J1258" s="5" t="e">
        <f t="shared" si="130"/>
        <v>#REF!</v>
      </c>
      <c r="K1258" t="e">
        <f t="shared" si="131"/>
        <v>#REF!</v>
      </c>
    </row>
    <row r="1259" spans="1:11" x14ac:dyDescent="0.25">
      <c r="A1259" t="e">
        <f>#REF!</f>
        <v>#REF!</v>
      </c>
      <c r="B1259" t="e">
        <f>#REF!</f>
        <v>#REF!</v>
      </c>
      <c r="C1259" t="e">
        <f>#REF!</f>
        <v>#REF!</v>
      </c>
      <c r="D1259" t="e">
        <f>IF(#REF!="","",#REF!)</f>
        <v>#REF!</v>
      </c>
      <c r="E1259" t="e">
        <f>IF(#REF!="","",#REF!)</f>
        <v>#REF!</v>
      </c>
      <c r="F1259" s="6" t="e">
        <f t="shared" si="127"/>
        <v>#REF!</v>
      </c>
      <c r="G1259" s="5" t="e">
        <f>#REF!+#REF!</f>
        <v>#REF!</v>
      </c>
      <c r="H1259" s="5" t="e">
        <f t="shared" si="128"/>
        <v>#REF!</v>
      </c>
      <c r="I1259" s="5" t="e">
        <f t="shared" si="129"/>
        <v>#REF!</v>
      </c>
      <c r="J1259" s="5" t="e">
        <f t="shared" si="130"/>
        <v>#REF!</v>
      </c>
      <c r="K1259" t="e">
        <f t="shared" si="131"/>
        <v>#REF!</v>
      </c>
    </row>
    <row r="1260" spans="1:11" x14ac:dyDescent="0.25">
      <c r="A1260" t="e">
        <f>#REF!</f>
        <v>#REF!</v>
      </c>
      <c r="B1260" t="e">
        <f>#REF!</f>
        <v>#REF!</v>
      </c>
      <c r="C1260" t="e">
        <f>#REF!</f>
        <v>#REF!</v>
      </c>
      <c r="D1260" t="e">
        <f>IF(#REF!="","",#REF!)</f>
        <v>#REF!</v>
      </c>
      <c r="E1260" t="e">
        <f>IF(#REF!="","",#REF!)</f>
        <v>#REF!</v>
      </c>
      <c r="F1260" s="6" t="e">
        <f t="shared" si="127"/>
        <v>#REF!</v>
      </c>
      <c r="G1260" s="5" t="e">
        <f>#REF!+#REF!</f>
        <v>#REF!</v>
      </c>
      <c r="H1260" s="5" t="e">
        <f t="shared" si="128"/>
        <v>#REF!</v>
      </c>
      <c r="I1260" s="5" t="e">
        <f t="shared" si="129"/>
        <v>#REF!</v>
      </c>
      <c r="J1260" s="5" t="e">
        <f t="shared" si="130"/>
        <v>#REF!</v>
      </c>
      <c r="K1260" t="e">
        <f t="shared" si="131"/>
        <v>#REF!</v>
      </c>
    </row>
    <row r="1261" spans="1:11" x14ac:dyDescent="0.25">
      <c r="A1261" t="e">
        <f>#REF!</f>
        <v>#REF!</v>
      </c>
      <c r="B1261" t="e">
        <f>#REF!</f>
        <v>#REF!</v>
      </c>
      <c r="C1261" t="e">
        <f>#REF!</f>
        <v>#REF!</v>
      </c>
      <c r="D1261" t="e">
        <f>IF(#REF!="","",#REF!)</f>
        <v>#REF!</v>
      </c>
      <c r="E1261" t="e">
        <f>IF(#REF!="","",#REF!)</f>
        <v>#REF!</v>
      </c>
      <c r="F1261" s="6" t="e">
        <f t="shared" si="127"/>
        <v>#REF!</v>
      </c>
      <c r="G1261" s="5" t="e">
        <f>#REF!+#REF!</f>
        <v>#REF!</v>
      </c>
      <c r="H1261" s="5" t="e">
        <f t="shared" si="128"/>
        <v>#REF!</v>
      </c>
      <c r="I1261" s="5" t="e">
        <f t="shared" si="129"/>
        <v>#REF!</v>
      </c>
      <c r="J1261" s="5" t="e">
        <f t="shared" si="130"/>
        <v>#REF!</v>
      </c>
      <c r="K1261" t="e">
        <f t="shared" si="131"/>
        <v>#REF!</v>
      </c>
    </row>
    <row r="1262" spans="1:11" x14ac:dyDescent="0.25">
      <c r="A1262" t="e">
        <f>#REF!</f>
        <v>#REF!</v>
      </c>
      <c r="B1262" t="e">
        <f>#REF!</f>
        <v>#REF!</v>
      </c>
      <c r="C1262" t="e">
        <f>#REF!</f>
        <v>#REF!</v>
      </c>
      <c r="D1262" t="e">
        <f>IF(#REF!="","",#REF!)</f>
        <v>#REF!</v>
      </c>
      <c r="E1262" t="e">
        <f>IF(#REF!="","",#REF!)</f>
        <v>#REF!</v>
      </c>
      <c r="F1262" s="6" t="e">
        <f t="shared" si="127"/>
        <v>#REF!</v>
      </c>
      <c r="G1262" s="5" t="e">
        <f>#REF!+#REF!</f>
        <v>#REF!</v>
      </c>
      <c r="H1262" s="5" t="e">
        <f t="shared" si="128"/>
        <v>#REF!</v>
      </c>
      <c r="I1262" s="5" t="e">
        <f t="shared" si="129"/>
        <v>#REF!</v>
      </c>
      <c r="J1262" s="5" t="e">
        <f t="shared" si="130"/>
        <v>#REF!</v>
      </c>
      <c r="K1262" t="e">
        <f t="shared" si="131"/>
        <v>#REF!</v>
      </c>
    </row>
    <row r="1263" spans="1:11" x14ac:dyDescent="0.25">
      <c r="A1263" t="e">
        <f>#REF!</f>
        <v>#REF!</v>
      </c>
      <c r="B1263" t="e">
        <f>#REF!</f>
        <v>#REF!</v>
      </c>
      <c r="C1263" t="e">
        <f>#REF!</f>
        <v>#REF!</v>
      </c>
      <c r="D1263" t="e">
        <f>IF(#REF!="","",#REF!)</f>
        <v>#REF!</v>
      </c>
      <c r="E1263" t="e">
        <f>IF(#REF!="","",#REF!)</f>
        <v>#REF!</v>
      </c>
      <c r="F1263" s="6" t="e">
        <f t="shared" si="127"/>
        <v>#REF!</v>
      </c>
      <c r="G1263" s="5" t="e">
        <f>#REF!+#REF!</f>
        <v>#REF!</v>
      </c>
      <c r="H1263" s="5" t="e">
        <f t="shared" si="128"/>
        <v>#REF!</v>
      </c>
      <c r="I1263" s="5" t="e">
        <f t="shared" si="129"/>
        <v>#REF!</v>
      </c>
      <c r="J1263" s="5" t="e">
        <f t="shared" si="130"/>
        <v>#REF!</v>
      </c>
      <c r="K1263" t="e">
        <f t="shared" si="131"/>
        <v>#REF!</v>
      </c>
    </row>
    <row r="1264" spans="1:11" x14ac:dyDescent="0.25">
      <c r="A1264" t="e">
        <f>#REF!</f>
        <v>#REF!</v>
      </c>
      <c r="B1264" t="e">
        <f>#REF!</f>
        <v>#REF!</v>
      </c>
      <c r="C1264" t="e">
        <f>#REF!</f>
        <v>#REF!</v>
      </c>
      <c r="D1264" t="e">
        <f>IF(#REF!="","",#REF!)</f>
        <v>#REF!</v>
      </c>
      <c r="E1264" t="e">
        <f>IF(#REF!="","",#REF!)</f>
        <v>#REF!</v>
      </c>
      <c r="F1264" s="6" t="e">
        <f t="shared" si="127"/>
        <v>#REF!</v>
      </c>
      <c r="G1264" s="5" t="e">
        <f>#REF!+#REF!</f>
        <v>#REF!</v>
      </c>
      <c r="H1264" s="5" t="e">
        <f t="shared" si="128"/>
        <v>#REF!</v>
      </c>
      <c r="I1264" s="5" t="e">
        <f t="shared" si="129"/>
        <v>#REF!</v>
      </c>
      <c r="J1264" s="5" t="e">
        <f t="shared" si="130"/>
        <v>#REF!</v>
      </c>
      <c r="K1264" t="e">
        <f t="shared" si="131"/>
        <v>#REF!</v>
      </c>
    </row>
    <row r="1265" spans="1:11" x14ac:dyDescent="0.25">
      <c r="A1265" t="e">
        <f>#REF!</f>
        <v>#REF!</v>
      </c>
      <c r="B1265" t="e">
        <f>#REF!</f>
        <v>#REF!</v>
      </c>
      <c r="C1265" t="e">
        <f>#REF!</f>
        <v>#REF!</v>
      </c>
      <c r="D1265" t="e">
        <f>IF(#REF!="","",#REF!)</f>
        <v>#REF!</v>
      </c>
      <c r="E1265" t="e">
        <f>IF(#REF!="","",#REF!)</f>
        <v>#REF!</v>
      </c>
      <c r="F1265" s="6" t="e">
        <f t="shared" si="127"/>
        <v>#REF!</v>
      </c>
      <c r="G1265" s="5" t="e">
        <f>#REF!+#REF!</f>
        <v>#REF!</v>
      </c>
      <c r="H1265" s="5" t="e">
        <f t="shared" si="128"/>
        <v>#REF!</v>
      </c>
      <c r="I1265" s="5" t="e">
        <f t="shared" si="129"/>
        <v>#REF!</v>
      </c>
      <c r="J1265" s="5" t="e">
        <f t="shared" si="130"/>
        <v>#REF!</v>
      </c>
      <c r="K1265" t="e">
        <f t="shared" si="131"/>
        <v>#REF!</v>
      </c>
    </row>
    <row r="1266" spans="1:11" x14ac:dyDescent="0.25">
      <c r="A1266" t="e">
        <f>#REF!</f>
        <v>#REF!</v>
      </c>
      <c r="B1266" t="e">
        <f>#REF!</f>
        <v>#REF!</v>
      </c>
      <c r="C1266" t="e">
        <f>#REF!</f>
        <v>#REF!</v>
      </c>
      <c r="D1266" t="e">
        <f>IF(#REF!="","",#REF!)</f>
        <v>#REF!</v>
      </c>
      <c r="E1266" t="e">
        <f>IF(#REF!="","",#REF!)</f>
        <v>#REF!</v>
      </c>
      <c r="F1266" s="6" t="e">
        <f t="shared" si="127"/>
        <v>#REF!</v>
      </c>
      <c r="G1266" s="5" t="e">
        <f>#REF!+#REF!</f>
        <v>#REF!</v>
      </c>
      <c r="H1266" s="5" t="e">
        <f t="shared" si="128"/>
        <v>#REF!</v>
      </c>
      <c r="I1266" s="5" t="e">
        <f t="shared" si="129"/>
        <v>#REF!</v>
      </c>
      <c r="J1266" s="5" t="e">
        <f t="shared" si="130"/>
        <v>#REF!</v>
      </c>
      <c r="K1266" t="e">
        <f t="shared" si="131"/>
        <v>#REF!</v>
      </c>
    </row>
    <row r="1267" spans="1:11" x14ac:dyDescent="0.25">
      <c r="A1267" t="e">
        <f>#REF!</f>
        <v>#REF!</v>
      </c>
      <c r="B1267" t="e">
        <f>#REF!</f>
        <v>#REF!</v>
      </c>
      <c r="C1267" t="e">
        <f>#REF!</f>
        <v>#REF!</v>
      </c>
      <c r="D1267" t="e">
        <f>IF(#REF!="","",#REF!)</f>
        <v>#REF!</v>
      </c>
      <c r="E1267" t="e">
        <f>IF(#REF!="","",#REF!)</f>
        <v>#REF!</v>
      </c>
      <c r="F1267" s="6" t="e">
        <f t="shared" si="127"/>
        <v>#REF!</v>
      </c>
      <c r="G1267" s="5" t="e">
        <f>#REF!+#REF!</f>
        <v>#REF!</v>
      </c>
      <c r="H1267" s="5" t="e">
        <f t="shared" si="128"/>
        <v>#REF!</v>
      </c>
      <c r="I1267" s="5" t="e">
        <f t="shared" si="129"/>
        <v>#REF!</v>
      </c>
      <c r="J1267" s="5" t="e">
        <f t="shared" si="130"/>
        <v>#REF!</v>
      </c>
      <c r="K1267" t="e">
        <f t="shared" si="131"/>
        <v>#REF!</v>
      </c>
    </row>
    <row r="1268" spans="1:11" x14ac:dyDescent="0.25">
      <c r="A1268" t="e">
        <f>#REF!</f>
        <v>#REF!</v>
      </c>
      <c r="B1268" t="e">
        <f>#REF!</f>
        <v>#REF!</v>
      </c>
      <c r="C1268" t="e">
        <f>#REF!</f>
        <v>#REF!</v>
      </c>
      <c r="D1268" t="e">
        <f>IF(#REF!="","",#REF!)</f>
        <v>#REF!</v>
      </c>
      <c r="E1268" t="e">
        <f>IF(#REF!="","",#REF!)</f>
        <v>#REF!</v>
      </c>
      <c r="F1268" s="6" t="e">
        <f t="shared" si="127"/>
        <v>#REF!</v>
      </c>
      <c r="G1268" s="5" t="e">
        <f>#REF!+#REF!</f>
        <v>#REF!</v>
      </c>
      <c r="H1268" s="5" t="e">
        <f t="shared" si="128"/>
        <v>#REF!</v>
      </c>
      <c r="I1268" s="5" t="e">
        <f t="shared" si="129"/>
        <v>#REF!</v>
      </c>
      <c r="J1268" s="5" t="e">
        <f t="shared" si="130"/>
        <v>#REF!</v>
      </c>
      <c r="K1268" t="e">
        <f t="shared" si="131"/>
        <v>#REF!</v>
      </c>
    </row>
    <row r="1269" spans="1:11" x14ac:dyDescent="0.25">
      <c r="A1269" t="e">
        <f>#REF!</f>
        <v>#REF!</v>
      </c>
      <c r="B1269" t="e">
        <f>#REF!</f>
        <v>#REF!</v>
      </c>
      <c r="C1269" t="e">
        <f>#REF!</f>
        <v>#REF!</v>
      </c>
      <c r="D1269" t="e">
        <f>IF(#REF!="","",#REF!)</f>
        <v>#REF!</v>
      </c>
      <c r="E1269" t="e">
        <f>IF(#REF!="","",#REF!)</f>
        <v>#REF!</v>
      </c>
      <c r="F1269" s="6" t="e">
        <f t="shared" si="127"/>
        <v>#REF!</v>
      </c>
      <c r="G1269" s="5" t="e">
        <f>#REF!+#REF!</f>
        <v>#REF!</v>
      </c>
      <c r="H1269" s="5" t="e">
        <f t="shared" si="128"/>
        <v>#REF!</v>
      </c>
      <c r="I1269" s="5" t="e">
        <f t="shared" si="129"/>
        <v>#REF!</v>
      </c>
      <c r="J1269" s="5" t="e">
        <f t="shared" si="130"/>
        <v>#REF!</v>
      </c>
      <c r="K1269" t="e">
        <f t="shared" si="131"/>
        <v>#REF!</v>
      </c>
    </row>
    <row r="1270" spans="1:11" x14ac:dyDescent="0.25">
      <c r="A1270" t="e">
        <f>#REF!</f>
        <v>#REF!</v>
      </c>
      <c r="B1270" t="e">
        <f>#REF!</f>
        <v>#REF!</v>
      </c>
      <c r="C1270" t="e">
        <f>#REF!</f>
        <v>#REF!</v>
      </c>
      <c r="D1270" t="e">
        <f>IF(#REF!="","",#REF!)</f>
        <v>#REF!</v>
      </c>
      <c r="E1270" t="e">
        <f>IF(#REF!="","",#REF!)</f>
        <v>#REF!</v>
      </c>
      <c r="F1270" s="6" t="e">
        <f t="shared" si="127"/>
        <v>#REF!</v>
      </c>
      <c r="G1270" s="5" t="e">
        <f>#REF!+#REF!</f>
        <v>#REF!</v>
      </c>
      <c r="H1270" s="5" t="e">
        <f t="shared" si="128"/>
        <v>#REF!</v>
      </c>
      <c r="I1270" s="5" t="e">
        <f t="shared" si="129"/>
        <v>#REF!</v>
      </c>
      <c r="J1270" s="5" t="e">
        <f t="shared" si="130"/>
        <v>#REF!</v>
      </c>
      <c r="K1270" t="e">
        <f t="shared" si="131"/>
        <v>#REF!</v>
      </c>
    </row>
    <row r="1271" spans="1:11" x14ac:dyDescent="0.25">
      <c r="A1271" t="e">
        <f>#REF!</f>
        <v>#REF!</v>
      </c>
      <c r="B1271" t="e">
        <f>#REF!</f>
        <v>#REF!</v>
      </c>
      <c r="C1271" t="e">
        <f>#REF!</f>
        <v>#REF!</v>
      </c>
      <c r="D1271" t="e">
        <f>IF(#REF!="","",#REF!)</f>
        <v>#REF!</v>
      </c>
      <c r="E1271" t="e">
        <f>IF(#REF!="","",#REF!)</f>
        <v>#REF!</v>
      </c>
      <c r="F1271" s="6" t="e">
        <f t="shared" si="127"/>
        <v>#REF!</v>
      </c>
      <c r="G1271" s="5" t="e">
        <f>#REF!+#REF!</f>
        <v>#REF!</v>
      </c>
      <c r="H1271" s="5" t="e">
        <f t="shared" si="128"/>
        <v>#REF!</v>
      </c>
      <c r="I1271" s="5" t="e">
        <f t="shared" si="129"/>
        <v>#REF!</v>
      </c>
      <c r="J1271" s="5" t="e">
        <f t="shared" si="130"/>
        <v>#REF!</v>
      </c>
      <c r="K1271" t="e">
        <f t="shared" si="131"/>
        <v>#REF!</v>
      </c>
    </row>
    <row r="1272" spans="1:11" x14ac:dyDescent="0.25">
      <c r="A1272" t="e">
        <f>#REF!</f>
        <v>#REF!</v>
      </c>
      <c r="B1272" t="e">
        <f>#REF!</f>
        <v>#REF!</v>
      </c>
      <c r="C1272" t="e">
        <f>#REF!</f>
        <v>#REF!</v>
      </c>
      <c r="D1272" t="e">
        <f>IF(#REF!="","",#REF!)</f>
        <v>#REF!</v>
      </c>
      <c r="E1272" t="e">
        <f>IF(#REF!="","",#REF!)</f>
        <v>#REF!</v>
      </c>
      <c r="F1272" s="6" t="e">
        <f t="shared" si="127"/>
        <v>#REF!</v>
      </c>
      <c r="G1272" s="5" t="e">
        <f>#REF!+#REF!</f>
        <v>#REF!</v>
      </c>
      <c r="H1272" s="5" t="e">
        <f t="shared" si="128"/>
        <v>#REF!</v>
      </c>
      <c r="I1272" s="5" t="e">
        <f t="shared" si="129"/>
        <v>#REF!</v>
      </c>
      <c r="J1272" s="5" t="e">
        <f t="shared" si="130"/>
        <v>#REF!</v>
      </c>
      <c r="K1272" t="e">
        <f t="shared" si="131"/>
        <v>#REF!</v>
      </c>
    </row>
    <row r="1273" spans="1:11" x14ac:dyDescent="0.25">
      <c r="A1273" t="e">
        <f>#REF!</f>
        <v>#REF!</v>
      </c>
      <c r="B1273" t="e">
        <f>#REF!</f>
        <v>#REF!</v>
      </c>
      <c r="C1273" t="e">
        <f>#REF!</f>
        <v>#REF!</v>
      </c>
      <c r="D1273" t="e">
        <f>IF(#REF!="","",#REF!)</f>
        <v>#REF!</v>
      </c>
      <c r="E1273" t="e">
        <f>IF(#REF!="","",#REF!)</f>
        <v>#REF!</v>
      </c>
      <c r="F1273" s="6" t="e">
        <f t="shared" si="127"/>
        <v>#REF!</v>
      </c>
      <c r="G1273" s="5" t="e">
        <f>#REF!+#REF!</f>
        <v>#REF!</v>
      </c>
      <c r="H1273" s="5" t="e">
        <f t="shared" si="128"/>
        <v>#REF!</v>
      </c>
      <c r="I1273" s="5" t="e">
        <f t="shared" si="129"/>
        <v>#REF!</v>
      </c>
      <c r="J1273" s="5" t="e">
        <f t="shared" si="130"/>
        <v>#REF!</v>
      </c>
      <c r="K1273" t="e">
        <f t="shared" si="131"/>
        <v>#REF!</v>
      </c>
    </row>
    <row r="1274" spans="1:11" x14ac:dyDescent="0.25">
      <c r="A1274" t="e">
        <f>#REF!</f>
        <v>#REF!</v>
      </c>
      <c r="B1274" t="e">
        <f>#REF!</f>
        <v>#REF!</v>
      </c>
      <c r="C1274" t="e">
        <f>#REF!</f>
        <v>#REF!</v>
      </c>
      <c r="D1274" t="e">
        <f>IF(#REF!="","",#REF!)</f>
        <v>#REF!</v>
      </c>
      <c r="E1274" t="e">
        <f>IF(#REF!="","",#REF!)</f>
        <v>#REF!</v>
      </c>
      <c r="F1274" s="6" t="e">
        <f t="shared" si="127"/>
        <v>#REF!</v>
      </c>
      <c r="G1274" s="5" t="e">
        <f>#REF!+#REF!</f>
        <v>#REF!</v>
      </c>
      <c r="H1274" s="5" t="e">
        <f t="shared" si="128"/>
        <v>#REF!</v>
      </c>
      <c r="I1274" s="5" t="e">
        <f t="shared" si="129"/>
        <v>#REF!</v>
      </c>
      <c r="J1274" s="5" t="e">
        <f t="shared" si="130"/>
        <v>#REF!</v>
      </c>
      <c r="K1274" t="e">
        <f t="shared" si="131"/>
        <v>#REF!</v>
      </c>
    </row>
    <row r="1275" spans="1:11" x14ac:dyDescent="0.25">
      <c r="A1275" t="e">
        <f>#REF!</f>
        <v>#REF!</v>
      </c>
      <c r="B1275" t="e">
        <f>#REF!</f>
        <v>#REF!</v>
      </c>
      <c r="C1275" t="e">
        <f>#REF!</f>
        <v>#REF!</v>
      </c>
      <c r="D1275" t="e">
        <f>IF(#REF!="","",#REF!)</f>
        <v>#REF!</v>
      </c>
      <c r="E1275" t="e">
        <f>IF(#REF!="","",#REF!)</f>
        <v>#REF!</v>
      </c>
      <c r="F1275" s="6" t="e">
        <f t="shared" si="127"/>
        <v>#REF!</v>
      </c>
      <c r="G1275" s="5" t="e">
        <f>#REF!+#REF!</f>
        <v>#REF!</v>
      </c>
      <c r="H1275" s="5" t="e">
        <f t="shared" si="128"/>
        <v>#REF!</v>
      </c>
      <c r="I1275" s="5" t="e">
        <f t="shared" si="129"/>
        <v>#REF!</v>
      </c>
      <c r="J1275" s="5" t="e">
        <f t="shared" si="130"/>
        <v>#REF!</v>
      </c>
      <c r="K1275" t="e">
        <f t="shared" si="131"/>
        <v>#REF!</v>
      </c>
    </row>
    <row r="1276" spans="1:11" x14ac:dyDescent="0.25">
      <c r="A1276" t="e">
        <f>#REF!</f>
        <v>#REF!</v>
      </c>
      <c r="B1276" t="e">
        <f>#REF!</f>
        <v>#REF!</v>
      </c>
      <c r="C1276" t="e">
        <f>#REF!</f>
        <v>#REF!</v>
      </c>
      <c r="D1276" t="e">
        <f>IF(#REF!="","",#REF!)</f>
        <v>#REF!</v>
      </c>
      <c r="E1276" t="e">
        <f>IF(#REF!="","",#REF!)</f>
        <v>#REF!</v>
      </c>
      <c r="F1276" s="6" t="e">
        <f t="shared" si="127"/>
        <v>#REF!</v>
      </c>
      <c r="G1276" s="5" t="e">
        <f>#REF!+#REF!</f>
        <v>#REF!</v>
      </c>
      <c r="H1276" s="5" t="e">
        <f t="shared" si="128"/>
        <v>#REF!</v>
      </c>
      <c r="I1276" s="5" t="e">
        <f t="shared" si="129"/>
        <v>#REF!</v>
      </c>
      <c r="J1276" s="5" t="e">
        <f t="shared" si="130"/>
        <v>#REF!</v>
      </c>
      <c r="K1276" t="e">
        <f t="shared" si="131"/>
        <v>#REF!</v>
      </c>
    </row>
    <row r="1277" spans="1:11" x14ac:dyDescent="0.25">
      <c r="A1277" t="e">
        <f>#REF!</f>
        <v>#REF!</v>
      </c>
      <c r="B1277" t="e">
        <f>#REF!</f>
        <v>#REF!</v>
      </c>
      <c r="C1277" t="e">
        <f>#REF!</f>
        <v>#REF!</v>
      </c>
      <c r="D1277" t="e">
        <f>IF(#REF!="","",#REF!)</f>
        <v>#REF!</v>
      </c>
      <c r="E1277" t="e">
        <f>IF(#REF!="","",#REF!)</f>
        <v>#REF!</v>
      </c>
      <c r="F1277" s="6" t="e">
        <f t="shared" si="127"/>
        <v>#REF!</v>
      </c>
      <c r="G1277" s="5" t="e">
        <f>#REF!+#REF!</f>
        <v>#REF!</v>
      </c>
      <c r="H1277" s="5" t="e">
        <f t="shared" si="128"/>
        <v>#REF!</v>
      </c>
      <c r="I1277" s="5" t="e">
        <f t="shared" si="129"/>
        <v>#REF!</v>
      </c>
      <c r="J1277" s="5" t="e">
        <f t="shared" si="130"/>
        <v>#REF!</v>
      </c>
      <c r="K1277" t="e">
        <f t="shared" si="131"/>
        <v>#REF!</v>
      </c>
    </row>
    <row r="1278" spans="1:11" x14ac:dyDescent="0.25">
      <c r="A1278" t="e">
        <f>#REF!</f>
        <v>#REF!</v>
      </c>
      <c r="B1278" t="e">
        <f>#REF!</f>
        <v>#REF!</v>
      </c>
      <c r="C1278" t="e">
        <f>#REF!</f>
        <v>#REF!</v>
      </c>
      <c r="D1278" t="e">
        <f>IF(#REF!="","",#REF!)</f>
        <v>#REF!</v>
      </c>
      <c r="E1278" t="e">
        <f>IF(#REF!="","",#REF!)</f>
        <v>#REF!</v>
      </c>
      <c r="F1278" s="6" t="e">
        <f t="shared" si="127"/>
        <v>#REF!</v>
      </c>
      <c r="G1278" s="5" t="e">
        <f>#REF!+#REF!</f>
        <v>#REF!</v>
      </c>
      <c r="H1278" s="5" t="e">
        <f t="shared" si="128"/>
        <v>#REF!</v>
      </c>
      <c r="I1278" s="5" t="e">
        <f t="shared" si="129"/>
        <v>#REF!</v>
      </c>
      <c r="J1278" s="5" t="e">
        <f t="shared" si="130"/>
        <v>#REF!</v>
      </c>
      <c r="K1278" t="e">
        <f t="shared" si="131"/>
        <v>#REF!</v>
      </c>
    </row>
    <row r="1279" spans="1:11" x14ac:dyDescent="0.25">
      <c r="A1279" t="e">
        <f>#REF!</f>
        <v>#REF!</v>
      </c>
      <c r="B1279" t="e">
        <f>#REF!</f>
        <v>#REF!</v>
      </c>
      <c r="C1279" t="e">
        <f>#REF!</f>
        <v>#REF!</v>
      </c>
      <c r="D1279" t="e">
        <f>IF(#REF!="","",#REF!)</f>
        <v>#REF!</v>
      </c>
      <c r="E1279" t="e">
        <f>IF(#REF!="","",#REF!)</f>
        <v>#REF!</v>
      </c>
      <c r="F1279" s="6" t="e">
        <f t="shared" si="127"/>
        <v>#REF!</v>
      </c>
      <c r="G1279" s="5" t="e">
        <f>#REF!+#REF!</f>
        <v>#REF!</v>
      </c>
      <c r="H1279" s="5" t="e">
        <f t="shared" si="128"/>
        <v>#REF!</v>
      </c>
      <c r="I1279" s="5" t="e">
        <f t="shared" si="129"/>
        <v>#REF!</v>
      </c>
      <c r="J1279" s="5" t="e">
        <f t="shared" si="130"/>
        <v>#REF!</v>
      </c>
      <c r="K1279" t="e">
        <f t="shared" si="131"/>
        <v>#REF!</v>
      </c>
    </row>
    <row r="1280" spans="1:11" x14ac:dyDescent="0.25">
      <c r="A1280" t="e">
        <f>#REF!</f>
        <v>#REF!</v>
      </c>
      <c r="B1280" t="e">
        <f>#REF!</f>
        <v>#REF!</v>
      </c>
      <c r="C1280" t="e">
        <f>#REF!</f>
        <v>#REF!</v>
      </c>
      <c r="D1280" t="e">
        <f>IF(#REF!="","",#REF!)</f>
        <v>#REF!</v>
      </c>
      <c r="E1280" t="e">
        <f>IF(#REF!="","",#REF!)</f>
        <v>#REF!</v>
      </c>
      <c r="F1280" s="6" t="e">
        <f t="shared" si="127"/>
        <v>#REF!</v>
      </c>
      <c r="G1280" s="5" t="e">
        <f>#REF!+#REF!</f>
        <v>#REF!</v>
      </c>
      <c r="H1280" s="5" t="e">
        <f t="shared" si="128"/>
        <v>#REF!</v>
      </c>
      <c r="I1280" s="5" t="e">
        <f t="shared" si="129"/>
        <v>#REF!</v>
      </c>
      <c r="J1280" s="5" t="e">
        <f t="shared" si="130"/>
        <v>#REF!</v>
      </c>
      <c r="K1280" t="e">
        <f t="shared" si="131"/>
        <v>#REF!</v>
      </c>
    </row>
    <row r="1281" spans="1:11" x14ac:dyDescent="0.25">
      <c r="A1281" t="e">
        <f>#REF!</f>
        <v>#REF!</v>
      </c>
      <c r="B1281" t="e">
        <f>#REF!</f>
        <v>#REF!</v>
      </c>
      <c r="C1281" t="e">
        <f>#REF!</f>
        <v>#REF!</v>
      </c>
      <c r="D1281" t="e">
        <f>IF(#REF!="","",#REF!)</f>
        <v>#REF!</v>
      </c>
      <c r="E1281" t="e">
        <f>IF(#REF!="","",#REF!)</f>
        <v>#REF!</v>
      </c>
      <c r="F1281" s="6" t="e">
        <f t="shared" si="127"/>
        <v>#REF!</v>
      </c>
      <c r="G1281" s="5" t="e">
        <f>#REF!+#REF!</f>
        <v>#REF!</v>
      </c>
      <c r="H1281" s="5" t="e">
        <f t="shared" si="128"/>
        <v>#REF!</v>
      </c>
      <c r="I1281" s="5" t="e">
        <f t="shared" si="129"/>
        <v>#REF!</v>
      </c>
      <c r="J1281" s="5" t="e">
        <f t="shared" si="130"/>
        <v>#REF!</v>
      </c>
      <c r="K1281" t="e">
        <f t="shared" si="131"/>
        <v>#REF!</v>
      </c>
    </row>
    <row r="1282" spans="1:11" x14ac:dyDescent="0.25">
      <c r="A1282" t="e">
        <f>#REF!</f>
        <v>#REF!</v>
      </c>
      <c r="B1282" t="e">
        <f>#REF!</f>
        <v>#REF!</v>
      </c>
      <c r="C1282" t="e">
        <f>#REF!</f>
        <v>#REF!</v>
      </c>
      <c r="D1282" t="e">
        <f>IF(#REF!="","",#REF!)</f>
        <v>#REF!</v>
      </c>
      <c r="E1282" t="e">
        <f>IF(#REF!="","",#REF!)</f>
        <v>#REF!</v>
      </c>
      <c r="F1282" s="6" t="e">
        <f t="shared" si="127"/>
        <v>#REF!</v>
      </c>
      <c r="G1282" s="5" t="e">
        <f>#REF!+#REF!</f>
        <v>#REF!</v>
      </c>
      <c r="H1282" s="5" t="e">
        <f t="shared" si="128"/>
        <v>#REF!</v>
      </c>
      <c r="I1282" s="5" t="e">
        <f t="shared" si="129"/>
        <v>#REF!</v>
      </c>
      <c r="J1282" s="5" t="e">
        <f t="shared" si="130"/>
        <v>#REF!</v>
      </c>
      <c r="K1282" t="e">
        <f t="shared" si="131"/>
        <v>#REF!</v>
      </c>
    </row>
    <row r="1283" spans="1:11" x14ac:dyDescent="0.25">
      <c r="A1283" t="e">
        <f>#REF!</f>
        <v>#REF!</v>
      </c>
      <c r="B1283" t="e">
        <f>#REF!</f>
        <v>#REF!</v>
      </c>
      <c r="C1283" t="e">
        <f>#REF!</f>
        <v>#REF!</v>
      </c>
      <c r="D1283" t="e">
        <f>IF(#REF!="","",#REF!)</f>
        <v>#REF!</v>
      </c>
      <c r="E1283" t="e">
        <f>IF(#REF!="","",#REF!)</f>
        <v>#REF!</v>
      </c>
      <c r="F1283" s="6" t="e">
        <f t="shared" si="127"/>
        <v>#REF!</v>
      </c>
      <c r="G1283" s="5" t="e">
        <f>#REF!+#REF!</f>
        <v>#REF!</v>
      </c>
      <c r="H1283" s="5" t="e">
        <f t="shared" si="128"/>
        <v>#REF!</v>
      </c>
      <c r="I1283" s="5" t="e">
        <f t="shared" si="129"/>
        <v>#REF!</v>
      </c>
      <c r="J1283" s="5" t="e">
        <f t="shared" si="130"/>
        <v>#REF!</v>
      </c>
      <c r="K1283" t="e">
        <f t="shared" si="131"/>
        <v>#REF!</v>
      </c>
    </row>
    <row r="1284" spans="1:11" x14ac:dyDescent="0.25">
      <c r="A1284" t="e">
        <f>#REF!</f>
        <v>#REF!</v>
      </c>
      <c r="B1284" t="e">
        <f>#REF!</f>
        <v>#REF!</v>
      </c>
      <c r="C1284" t="e">
        <f>#REF!</f>
        <v>#REF!</v>
      </c>
      <c r="D1284" t="e">
        <f>IF(#REF!="","",#REF!)</f>
        <v>#REF!</v>
      </c>
      <c r="E1284" t="e">
        <f>IF(#REF!="","",#REF!)</f>
        <v>#REF!</v>
      </c>
      <c r="F1284" s="6" t="e">
        <f t="shared" ref="F1284:F1321" si="132">IF(OR(E1284="",D1284="",E1284=0),"",D1284/E1284)</f>
        <v>#REF!</v>
      </c>
      <c r="G1284" s="5" t="e">
        <f>#REF!+#REF!</f>
        <v>#REF!</v>
      </c>
      <c r="H1284" s="5" t="e">
        <f t="shared" ref="H1284:H1321" si="133">IF(AND(G1284&gt;0,IF(D1284="",0,D1284)&gt;0,B1284=$P$3),1,0)</f>
        <v>#REF!</v>
      </c>
      <c r="I1284" s="5" t="e">
        <f t="shared" ref="I1284:I1321" si="134">IF(AND(G1284&gt;0,B1284=$P$3),1,0)</f>
        <v>#REF!</v>
      </c>
      <c r="J1284" s="5" t="e">
        <f t="shared" ref="J1284:J1321" si="135">IF(AND(IF(D1284="",0,D1284)&gt;0,G1284=0,B1284=$P$3),1,0)</f>
        <v>#REF!</v>
      </c>
      <c r="K1284" t="e">
        <f t="shared" ref="K1284:K1321" si="136">IF(OR(E1284=0,E1284=""),0,IF(B1284=$P$3,1,0))</f>
        <v>#REF!</v>
      </c>
    </row>
    <row r="1285" spans="1:11" x14ac:dyDescent="0.25">
      <c r="A1285" t="e">
        <f>#REF!</f>
        <v>#REF!</v>
      </c>
      <c r="B1285" t="e">
        <f>#REF!</f>
        <v>#REF!</v>
      </c>
      <c r="C1285" t="e">
        <f>#REF!</f>
        <v>#REF!</v>
      </c>
      <c r="D1285" t="e">
        <f>IF(#REF!="","",#REF!)</f>
        <v>#REF!</v>
      </c>
      <c r="E1285" t="e">
        <f>IF(#REF!="","",#REF!)</f>
        <v>#REF!</v>
      </c>
      <c r="F1285" s="6" t="e">
        <f t="shared" si="132"/>
        <v>#REF!</v>
      </c>
      <c r="G1285" s="5" t="e">
        <f>#REF!+#REF!</f>
        <v>#REF!</v>
      </c>
      <c r="H1285" s="5" t="e">
        <f t="shared" si="133"/>
        <v>#REF!</v>
      </c>
      <c r="I1285" s="5" t="e">
        <f t="shared" si="134"/>
        <v>#REF!</v>
      </c>
      <c r="J1285" s="5" t="e">
        <f t="shared" si="135"/>
        <v>#REF!</v>
      </c>
      <c r="K1285" t="e">
        <f t="shared" si="136"/>
        <v>#REF!</v>
      </c>
    </row>
    <row r="1286" spans="1:11" x14ac:dyDescent="0.25">
      <c r="A1286" t="e">
        <f>#REF!</f>
        <v>#REF!</v>
      </c>
      <c r="B1286" t="e">
        <f>#REF!</f>
        <v>#REF!</v>
      </c>
      <c r="C1286" t="e">
        <f>#REF!</f>
        <v>#REF!</v>
      </c>
      <c r="D1286" t="e">
        <f>IF(#REF!="","",#REF!)</f>
        <v>#REF!</v>
      </c>
      <c r="E1286" t="e">
        <f>IF(#REF!="","",#REF!)</f>
        <v>#REF!</v>
      </c>
      <c r="F1286" s="6" t="e">
        <f t="shared" si="132"/>
        <v>#REF!</v>
      </c>
      <c r="G1286" s="5" t="e">
        <f>#REF!+#REF!</f>
        <v>#REF!</v>
      </c>
      <c r="H1286" s="5" t="e">
        <f t="shared" si="133"/>
        <v>#REF!</v>
      </c>
      <c r="I1286" s="5" t="e">
        <f t="shared" si="134"/>
        <v>#REF!</v>
      </c>
      <c r="J1286" s="5" t="e">
        <f t="shared" si="135"/>
        <v>#REF!</v>
      </c>
      <c r="K1286" t="e">
        <f t="shared" si="136"/>
        <v>#REF!</v>
      </c>
    </row>
    <row r="1287" spans="1:11" x14ac:dyDescent="0.25">
      <c r="A1287" t="e">
        <f>#REF!</f>
        <v>#REF!</v>
      </c>
      <c r="B1287" t="e">
        <f>#REF!</f>
        <v>#REF!</v>
      </c>
      <c r="C1287" t="e">
        <f>#REF!</f>
        <v>#REF!</v>
      </c>
      <c r="D1287" t="e">
        <f>IF(#REF!="","",#REF!)</f>
        <v>#REF!</v>
      </c>
      <c r="E1287" t="e">
        <f>IF(#REF!="","",#REF!)</f>
        <v>#REF!</v>
      </c>
      <c r="F1287" s="6" t="e">
        <f t="shared" si="132"/>
        <v>#REF!</v>
      </c>
      <c r="G1287" s="5" t="e">
        <f>#REF!+#REF!</f>
        <v>#REF!</v>
      </c>
      <c r="H1287" s="5" t="e">
        <f t="shared" si="133"/>
        <v>#REF!</v>
      </c>
      <c r="I1287" s="5" t="e">
        <f t="shared" si="134"/>
        <v>#REF!</v>
      </c>
      <c r="J1287" s="5" t="e">
        <f t="shared" si="135"/>
        <v>#REF!</v>
      </c>
      <c r="K1287" t="e">
        <f t="shared" si="136"/>
        <v>#REF!</v>
      </c>
    </row>
    <row r="1288" spans="1:11" x14ac:dyDescent="0.25">
      <c r="A1288" t="e">
        <f>#REF!</f>
        <v>#REF!</v>
      </c>
      <c r="B1288" t="e">
        <f>#REF!</f>
        <v>#REF!</v>
      </c>
      <c r="C1288" t="e">
        <f>#REF!</f>
        <v>#REF!</v>
      </c>
      <c r="D1288" t="e">
        <f>IF(#REF!="","",#REF!)</f>
        <v>#REF!</v>
      </c>
      <c r="E1288" t="e">
        <f>IF(#REF!="","",#REF!)</f>
        <v>#REF!</v>
      </c>
      <c r="F1288" s="6" t="e">
        <f t="shared" si="132"/>
        <v>#REF!</v>
      </c>
      <c r="G1288" s="5" t="e">
        <f>#REF!+#REF!</f>
        <v>#REF!</v>
      </c>
      <c r="H1288" s="5" t="e">
        <f t="shared" si="133"/>
        <v>#REF!</v>
      </c>
      <c r="I1288" s="5" t="e">
        <f t="shared" si="134"/>
        <v>#REF!</v>
      </c>
      <c r="J1288" s="5" t="e">
        <f t="shared" si="135"/>
        <v>#REF!</v>
      </c>
      <c r="K1288" t="e">
        <f t="shared" si="136"/>
        <v>#REF!</v>
      </c>
    </row>
    <row r="1289" spans="1:11" x14ac:dyDescent="0.25">
      <c r="A1289" t="e">
        <f>#REF!</f>
        <v>#REF!</v>
      </c>
      <c r="B1289" t="e">
        <f>#REF!</f>
        <v>#REF!</v>
      </c>
      <c r="C1289" t="e">
        <f>#REF!</f>
        <v>#REF!</v>
      </c>
      <c r="D1289" t="e">
        <f>IF(#REF!="","",#REF!)</f>
        <v>#REF!</v>
      </c>
      <c r="E1289" t="e">
        <f>IF(#REF!="","",#REF!)</f>
        <v>#REF!</v>
      </c>
      <c r="F1289" s="6" t="e">
        <f t="shared" si="132"/>
        <v>#REF!</v>
      </c>
      <c r="G1289" s="5" t="e">
        <f>#REF!+#REF!</f>
        <v>#REF!</v>
      </c>
      <c r="H1289" s="5" t="e">
        <f t="shared" si="133"/>
        <v>#REF!</v>
      </c>
      <c r="I1289" s="5" t="e">
        <f t="shared" si="134"/>
        <v>#REF!</v>
      </c>
      <c r="J1289" s="5" t="e">
        <f t="shared" si="135"/>
        <v>#REF!</v>
      </c>
      <c r="K1289" t="e">
        <f t="shared" si="136"/>
        <v>#REF!</v>
      </c>
    </row>
    <row r="1290" spans="1:11" x14ac:dyDescent="0.25">
      <c r="A1290" t="e">
        <f>#REF!</f>
        <v>#REF!</v>
      </c>
      <c r="B1290" t="e">
        <f>#REF!</f>
        <v>#REF!</v>
      </c>
      <c r="C1290" t="e">
        <f>#REF!</f>
        <v>#REF!</v>
      </c>
      <c r="D1290" t="e">
        <f>IF(#REF!="","",#REF!)</f>
        <v>#REF!</v>
      </c>
      <c r="E1290" t="e">
        <f>IF(#REF!="","",#REF!)</f>
        <v>#REF!</v>
      </c>
      <c r="F1290" s="6" t="e">
        <f t="shared" si="132"/>
        <v>#REF!</v>
      </c>
      <c r="G1290" s="5" t="e">
        <f>#REF!+#REF!</f>
        <v>#REF!</v>
      </c>
      <c r="H1290" s="5" t="e">
        <f t="shared" si="133"/>
        <v>#REF!</v>
      </c>
      <c r="I1290" s="5" t="e">
        <f t="shared" si="134"/>
        <v>#REF!</v>
      </c>
      <c r="J1290" s="5" t="e">
        <f t="shared" si="135"/>
        <v>#REF!</v>
      </c>
      <c r="K1290" t="e">
        <f t="shared" si="136"/>
        <v>#REF!</v>
      </c>
    </row>
    <row r="1291" spans="1:11" x14ac:dyDescent="0.25">
      <c r="A1291" t="e">
        <f>#REF!</f>
        <v>#REF!</v>
      </c>
      <c r="B1291" t="e">
        <f>#REF!</f>
        <v>#REF!</v>
      </c>
      <c r="C1291" t="e">
        <f>#REF!</f>
        <v>#REF!</v>
      </c>
      <c r="D1291" t="e">
        <f>IF(#REF!="","",#REF!)</f>
        <v>#REF!</v>
      </c>
      <c r="E1291" t="e">
        <f>IF(#REF!="","",#REF!)</f>
        <v>#REF!</v>
      </c>
      <c r="F1291" s="6" t="e">
        <f t="shared" si="132"/>
        <v>#REF!</v>
      </c>
      <c r="G1291" s="5" t="e">
        <f>#REF!+#REF!</f>
        <v>#REF!</v>
      </c>
      <c r="H1291" s="5" t="e">
        <f t="shared" si="133"/>
        <v>#REF!</v>
      </c>
      <c r="I1291" s="5" t="e">
        <f t="shared" si="134"/>
        <v>#REF!</v>
      </c>
      <c r="J1291" s="5" t="e">
        <f t="shared" si="135"/>
        <v>#REF!</v>
      </c>
      <c r="K1291" t="e">
        <f t="shared" si="136"/>
        <v>#REF!</v>
      </c>
    </row>
    <row r="1292" spans="1:11" x14ac:dyDescent="0.25">
      <c r="A1292" t="e">
        <f>#REF!</f>
        <v>#REF!</v>
      </c>
      <c r="B1292" t="e">
        <f>#REF!</f>
        <v>#REF!</v>
      </c>
      <c r="C1292" t="e">
        <f>#REF!</f>
        <v>#REF!</v>
      </c>
      <c r="D1292" t="e">
        <f>IF(#REF!="","",#REF!)</f>
        <v>#REF!</v>
      </c>
      <c r="E1292" t="e">
        <f>IF(#REF!="","",#REF!)</f>
        <v>#REF!</v>
      </c>
      <c r="F1292" s="6" t="e">
        <f t="shared" si="132"/>
        <v>#REF!</v>
      </c>
      <c r="G1292" s="5" t="e">
        <f>#REF!+#REF!</f>
        <v>#REF!</v>
      </c>
      <c r="H1292" s="5" t="e">
        <f t="shared" si="133"/>
        <v>#REF!</v>
      </c>
      <c r="I1292" s="5" t="e">
        <f t="shared" si="134"/>
        <v>#REF!</v>
      </c>
      <c r="J1292" s="5" t="e">
        <f t="shared" si="135"/>
        <v>#REF!</v>
      </c>
      <c r="K1292" t="e">
        <f t="shared" si="136"/>
        <v>#REF!</v>
      </c>
    </row>
    <row r="1293" spans="1:11" x14ac:dyDescent="0.25">
      <c r="A1293" t="e">
        <f>#REF!</f>
        <v>#REF!</v>
      </c>
      <c r="B1293" t="e">
        <f>#REF!</f>
        <v>#REF!</v>
      </c>
      <c r="C1293" t="e">
        <f>#REF!</f>
        <v>#REF!</v>
      </c>
      <c r="D1293" t="e">
        <f>IF(#REF!="","",#REF!)</f>
        <v>#REF!</v>
      </c>
      <c r="E1293" t="e">
        <f>IF(#REF!="","",#REF!)</f>
        <v>#REF!</v>
      </c>
      <c r="F1293" s="6" t="e">
        <f t="shared" si="132"/>
        <v>#REF!</v>
      </c>
      <c r="G1293" s="5" t="e">
        <f>#REF!+#REF!</f>
        <v>#REF!</v>
      </c>
      <c r="H1293" s="5" t="e">
        <f t="shared" si="133"/>
        <v>#REF!</v>
      </c>
      <c r="I1293" s="5" t="e">
        <f t="shared" si="134"/>
        <v>#REF!</v>
      </c>
      <c r="J1293" s="5" t="e">
        <f t="shared" si="135"/>
        <v>#REF!</v>
      </c>
      <c r="K1293" t="e">
        <f t="shared" si="136"/>
        <v>#REF!</v>
      </c>
    </row>
    <row r="1294" spans="1:11" x14ac:dyDescent="0.25">
      <c r="A1294" t="e">
        <f>#REF!</f>
        <v>#REF!</v>
      </c>
      <c r="B1294" t="e">
        <f>#REF!</f>
        <v>#REF!</v>
      </c>
      <c r="C1294" t="e">
        <f>#REF!</f>
        <v>#REF!</v>
      </c>
      <c r="D1294" t="e">
        <f>IF(#REF!="","",#REF!)</f>
        <v>#REF!</v>
      </c>
      <c r="E1294" t="e">
        <f>IF(#REF!="","",#REF!)</f>
        <v>#REF!</v>
      </c>
      <c r="F1294" s="6" t="e">
        <f t="shared" si="132"/>
        <v>#REF!</v>
      </c>
      <c r="G1294" s="5" t="e">
        <f>#REF!+#REF!</f>
        <v>#REF!</v>
      </c>
      <c r="H1294" s="5" t="e">
        <f t="shared" si="133"/>
        <v>#REF!</v>
      </c>
      <c r="I1294" s="5" t="e">
        <f t="shared" si="134"/>
        <v>#REF!</v>
      </c>
      <c r="J1294" s="5" t="e">
        <f t="shared" si="135"/>
        <v>#REF!</v>
      </c>
      <c r="K1294" t="e">
        <f t="shared" si="136"/>
        <v>#REF!</v>
      </c>
    </row>
    <row r="1295" spans="1:11" x14ac:dyDescent="0.25">
      <c r="A1295" t="e">
        <f>#REF!</f>
        <v>#REF!</v>
      </c>
      <c r="B1295" t="e">
        <f>#REF!</f>
        <v>#REF!</v>
      </c>
      <c r="C1295" t="e">
        <f>#REF!</f>
        <v>#REF!</v>
      </c>
      <c r="D1295" t="e">
        <f>IF(#REF!="","",#REF!)</f>
        <v>#REF!</v>
      </c>
      <c r="E1295" t="e">
        <f>IF(#REF!="","",#REF!)</f>
        <v>#REF!</v>
      </c>
      <c r="F1295" s="6" t="e">
        <f t="shared" si="132"/>
        <v>#REF!</v>
      </c>
      <c r="G1295" s="5" t="e">
        <f>#REF!+#REF!</f>
        <v>#REF!</v>
      </c>
      <c r="H1295" s="5" t="e">
        <f t="shared" si="133"/>
        <v>#REF!</v>
      </c>
      <c r="I1295" s="5" t="e">
        <f t="shared" si="134"/>
        <v>#REF!</v>
      </c>
      <c r="J1295" s="5" t="e">
        <f t="shared" si="135"/>
        <v>#REF!</v>
      </c>
      <c r="K1295" t="e">
        <f t="shared" si="136"/>
        <v>#REF!</v>
      </c>
    </row>
    <row r="1296" spans="1:11" x14ac:dyDescent="0.25">
      <c r="A1296" t="e">
        <f>#REF!</f>
        <v>#REF!</v>
      </c>
      <c r="B1296" t="e">
        <f>#REF!</f>
        <v>#REF!</v>
      </c>
      <c r="C1296" t="e">
        <f>#REF!</f>
        <v>#REF!</v>
      </c>
      <c r="D1296" t="e">
        <f>IF(#REF!="","",#REF!)</f>
        <v>#REF!</v>
      </c>
      <c r="E1296" t="e">
        <f>IF(#REF!="","",#REF!)</f>
        <v>#REF!</v>
      </c>
      <c r="F1296" s="6" t="e">
        <f t="shared" si="132"/>
        <v>#REF!</v>
      </c>
      <c r="G1296" s="5" t="e">
        <f>#REF!+#REF!</f>
        <v>#REF!</v>
      </c>
      <c r="H1296" s="5" t="e">
        <f t="shared" si="133"/>
        <v>#REF!</v>
      </c>
      <c r="I1296" s="5" t="e">
        <f t="shared" si="134"/>
        <v>#REF!</v>
      </c>
      <c r="J1296" s="5" t="e">
        <f t="shared" si="135"/>
        <v>#REF!</v>
      </c>
      <c r="K1296" t="e">
        <f t="shared" si="136"/>
        <v>#REF!</v>
      </c>
    </row>
    <row r="1297" spans="1:11" x14ac:dyDescent="0.25">
      <c r="A1297" t="e">
        <f>#REF!</f>
        <v>#REF!</v>
      </c>
      <c r="B1297" t="e">
        <f>#REF!</f>
        <v>#REF!</v>
      </c>
      <c r="C1297" t="e">
        <f>#REF!</f>
        <v>#REF!</v>
      </c>
      <c r="D1297" t="e">
        <f>IF(#REF!="","",#REF!)</f>
        <v>#REF!</v>
      </c>
      <c r="E1297" t="e">
        <f>IF(#REF!="","",#REF!)</f>
        <v>#REF!</v>
      </c>
      <c r="F1297" s="6" t="e">
        <f t="shared" si="132"/>
        <v>#REF!</v>
      </c>
      <c r="G1297" s="5" t="e">
        <f>#REF!+#REF!</f>
        <v>#REF!</v>
      </c>
      <c r="H1297" s="5" t="e">
        <f t="shared" si="133"/>
        <v>#REF!</v>
      </c>
      <c r="I1297" s="5" t="e">
        <f t="shared" si="134"/>
        <v>#REF!</v>
      </c>
      <c r="J1297" s="5" t="e">
        <f t="shared" si="135"/>
        <v>#REF!</v>
      </c>
      <c r="K1297" t="e">
        <f t="shared" si="136"/>
        <v>#REF!</v>
      </c>
    </row>
    <row r="1298" spans="1:11" x14ac:dyDescent="0.25">
      <c r="A1298" t="e">
        <f>#REF!</f>
        <v>#REF!</v>
      </c>
      <c r="B1298" t="e">
        <f>#REF!</f>
        <v>#REF!</v>
      </c>
      <c r="C1298" t="e">
        <f>#REF!</f>
        <v>#REF!</v>
      </c>
      <c r="D1298" t="e">
        <f>IF(#REF!="","",#REF!)</f>
        <v>#REF!</v>
      </c>
      <c r="E1298" t="e">
        <f>IF(#REF!="","",#REF!)</f>
        <v>#REF!</v>
      </c>
      <c r="F1298" s="6" t="e">
        <f t="shared" si="132"/>
        <v>#REF!</v>
      </c>
      <c r="G1298" s="5" t="e">
        <f>#REF!+#REF!</f>
        <v>#REF!</v>
      </c>
      <c r="H1298" s="5" t="e">
        <f t="shared" si="133"/>
        <v>#REF!</v>
      </c>
      <c r="I1298" s="5" t="e">
        <f t="shared" si="134"/>
        <v>#REF!</v>
      </c>
      <c r="J1298" s="5" t="e">
        <f t="shared" si="135"/>
        <v>#REF!</v>
      </c>
      <c r="K1298" t="e">
        <f t="shared" si="136"/>
        <v>#REF!</v>
      </c>
    </row>
    <row r="1299" spans="1:11" x14ac:dyDescent="0.25">
      <c r="A1299" t="e">
        <f>#REF!</f>
        <v>#REF!</v>
      </c>
      <c r="B1299" t="e">
        <f>#REF!</f>
        <v>#REF!</v>
      </c>
      <c r="C1299" t="e">
        <f>#REF!</f>
        <v>#REF!</v>
      </c>
      <c r="D1299" t="e">
        <f>IF(#REF!="","",#REF!)</f>
        <v>#REF!</v>
      </c>
      <c r="E1299" t="e">
        <f>IF(#REF!="","",#REF!)</f>
        <v>#REF!</v>
      </c>
      <c r="F1299" s="6" t="e">
        <f t="shared" si="132"/>
        <v>#REF!</v>
      </c>
      <c r="G1299" s="5" t="e">
        <f>#REF!+#REF!</f>
        <v>#REF!</v>
      </c>
      <c r="H1299" s="5" t="e">
        <f t="shared" si="133"/>
        <v>#REF!</v>
      </c>
      <c r="I1299" s="5" t="e">
        <f t="shared" si="134"/>
        <v>#REF!</v>
      </c>
      <c r="J1299" s="5" t="e">
        <f t="shared" si="135"/>
        <v>#REF!</v>
      </c>
      <c r="K1299" t="e">
        <f t="shared" si="136"/>
        <v>#REF!</v>
      </c>
    </row>
    <row r="1300" spans="1:11" x14ac:dyDescent="0.25">
      <c r="A1300" t="e">
        <f>#REF!</f>
        <v>#REF!</v>
      </c>
      <c r="B1300" t="e">
        <f>#REF!</f>
        <v>#REF!</v>
      </c>
      <c r="C1300" t="e">
        <f>#REF!</f>
        <v>#REF!</v>
      </c>
      <c r="D1300" t="e">
        <f>IF(#REF!="","",#REF!)</f>
        <v>#REF!</v>
      </c>
      <c r="E1300" t="e">
        <f>IF(#REF!="","",#REF!)</f>
        <v>#REF!</v>
      </c>
      <c r="F1300" s="6" t="e">
        <f t="shared" si="132"/>
        <v>#REF!</v>
      </c>
      <c r="G1300" s="5" t="e">
        <f>#REF!+#REF!</f>
        <v>#REF!</v>
      </c>
      <c r="H1300" s="5" t="e">
        <f t="shared" si="133"/>
        <v>#REF!</v>
      </c>
      <c r="I1300" s="5" t="e">
        <f t="shared" si="134"/>
        <v>#REF!</v>
      </c>
      <c r="J1300" s="5" t="e">
        <f t="shared" si="135"/>
        <v>#REF!</v>
      </c>
      <c r="K1300" t="e">
        <f t="shared" si="136"/>
        <v>#REF!</v>
      </c>
    </row>
    <row r="1301" spans="1:11" x14ac:dyDescent="0.25">
      <c r="A1301" t="e">
        <f>#REF!</f>
        <v>#REF!</v>
      </c>
      <c r="B1301" t="e">
        <f>#REF!</f>
        <v>#REF!</v>
      </c>
      <c r="C1301" t="e">
        <f>#REF!</f>
        <v>#REF!</v>
      </c>
      <c r="D1301" t="e">
        <f>IF(#REF!="","",#REF!)</f>
        <v>#REF!</v>
      </c>
      <c r="E1301" t="e">
        <f>IF(#REF!="","",#REF!)</f>
        <v>#REF!</v>
      </c>
      <c r="F1301" s="6" t="e">
        <f t="shared" si="132"/>
        <v>#REF!</v>
      </c>
      <c r="G1301" s="5" t="e">
        <f>#REF!+#REF!</f>
        <v>#REF!</v>
      </c>
      <c r="H1301" s="5" t="e">
        <f t="shared" si="133"/>
        <v>#REF!</v>
      </c>
      <c r="I1301" s="5" t="e">
        <f t="shared" si="134"/>
        <v>#REF!</v>
      </c>
      <c r="J1301" s="5" t="e">
        <f t="shared" si="135"/>
        <v>#REF!</v>
      </c>
      <c r="K1301" t="e">
        <f t="shared" si="136"/>
        <v>#REF!</v>
      </c>
    </row>
    <row r="1302" spans="1:11" x14ac:dyDescent="0.25">
      <c r="A1302" t="e">
        <f>#REF!</f>
        <v>#REF!</v>
      </c>
      <c r="B1302" t="e">
        <f>#REF!</f>
        <v>#REF!</v>
      </c>
      <c r="C1302" t="e">
        <f>#REF!</f>
        <v>#REF!</v>
      </c>
      <c r="D1302" t="e">
        <f>IF(#REF!="","",#REF!)</f>
        <v>#REF!</v>
      </c>
      <c r="E1302" t="e">
        <f>IF(#REF!="","",#REF!)</f>
        <v>#REF!</v>
      </c>
      <c r="F1302" s="6" t="e">
        <f t="shared" si="132"/>
        <v>#REF!</v>
      </c>
      <c r="G1302" s="5" t="e">
        <f>#REF!+#REF!</f>
        <v>#REF!</v>
      </c>
      <c r="H1302" s="5" t="e">
        <f t="shared" si="133"/>
        <v>#REF!</v>
      </c>
      <c r="I1302" s="5" t="e">
        <f t="shared" si="134"/>
        <v>#REF!</v>
      </c>
      <c r="J1302" s="5" t="e">
        <f t="shared" si="135"/>
        <v>#REF!</v>
      </c>
      <c r="K1302" t="e">
        <f t="shared" si="136"/>
        <v>#REF!</v>
      </c>
    </row>
    <row r="1303" spans="1:11" x14ac:dyDescent="0.25">
      <c r="A1303" t="e">
        <f>#REF!</f>
        <v>#REF!</v>
      </c>
      <c r="B1303" t="e">
        <f>#REF!</f>
        <v>#REF!</v>
      </c>
      <c r="C1303" t="e">
        <f>#REF!</f>
        <v>#REF!</v>
      </c>
      <c r="D1303" t="e">
        <f>IF(#REF!="","",#REF!)</f>
        <v>#REF!</v>
      </c>
      <c r="E1303" t="e">
        <f>IF(#REF!="","",#REF!)</f>
        <v>#REF!</v>
      </c>
      <c r="F1303" s="6" t="e">
        <f t="shared" si="132"/>
        <v>#REF!</v>
      </c>
      <c r="G1303" s="5" t="e">
        <f>#REF!+#REF!</f>
        <v>#REF!</v>
      </c>
      <c r="H1303" s="5" t="e">
        <f t="shared" si="133"/>
        <v>#REF!</v>
      </c>
      <c r="I1303" s="5" t="e">
        <f t="shared" si="134"/>
        <v>#REF!</v>
      </c>
      <c r="J1303" s="5" t="e">
        <f t="shared" si="135"/>
        <v>#REF!</v>
      </c>
      <c r="K1303" t="e">
        <f t="shared" si="136"/>
        <v>#REF!</v>
      </c>
    </row>
    <row r="1304" spans="1:11" x14ac:dyDescent="0.25">
      <c r="A1304" t="e">
        <f>#REF!</f>
        <v>#REF!</v>
      </c>
      <c r="B1304" t="e">
        <f>#REF!</f>
        <v>#REF!</v>
      </c>
      <c r="C1304" t="e">
        <f>#REF!</f>
        <v>#REF!</v>
      </c>
      <c r="D1304" t="e">
        <f>IF(#REF!="","",#REF!)</f>
        <v>#REF!</v>
      </c>
      <c r="E1304" t="e">
        <f>IF(#REF!="","",#REF!)</f>
        <v>#REF!</v>
      </c>
      <c r="F1304" s="6" t="e">
        <f t="shared" si="132"/>
        <v>#REF!</v>
      </c>
      <c r="G1304" s="5" t="e">
        <f>#REF!+#REF!</f>
        <v>#REF!</v>
      </c>
      <c r="H1304" s="5" t="e">
        <f t="shared" si="133"/>
        <v>#REF!</v>
      </c>
      <c r="I1304" s="5" t="e">
        <f t="shared" si="134"/>
        <v>#REF!</v>
      </c>
      <c r="J1304" s="5" t="e">
        <f t="shared" si="135"/>
        <v>#REF!</v>
      </c>
      <c r="K1304" t="e">
        <f t="shared" si="136"/>
        <v>#REF!</v>
      </c>
    </row>
    <row r="1305" spans="1:11" x14ac:dyDescent="0.25">
      <c r="A1305" t="e">
        <f>#REF!</f>
        <v>#REF!</v>
      </c>
      <c r="B1305" t="e">
        <f>#REF!</f>
        <v>#REF!</v>
      </c>
      <c r="C1305" t="e">
        <f>#REF!</f>
        <v>#REF!</v>
      </c>
      <c r="D1305" t="e">
        <f>IF(#REF!="","",#REF!)</f>
        <v>#REF!</v>
      </c>
      <c r="E1305" t="e">
        <f>IF(#REF!="","",#REF!)</f>
        <v>#REF!</v>
      </c>
      <c r="F1305" s="6" t="e">
        <f t="shared" si="132"/>
        <v>#REF!</v>
      </c>
      <c r="G1305" s="5" t="e">
        <f>#REF!+#REF!</f>
        <v>#REF!</v>
      </c>
      <c r="H1305" s="5" t="e">
        <f t="shared" si="133"/>
        <v>#REF!</v>
      </c>
      <c r="I1305" s="5" t="e">
        <f t="shared" si="134"/>
        <v>#REF!</v>
      </c>
      <c r="J1305" s="5" t="e">
        <f t="shared" si="135"/>
        <v>#REF!</v>
      </c>
      <c r="K1305" t="e">
        <f t="shared" si="136"/>
        <v>#REF!</v>
      </c>
    </row>
    <row r="1306" spans="1:11" x14ac:dyDescent="0.25">
      <c r="A1306" t="e">
        <f>#REF!</f>
        <v>#REF!</v>
      </c>
      <c r="B1306" t="e">
        <f>#REF!</f>
        <v>#REF!</v>
      </c>
      <c r="C1306" t="e">
        <f>#REF!</f>
        <v>#REF!</v>
      </c>
      <c r="D1306" t="e">
        <f>IF(#REF!="","",#REF!)</f>
        <v>#REF!</v>
      </c>
      <c r="E1306" t="e">
        <f>IF(#REF!="","",#REF!)</f>
        <v>#REF!</v>
      </c>
      <c r="F1306" s="6" t="e">
        <f t="shared" si="132"/>
        <v>#REF!</v>
      </c>
      <c r="G1306" s="5" t="e">
        <f>#REF!+#REF!</f>
        <v>#REF!</v>
      </c>
      <c r="H1306" s="5" t="e">
        <f t="shared" si="133"/>
        <v>#REF!</v>
      </c>
      <c r="I1306" s="5" t="e">
        <f t="shared" si="134"/>
        <v>#REF!</v>
      </c>
      <c r="J1306" s="5" t="e">
        <f t="shared" si="135"/>
        <v>#REF!</v>
      </c>
      <c r="K1306" t="e">
        <f t="shared" si="136"/>
        <v>#REF!</v>
      </c>
    </row>
    <row r="1307" spans="1:11" x14ac:dyDescent="0.25">
      <c r="A1307" t="e">
        <f>#REF!</f>
        <v>#REF!</v>
      </c>
      <c r="B1307" t="e">
        <f>#REF!</f>
        <v>#REF!</v>
      </c>
      <c r="C1307" t="e">
        <f>#REF!</f>
        <v>#REF!</v>
      </c>
      <c r="D1307" t="e">
        <f>IF(#REF!="","",#REF!)</f>
        <v>#REF!</v>
      </c>
      <c r="E1307" t="e">
        <f>IF(#REF!="","",#REF!)</f>
        <v>#REF!</v>
      </c>
      <c r="F1307" s="6" t="e">
        <f t="shared" si="132"/>
        <v>#REF!</v>
      </c>
      <c r="G1307" s="5" t="e">
        <f>#REF!+#REF!</f>
        <v>#REF!</v>
      </c>
      <c r="H1307" s="5" t="e">
        <f t="shared" si="133"/>
        <v>#REF!</v>
      </c>
      <c r="I1307" s="5" t="e">
        <f t="shared" si="134"/>
        <v>#REF!</v>
      </c>
      <c r="J1307" s="5" t="e">
        <f t="shared" si="135"/>
        <v>#REF!</v>
      </c>
      <c r="K1307" t="e">
        <f t="shared" si="136"/>
        <v>#REF!</v>
      </c>
    </row>
    <row r="1308" spans="1:11" x14ac:dyDescent="0.25">
      <c r="A1308" t="e">
        <f>#REF!</f>
        <v>#REF!</v>
      </c>
      <c r="B1308" t="e">
        <f>#REF!</f>
        <v>#REF!</v>
      </c>
      <c r="C1308" t="e">
        <f>#REF!</f>
        <v>#REF!</v>
      </c>
      <c r="D1308" t="e">
        <f>IF(#REF!="","",#REF!)</f>
        <v>#REF!</v>
      </c>
      <c r="E1308" t="e">
        <f>IF(#REF!="","",#REF!)</f>
        <v>#REF!</v>
      </c>
      <c r="F1308" s="6" t="e">
        <f t="shared" si="132"/>
        <v>#REF!</v>
      </c>
      <c r="G1308" s="5" t="e">
        <f>#REF!+#REF!</f>
        <v>#REF!</v>
      </c>
      <c r="H1308" s="5" t="e">
        <f t="shared" si="133"/>
        <v>#REF!</v>
      </c>
      <c r="I1308" s="5" t="e">
        <f t="shared" si="134"/>
        <v>#REF!</v>
      </c>
      <c r="J1308" s="5" t="e">
        <f t="shared" si="135"/>
        <v>#REF!</v>
      </c>
      <c r="K1308" t="e">
        <f t="shared" si="136"/>
        <v>#REF!</v>
      </c>
    </row>
    <row r="1309" spans="1:11" x14ac:dyDescent="0.25">
      <c r="A1309" t="e">
        <f>#REF!</f>
        <v>#REF!</v>
      </c>
      <c r="B1309" t="e">
        <f>#REF!</f>
        <v>#REF!</v>
      </c>
      <c r="C1309" t="e">
        <f>#REF!</f>
        <v>#REF!</v>
      </c>
      <c r="D1309" t="e">
        <f>IF(#REF!="","",#REF!)</f>
        <v>#REF!</v>
      </c>
      <c r="E1309" t="e">
        <f>IF(#REF!="","",#REF!)</f>
        <v>#REF!</v>
      </c>
      <c r="F1309" s="6" t="e">
        <f t="shared" si="132"/>
        <v>#REF!</v>
      </c>
      <c r="G1309" s="5" t="e">
        <f>#REF!+#REF!</f>
        <v>#REF!</v>
      </c>
      <c r="H1309" s="5" t="e">
        <f t="shared" si="133"/>
        <v>#REF!</v>
      </c>
      <c r="I1309" s="5" t="e">
        <f t="shared" si="134"/>
        <v>#REF!</v>
      </c>
      <c r="J1309" s="5" t="e">
        <f t="shared" si="135"/>
        <v>#REF!</v>
      </c>
      <c r="K1309" t="e">
        <f t="shared" si="136"/>
        <v>#REF!</v>
      </c>
    </row>
    <row r="1310" spans="1:11" x14ac:dyDescent="0.25">
      <c r="A1310" t="e">
        <f>#REF!</f>
        <v>#REF!</v>
      </c>
      <c r="B1310" t="e">
        <f>#REF!</f>
        <v>#REF!</v>
      </c>
      <c r="C1310" t="e">
        <f>#REF!</f>
        <v>#REF!</v>
      </c>
      <c r="D1310" t="e">
        <f>IF(#REF!="","",#REF!)</f>
        <v>#REF!</v>
      </c>
      <c r="E1310" t="e">
        <f>IF(#REF!="","",#REF!)</f>
        <v>#REF!</v>
      </c>
      <c r="F1310" s="6" t="e">
        <f t="shared" si="132"/>
        <v>#REF!</v>
      </c>
      <c r="G1310" s="5" t="e">
        <f>#REF!+#REF!</f>
        <v>#REF!</v>
      </c>
      <c r="H1310" s="5" t="e">
        <f t="shared" si="133"/>
        <v>#REF!</v>
      </c>
      <c r="I1310" s="5" t="e">
        <f t="shared" si="134"/>
        <v>#REF!</v>
      </c>
      <c r="J1310" s="5" t="e">
        <f t="shared" si="135"/>
        <v>#REF!</v>
      </c>
      <c r="K1310" t="e">
        <f t="shared" si="136"/>
        <v>#REF!</v>
      </c>
    </row>
    <row r="1311" spans="1:11" x14ac:dyDescent="0.25">
      <c r="A1311" t="e">
        <f>#REF!</f>
        <v>#REF!</v>
      </c>
      <c r="B1311" t="e">
        <f>#REF!</f>
        <v>#REF!</v>
      </c>
      <c r="C1311" t="e">
        <f>#REF!</f>
        <v>#REF!</v>
      </c>
      <c r="D1311" t="e">
        <f>IF(#REF!="","",#REF!)</f>
        <v>#REF!</v>
      </c>
      <c r="E1311" t="e">
        <f>IF(#REF!="","",#REF!)</f>
        <v>#REF!</v>
      </c>
      <c r="F1311" s="6" t="e">
        <f t="shared" si="132"/>
        <v>#REF!</v>
      </c>
      <c r="G1311" s="5" t="e">
        <f>#REF!+#REF!</f>
        <v>#REF!</v>
      </c>
      <c r="H1311" s="5" t="e">
        <f t="shared" si="133"/>
        <v>#REF!</v>
      </c>
      <c r="I1311" s="5" t="e">
        <f t="shared" si="134"/>
        <v>#REF!</v>
      </c>
      <c r="J1311" s="5" t="e">
        <f t="shared" si="135"/>
        <v>#REF!</v>
      </c>
      <c r="K1311" t="e">
        <f t="shared" si="136"/>
        <v>#REF!</v>
      </c>
    </row>
    <row r="1312" spans="1:11" x14ac:dyDescent="0.25">
      <c r="A1312" t="e">
        <f>#REF!</f>
        <v>#REF!</v>
      </c>
      <c r="B1312" t="e">
        <f>#REF!</f>
        <v>#REF!</v>
      </c>
      <c r="C1312" t="e">
        <f>#REF!</f>
        <v>#REF!</v>
      </c>
      <c r="D1312" t="e">
        <f>IF(#REF!="","",#REF!)</f>
        <v>#REF!</v>
      </c>
      <c r="E1312" t="e">
        <f>IF(#REF!="","",#REF!)</f>
        <v>#REF!</v>
      </c>
      <c r="F1312" s="6" t="e">
        <f t="shared" si="132"/>
        <v>#REF!</v>
      </c>
      <c r="G1312" s="5" t="e">
        <f>#REF!+#REF!</f>
        <v>#REF!</v>
      </c>
      <c r="H1312" s="5" t="e">
        <f t="shared" si="133"/>
        <v>#REF!</v>
      </c>
      <c r="I1312" s="5" t="e">
        <f t="shared" si="134"/>
        <v>#REF!</v>
      </c>
      <c r="J1312" s="5" t="e">
        <f t="shared" si="135"/>
        <v>#REF!</v>
      </c>
      <c r="K1312" t="e">
        <f t="shared" si="136"/>
        <v>#REF!</v>
      </c>
    </row>
    <row r="1313" spans="1:11" x14ac:dyDescent="0.25">
      <c r="A1313" t="e">
        <f>#REF!</f>
        <v>#REF!</v>
      </c>
      <c r="B1313" t="e">
        <f>#REF!</f>
        <v>#REF!</v>
      </c>
      <c r="C1313" t="e">
        <f>#REF!</f>
        <v>#REF!</v>
      </c>
      <c r="D1313" t="e">
        <f>IF(#REF!="","",#REF!)</f>
        <v>#REF!</v>
      </c>
      <c r="E1313" t="e">
        <f>IF(#REF!="","",#REF!)</f>
        <v>#REF!</v>
      </c>
      <c r="F1313" s="6" t="e">
        <f t="shared" si="132"/>
        <v>#REF!</v>
      </c>
      <c r="G1313" s="5" t="e">
        <f>#REF!+#REF!</f>
        <v>#REF!</v>
      </c>
      <c r="H1313" s="5" t="e">
        <f t="shared" si="133"/>
        <v>#REF!</v>
      </c>
      <c r="I1313" s="5" t="e">
        <f t="shared" si="134"/>
        <v>#REF!</v>
      </c>
      <c r="J1313" s="5" t="e">
        <f t="shared" si="135"/>
        <v>#REF!</v>
      </c>
      <c r="K1313" t="e">
        <f t="shared" si="136"/>
        <v>#REF!</v>
      </c>
    </row>
    <row r="1314" spans="1:11" x14ac:dyDescent="0.25">
      <c r="A1314" t="e">
        <f>#REF!</f>
        <v>#REF!</v>
      </c>
      <c r="B1314" t="e">
        <f>#REF!</f>
        <v>#REF!</v>
      </c>
      <c r="C1314" t="e">
        <f>#REF!</f>
        <v>#REF!</v>
      </c>
      <c r="D1314" t="e">
        <f>IF(#REF!="","",#REF!)</f>
        <v>#REF!</v>
      </c>
      <c r="E1314" t="e">
        <f>IF(#REF!="","",#REF!)</f>
        <v>#REF!</v>
      </c>
      <c r="F1314" s="6" t="e">
        <f t="shared" si="132"/>
        <v>#REF!</v>
      </c>
      <c r="G1314" s="5" t="e">
        <f>#REF!+#REF!</f>
        <v>#REF!</v>
      </c>
      <c r="H1314" s="5" t="e">
        <f t="shared" si="133"/>
        <v>#REF!</v>
      </c>
      <c r="I1314" s="5" t="e">
        <f t="shared" si="134"/>
        <v>#REF!</v>
      </c>
      <c r="J1314" s="5" t="e">
        <f t="shared" si="135"/>
        <v>#REF!</v>
      </c>
      <c r="K1314" t="e">
        <f t="shared" si="136"/>
        <v>#REF!</v>
      </c>
    </row>
    <row r="1315" spans="1:11" x14ac:dyDescent="0.25">
      <c r="A1315" t="e">
        <f>#REF!</f>
        <v>#REF!</v>
      </c>
      <c r="B1315" t="e">
        <f>#REF!</f>
        <v>#REF!</v>
      </c>
      <c r="C1315" t="e">
        <f>#REF!</f>
        <v>#REF!</v>
      </c>
      <c r="D1315" t="e">
        <f>IF(#REF!="","",#REF!)</f>
        <v>#REF!</v>
      </c>
      <c r="E1315" t="e">
        <f>IF(#REF!="","",#REF!)</f>
        <v>#REF!</v>
      </c>
      <c r="F1315" s="6" t="e">
        <f t="shared" si="132"/>
        <v>#REF!</v>
      </c>
      <c r="G1315" s="5" t="e">
        <f>#REF!+#REF!</f>
        <v>#REF!</v>
      </c>
      <c r="H1315" s="5" t="e">
        <f t="shared" si="133"/>
        <v>#REF!</v>
      </c>
      <c r="I1315" s="5" t="e">
        <f t="shared" si="134"/>
        <v>#REF!</v>
      </c>
      <c r="J1315" s="5" t="e">
        <f t="shared" si="135"/>
        <v>#REF!</v>
      </c>
      <c r="K1315" t="e">
        <f t="shared" si="136"/>
        <v>#REF!</v>
      </c>
    </row>
    <row r="1316" spans="1:11" x14ac:dyDescent="0.25">
      <c r="A1316" t="e">
        <f>#REF!</f>
        <v>#REF!</v>
      </c>
      <c r="B1316" t="e">
        <f>#REF!</f>
        <v>#REF!</v>
      </c>
      <c r="C1316" t="e">
        <f>#REF!</f>
        <v>#REF!</v>
      </c>
      <c r="D1316" t="e">
        <f>IF(#REF!="","",#REF!)</f>
        <v>#REF!</v>
      </c>
      <c r="E1316" t="e">
        <f>IF(#REF!="","",#REF!)</f>
        <v>#REF!</v>
      </c>
      <c r="F1316" s="6" t="e">
        <f t="shared" si="132"/>
        <v>#REF!</v>
      </c>
      <c r="G1316" s="5" t="e">
        <f>#REF!+#REF!</f>
        <v>#REF!</v>
      </c>
      <c r="H1316" s="5" t="e">
        <f t="shared" si="133"/>
        <v>#REF!</v>
      </c>
      <c r="I1316" s="5" t="e">
        <f t="shared" si="134"/>
        <v>#REF!</v>
      </c>
      <c r="J1316" s="5" t="e">
        <f t="shared" si="135"/>
        <v>#REF!</v>
      </c>
      <c r="K1316" t="e">
        <f t="shared" si="136"/>
        <v>#REF!</v>
      </c>
    </row>
    <row r="1317" spans="1:11" x14ac:dyDescent="0.25">
      <c r="A1317" t="e">
        <f>#REF!</f>
        <v>#REF!</v>
      </c>
      <c r="B1317" t="e">
        <f>#REF!</f>
        <v>#REF!</v>
      </c>
      <c r="C1317" t="e">
        <f>#REF!</f>
        <v>#REF!</v>
      </c>
      <c r="D1317" t="e">
        <f>IF(#REF!="","",#REF!)</f>
        <v>#REF!</v>
      </c>
      <c r="E1317" t="e">
        <f>IF(#REF!="","",#REF!)</f>
        <v>#REF!</v>
      </c>
      <c r="F1317" s="6" t="e">
        <f t="shared" si="132"/>
        <v>#REF!</v>
      </c>
      <c r="G1317" s="5" t="e">
        <f>#REF!+#REF!</f>
        <v>#REF!</v>
      </c>
      <c r="H1317" s="5" t="e">
        <f t="shared" si="133"/>
        <v>#REF!</v>
      </c>
      <c r="I1317" s="5" t="e">
        <f t="shared" si="134"/>
        <v>#REF!</v>
      </c>
      <c r="J1317" s="5" t="e">
        <f t="shared" si="135"/>
        <v>#REF!</v>
      </c>
      <c r="K1317" t="e">
        <f t="shared" si="136"/>
        <v>#REF!</v>
      </c>
    </row>
    <row r="1318" spans="1:11" x14ac:dyDescent="0.25">
      <c r="A1318" t="e">
        <f>#REF!</f>
        <v>#REF!</v>
      </c>
      <c r="B1318" t="e">
        <f>#REF!</f>
        <v>#REF!</v>
      </c>
      <c r="C1318" t="e">
        <f>#REF!</f>
        <v>#REF!</v>
      </c>
      <c r="D1318" t="e">
        <f>IF(#REF!="","",#REF!)</f>
        <v>#REF!</v>
      </c>
      <c r="E1318" t="e">
        <f>IF(#REF!="","",#REF!)</f>
        <v>#REF!</v>
      </c>
      <c r="F1318" s="6" t="e">
        <f t="shared" si="132"/>
        <v>#REF!</v>
      </c>
      <c r="G1318" s="5" t="e">
        <f>#REF!+#REF!</f>
        <v>#REF!</v>
      </c>
      <c r="H1318" s="5" t="e">
        <f t="shared" si="133"/>
        <v>#REF!</v>
      </c>
      <c r="I1318" s="5" t="e">
        <f t="shared" si="134"/>
        <v>#REF!</v>
      </c>
      <c r="J1318" s="5" t="e">
        <f t="shared" si="135"/>
        <v>#REF!</v>
      </c>
      <c r="K1318" t="e">
        <f t="shared" si="136"/>
        <v>#REF!</v>
      </c>
    </row>
    <row r="1319" spans="1:11" x14ac:dyDescent="0.25">
      <c r="A1319" t="e">
        <f>#REF!</f>
        <v>#REF!</v>
      </c>
      <c r="B1319" t="e">
        <f>#REF!</f>
        <v>#REF!</v>
      </c>
      <c r="C1319" t="e">
        <f>#REF!</f>
        <v>#REF!</v>
      </c>
      <c r="D1319" t="e">
        <f>IF(#REF!="","",#REF!)</f>
        <v>#REF!</v>
      </c>
      <c r="E1319" t="e">
        <f>IF(#REF!="","",#REF!)</f>
        <v>#REF!</v>
      </c>
      <c r="F1319" s="6" t="e">
        <f t="shared" si="132"/>
        <v>#REF!</v>
      </c>
      <c r="G1319" s="5" t="e">
        <f>#REF!+#REF!</f>
        <v>#REF!</v>
      </c>
      <c r="H1319" s="5" t="e">
        <f t="shared" si="133"/>
        <v>#REF!</v>
      </c>
      <c r="I1319" s="5" t="e">
        <f t="shared" si="134"/>
        <v>#REF!</v>
      </c>
      <c r="J1319" s="5" t="e">
        <f t="shared" si="135"/>
        <v>#REF!</v>
      </c>
      <c r="K1319" t="e">
        <f t="shared" si="136"/>
        <v>#REF!</v>
      </c>
    </row>
    <row r="1320" spans="1:11" x14ac:dyDescent="0.25">
      <c r="A1320" t="e">
        <f>#REF!</f>
        <v>#REF!</v>
      </c>
      <c r="B1320" t="e">
        <f>#REF!</f>
        <v>#REF!</v>
      </c>
      <c r="C1320" t="e">
        <f>#REF!</f>
        <v>#REF!</v>
      </c>
      <c r="D1320" t="e">
        <f>IF(#REF!="","",#REF!)</f>
        <v>#REF!</v>
      </c>
      <c r="E1320" t="e">
        <f>IF(#REF!="","",#REF!)</f>
        <v>#REF!</v>
      </c>
      <c r="F1320" s="6" t="e">
        <f t="shared" si="132"/>
        <v>#REF!</v>
      </c>
      <c r="G1320" s="5" t="e">
        <f>#REF!+#REF!</f>
        <v>#REF!</v>
      </c>
      <c r="H1320" s="5" t="e">
        <f t="shared" si="133"/>
        <v>#REF!</v>
      </c>
      <c r="I1320" s="5" t="e">
        <f t="shared" si="134"/>
        <v>#REF!</v>
      </c>
      <c r="J1320" s="5" t="e">
        <f t="shared" si="135"/>
        <v>#REF!</v>
      </c>
      <c r="K1320" t="e">
        <f t="shared" si="136"/>
        <v>#REF!</v>
      </c>
    </row>
    <row r="1321" spans="1:11" x14ac:dyDescent="0.25">
      <c r="A1321" t="e">
        <f>#REF!</f>
        <v>#REF!</v>
      </c>
      <c r="B1321" t="e">
        <f>#REF!</f>
        <v>#REF!</v>
      </c>
      <c r="C1321" t="e">
        <f>#REF!</f>
        <v>#REF!</v>
      </c>
      <c r="D1321" t="e">
        <f>IF(#REF!="","",#REF!)</f>
        <v>#REF!</v>
      </c>
      <c r="E1321" t="e">
        <f>IF(#REF!="","",#REF!)</f>
        <v>#REF!</v>
      </c>
      <c r="F1321" s="6" t="e">
        <f t="shared" si="132"/>
        <v>#REF!</v>
      </c>
      <c r="G1321" s="5" t="e">
        <f>#REF!+#REF!</f>
        <v>#REF!</v>
      </c>
      <c r="H1321" s="5" t="e">
        <f t="shared" si="133"/>
        <v>#REF!</v>
      </c>
      <c r="I1321" s="5" t="e">
        <f t="shared" si="134"/>
        <v>#REF!</v>
      </c>
      <c r="J1321" s="5" t="e">
        <f t="shared" si="135"/>
        <v>#REF!</v>
      </c>
      <c r="K1321" t="e">
        <f t="shared" si="136"/>
        <v>#REF!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3" name="Scroll Bar 1">
              <controlPr defaultSize="0" autoPict="0">
                <anchor moveWithCells="1">
                  <from>
                    <xdr:col>25</xdr:col>
                    <xdr:colOff>38100</xdr:colOff>
                    <xdr:row>3</xdr:row>
                    <xdr:rowOff>28575</xdr:rowOff>
                  </from>
                  <to>
                    <xdr:col>30</xdr:col>
                    <xdr:colOff>333375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4" name="Scroll Bar 2">
              <controlPr defaultSize="0" autoPict="0">
                <anchor moveWithCells="1">
                  <from>
                    <xdr:col>25</xdr:col>
                    <xdr:colOff>28575</xdr:colOff>
                    <xdr:row>2</xdr:row>
                    <xdr:rowOff>9525</xdr:rowOff>
                  </from>
                  <to>
                    <xdr:col>30</xdr:col>
                    <xdr:colOff>314325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8"/>
  <sheetViews>
    <sheetView workbookViewId="0"/>
  </sheetViews>
  <sheetFormatPr defaultColWidth="8.85546875" defaultRowHeight="15" x14ac:dyDescent="0.25"/>
  <sheetData>
    <row r="1" spans="1:55" x14ac:dyDescent="0.25">
      <c r="A1" s="3" t="s">
        <v>247</v>
      </c>
      <c r="B1">
        <v>2003</v>
      </c>
      <c r="C1">
        <f>B1+1</f>
        <v>2004</v>
      </c>
      <c r="D1">
        <f t="shared" ref="D1:I1" si="0">C1+1</f>
        <v>2005</v>
      </c>
      <c r="E1">
        <f t="shared" si="0"/>
        <v>2006</v>
      </c>
      <c r="F1">
        <f t="shared" si="0"/>
        <v>2007</v>
      </c>
      <c r="G1">
        <f t="shared" si="0"/>
        <v>2008</v>
      </c>
      <c r="H1">
        <f t="shared" si="0"/>
        <v>2009</v>
      </c>
      <c r="I1">
        <f t="shared" si="0"/>
        <v>2010</v>
      </c>
      <c r="K1" s="3" t="s">
        <v>237</v>
      </c>
      <c r="L1">
        <v>2003</v>
      </c>
      <c r="M1">
        <f>L1+1</f>
        <v>2004</v>
      </c>
      <c r="N1">
        <f t="shared" ref="N1:S1" si="1">M1+1</f>
        <v>2005</v>
      </c>
      <c r="O1">
        <f t="shared" si="1"/>
        <v>2006</v>
      </c>
      <c r="P1">
        <f t="shared" si="1"/>
        <v>2007</v>
      </c>
      <c r="Q1">
        <f t="shared" si="1"/>
        <v>2008</v>
      </c>
      <c r="R1">
        <f t="shared" si="1"/>
        <v>2009</v>
      </c>
      <c r="S1">
        <f t="shared" si="1"/>
        <v>2010</v>
      </c>
      <c r="U1" s="3" t="s">
        <v>247</v>
      </c>
      <c r="V1">
        <v>2003</v>
      </c>
      <c r="W1">
        <f>V1+1</f>
        <v>2004</v>
      </c>
      <c r="X1">
        <f t="shared" ref="X1:AC1" si="2">W1+1</f>
        <v>2005</v>
      </c>
      <c r="Y1">
        <f t="shared" si="2"/>
        <v>2006</v>
      </c>
      <c r="Z1">
        <f t="shared" si="2"/>
        <v>2007</v>
      </c>
      <c r="AA1">
        <f t="shared" si="2"/>
        <v>2008</v>
      </c>
      <c r="AB1">
        <f t="shared" si="2"/>
        <v>2009</v>
      </c>
      <c r="AC1">
        <f t="shared" si="2"/>
        <v>2010</v>
      </c>
      <c r="AE1" s="3" t="s">
        <v>237</v>
      </c>
      <c r="AF1">
        <v>2003</v>
      </c>
      <c r="AG1">
        <f>AF1+1</f>
        <v>2004</v>
      </c>
      <c r="AH1">
        <f t="shared" ref="AH1:AM1" si="3">AG1+1</f>
        <v>2005</v>
      </c>
      <c r="AI1">
        <f t="shared" si="3"/>
        <v>2006</v>
      </c>
      <c r="AJ1">
        <f t="shared" si="3"/>
        <v>2007</v>
      </c>
      <c r="AK1">
        <f t="shared" si="3"/>
        <v>2008</v>
      </c>
      <c r="AL1">
        <f t="shared" si="3"/>
        <v>2009</v>
      </c>
      <c r="AM1">
        <f t="shared" si="3"/>
        <v>2010</v>
      </c>
      <c r="AO1" s="3" t="s">
        <v>248</v>
      </c>
      <c r="AP1">
        <v>2003</v>
      </c>
      <c r="AQ1">
        <f>AP1+1</f>
        <v>2004</v>
      </c>
      <c r="AR1">
        <f t="shared" ref="AR1:AW1" si="4">AQ1+1</f>
        <v>2005</v>
      </c>
      <c r="AS1">
        <f t="shared" si="4"/>
        <v>2006</v>
      </c>
      <c r="AT1">
        <f t="shared" si="4"/>
        <v>2007</v>
      </c>
      <c r="AU1">
        <f t="shared" si="4"/>
        <v>2008</v>
      </c>
      <c r="AV1">
        <f t="shared" si="4"/>
        <v>2009</v>
      </c>
      <c r="AW1">
        <f t="shared" si="4"/>
        <v>2010</v>
      </c>
      <c r="AY1" t="s">
        <v>250</v>
      </c>
      <c r="AZ1" t="s">
        <v>249</v>
      </c>
      <c r="BB1" t="s">
        <v>251</v>
      </c>
      <c r="BC1" t="s">
        <v>252</v>
      </c>
    </row>
    <row r="2" spans="1:55" x14ac:dyDescent="0.25">
      <c r="A2" t="s">
        <v>107</v>
      </c>
      <c r="B2" t="e">
        <f>VLOOKUP('Vol of ausaid vs. other funds'!$A2&amp;'Vol of ausaid vs. other funds'!B$1,#REF!,11,0)</f>
        <v>#REF!</v>
      </c>
      <c r="C2" t="e">
        <f>VLOOKUP('Vol of ausaid vs. other funds'!$A2&amp;'Vol of ausaid vs. other funds'!C$1,#REF!,11,0)</f>
        <v>#REF!</v>
      </c>
      <c r="D2" t="e">
        <f>VLOOKUP('Vol of ausaid vs. other funds'!$A2&amp;'Vol of ausaid vs. other funds'!D$1,#REF!,11,0)</f>
        <v>#REF!</v>
      </c>
      <c r="E2" t="e">
        <f>VLOOKUP('Vol of ausaid vs. other funds'!$A2&amp;'Vol of ausaid vs. other funds'!E$1,#REF!,11,0)</f>
        <v>#REF!</v>
      </c>
      <c r="F2" t="e">
        <f>VLOOKUP('Vol of ausaid vs. other funds'!$A2&amp;'Vol of ausaid vs. other funds'!F$1,#REF!,11,0)</f>
        <v>#REF!</v>
      </c>
      <c r="G2" t="e">
        <f>VLOOKUP('Vol of ausaid vs. other funds'!$A2&amp;'Vol of ausaid vs. other funds'!G$1,#REF!,11,0)</f>
        <v>#REF!</v>
      </c>
      <c r="H2" t="e">
        <f>VLOOKUP('Vol of ausaid vs. other funds'!$A2&amp;'Vol of ausaid vs. other funds'!H$1,#REF!,11,0)</f>
        <v>#REF!</v>
      </c>
      <c r="I2" t="e">
        <f>VLOOKUP('Vol of ausaid vs. other funds'!$A2&amp;'Vol of ausaid vs. other funds'!I$1,#REF!,11,0)</f>
        <v>#REF!</v>
      </c>
      <c r="L2" t="e">
        <f>VLOOKUP('Vol of ausaid vs. other funds'!$A2&amp;'Vol of ausaid vs. other funds'!L$1,#REF!,16,0)</f>
        <v>#REF!</v>
      </c>
      <c r="M2" t="e">
        <f>VLOOKUP('Vol of ausaid vs. other funds'!$A2&amp;'Vol of ausaid vs. other funds'!M$1,#REF!,16,0)</f>
        <v>#REF!</v>
      </c>
      <c r="N2" t="e">
        <f>VLOOKUP('Vol of ausaid vs. other funds'!$A2&amp;'Vol of ausaid vs. other funds'!N$1,#REF!,16,0)</f>
        <v>#REF!</v>
      </c>
      <c r="O2" t="e">
        <f>VLOOKUP('Vol of ausaid vs. other funds'!$A2&amp;'Vol of ausaid vs. other funds'!O$1,#REF!,16,0)</f>
        <v>#REF!</v>
      </c>
      <c r="P2" t="e">
        <f>VLOOKUP('Vol of ausaid vs. other funds'!$A2&amp;'Vol of ausaid vs. other funds'!P$1,#REF!,16,0)</f>
        <v>#REF!</v>
      </c>
      <c r="Q2" t="e">
        <f>VLOOKUP('Vol of ausaid vs. other funds'!$A2&amp;'Vol of ausaid vs. other funds'!Q$1,#REF!,16,0)</f>
        <v>#REF!</v>
      </c>
      <c r="R2" t="e">
        <f>VLOOKUP('Vol of ausaid vs. other funds'!$A2&amp;'Vol of ausaid vs. other funds'!R$1,#REF!,16,0)</f>
        <v>#REF!</v>
      </c>
      <c r="S2" t="e">
        <f>VLOOKUP('Vol of ausaid vs. other funds'!$A2&amp;'Vol of ausaid vs. other funds'!S$1,#REF!,16,0)</f>
        <v>#REF!</v>
      </c>
      <c r="V2" t="e">
        <f t="shared" ref="V2:V65" si="5">IF(ISNA(B2),"",IF(B2=0,"",B2))</f>
        <v>#REF!</v>
      </c>
      <c r="W2" t="e">
        <f>IF(ISNA(C2),"",IF(C2=0,"",C2))</f>
        <v>#REF!</v>
      </c>
      <c r="X2" t="e">
        <f t="shared" ref="X2:X65" si="6">IF(ISNA(D2),"",IF(D2=0,"",D2))</f>
        <v>#REF!</v>
      </c>
      <c r="Y2" t="e">
        <f t="shared" ref="Y2:Y65" si="7">IF(ISNA(E2),"",IF(E2=0,"",E2))</f>
        <v>#REF!</v>
      </c>
      <c r="Z2" t="e">
        <f t="shared" ref="Z2:Z65" si="8">IF(ISNA(F2),"",IF(F2=0,"",F2))</f>
        <v>#REF!</v>
      </c>
      <c r="AA2" t="e">
        <f t="shared" ref="AA2:AA65" si="9">IF(ISNA(G2),"",IF(G2=0,"",G2))</f>
        <v>#REF!</v>
      </c>
      <c r="AB2" t="e">
        <f t="shared" ref="AB2:AB65" si="10">IF(ISNA(H2),"",IF(H2=0,"",H2))</f>
        <v>#REF!</v>
      </c>
      <c r="AC2" t="e">
        <f t="shared" ref="AC2:AC65" si="11">IF(ISNA(I2),"",IF(I2=0,"",I2))</f>
        <v>#REF!</v>
      </c>
      <c r="AF2" t="e">
        <f t="shared" ref="AF2:AM2" si="12">IF(ISNA(L2),"",IF(L2=0,"",L2))</f>
        <v>#REF!</v>
      </c>
      <c r="AG2" t="e">
        <f t="shared" si="12"/>
        <v>#REF!</v>
      </c>
      <c r="AH2" t="e">
        <f t="shared" si="12"/>
        <v>#REF!</v>
      </c>
      <c r="AI2" t="e">
        <f t="shared" si="12"/>
        <v>#REF!</v>
      </c>
      <c r="AJ2" t="e">
        <f t="shared" si="12"/>
        <v>#REF!</v>
      </c>
      <c r="AK2" t="e">
        <f t="shared" si="12"/>
        <v>#REF!</v>
      </c>
      <c r="AL2" t="e">
        <f t="shared" si="12"/>
        <v>#REF!</v>
      </c>
      <c r="AM2" t="e">
        <f t="shared" si="12"/>
        <v>#REF!</v>
      </c>
      <c r="AP2" t="str">
        <f>IFERROR(AF2-V2,"")</f>
        <v/>
      </c>
      <c r="AQ2" t="str">
        <f t="shared" ref="AQ2:AW2" si="13">IFERROR(AG2-W2,"")</f>
        <v/>
      </c>
      <c r="AR2" t="str">
        <f t="shared" si="13"/>
        <v/>
      </c>
      <c r="AS2" t="str">
        <f t="shared" si="13"/>
        <v/>
      </c>
      <c r="AT2" t="str">
        <f t="shared" si="13"/>
        <v/>
      </c>
      <c r="AU2" t="str">
        <f t="shared" si="13"/>
        <v/>
      </c>
      <c r="AV2" t="str">
        <f t="shared" si="13"/>
        <v/>
      </c>
      <c r="AW2" t="str">
        <f t="shared" si="13"/>
        <v/>
      </c>
      <c r="AY2" s="6" t="str">
        <f t="shared" ref="AY2:AY65" si="14">IFERROR(_xlfn.STDEV.S(V2:AC2)/AVERAGE(V2:AC2),"")</f>
        <v/>
      </c>
      <c r="AZ2" s="6" t="str">
        <f t="shared" ref="AZ2:AZ65" si="15">IFERROR(_xlfn.STDEV.S(AF2:AM2)/AVERAGE(AF2:AM2),"")</f>
        <v/>
      </c>
      <c r="BB2" s="6" t="e">
        <f>AVERAGE(AY2:AY228)</f>
        <v>#DIV/0!</v>
      </c>
      <c r="BC2" s="6" t="e">
        <f>AVERAGE(AZ2:AZ228)</f>
        <v>#DIV/0!</v>
      </c>
    </row>
    <row r="3" spans="1:55" x14ac:dyDescent="0.25">
      <c r="A3" t="s">
        <v>131</v>
      </c>
      <c r="B3" t="e">
        <f>VLOOKUP('Vol of ausaid vs. other funds'!$A3&amp;'Vol of ausaid vs. other funds'!B$1,#REF!,11,0)</f>
        <v>#REF!</v>
      </c>
      <c r="C3" t="e">
        <f>VLOOKUP('Vol of ausaid vs. other funds'!$A3&amp;'Vol of ausaid vs. other funds'!C$1,#REF!,11,0)</f>
        <v>#REF!</v>
      </c>
      <c r="D3" t="e">
        <f>VLOOKUP('Vol of ausaid vs. other funds'!$A3&amp;'Vol of ausaid vs. other funds'!D$1,#REF!,11,0)</f>
        <v>#REF!</v>
      </c>
      <c r="E3" t="e">
        <f>VLOOKUP('Vol of ausaid vs. other funds'!$A3&amp;'Vol of ausaid vs. other funds'!E$1,#REF!,11,0)</f>
        <v>#REF!</v>
      </c>
      <c r="F3" t="e">
        <f>VLOOKUP('Vol of ausaid vs. other funds'!$A3&amp;'Vol of ausaid vs. other funds'!F$1,#REF!,11,0)</f>
        <v>#REF!</v>
      </c>
      <c r="G3" t="e">
        <f>VLOOKUP('Vol of ausaid vs. other funds'!$A3&amp;'Vol of ausaid vs. other funds'!G$1,#REF!,11,0)</f>
        <v>#REF!</v>
      </c>
      <c r="H3" t="e">
        <f>VLOOKUP('Vol of ausaid vs. other funds'!$A3&amp;'Vol of ausaid vs. other funds'!H$1,#REF!,11,0)</f>
        <v>#REF!</v>
      </c>
      <c r="I3" t="e">
        <f>VLOOKUP('Vol of ausaid vs. other funds'!$A3&amp;'Vol of ausaid vs. other funds'!I$1,#REF!,11,0)</f>
        <v>#REF!</v>
      </c>
      <c r="L3" t="e">
        <f>VLOOKUP('Vol of ausaid vs. other funds'!$A3&amp;'Vol of ausaid vs. other funds'!L$1,#REF!,16,0)</f>
        <v>#REF!</v>
      </c>
      <c r="M3" t="e">
        <f>VLOOKUP('Vol of ausaid vs. other funds'!$A3&amp;'Vol of ausaid vs. other funds'!M$1,#REF!,16,0)</f>
        <v>#REF!</v>
      </c>
      <c r="N3" t="e">
        <f>VLOOKUP('Vol of ausaid vs. other funds'!$A3&amp;'Vol of ausaid vs. other funds'!N$1,#REF!,16,0)</f>
        <v>#REF!</v>
      </c>
      <c r="O3" t="e">
        <f>VLOOKUP('Vol of ausaid vs. other funds'!$A3&amp;'Vol of ausaid vs. other funds'!O$1,#REF!,16,0)</f>
        <v>#REF!</v>
      </c>
      <c r="P3" t="e">
        <f>VLOOKUP('Vol of ausaid vs. other funds'!$A3&amp;'Vol of ausaid vs. other funds'!P$1,#REF!,16,0)</f>
        <v>#REF!</v>
      </c>
      <c r="Q3" t="e">
        <f>VLOOKUP('Vol of ausaid vs. other funds'!$A3&amp;'Vol of ausaid vs. other funds'!Q$1,#REF!,16,0)</f>
        <v>#REF!</v>
      </c>
      <c r="R3" t="e">
        <f>VLOOKUP('Vol of ausaid vs. other funds'!$A3&amp;'Vol of ausaid vs. other funds'!R$1,#REF!,16,0)</f>
        <v>#REF!</v>
      </c>
      <c r="S3" t="e">
        <f>VLOOKUP('Vol of ausaid vs. other funds'!$A3&amp;'Vol of ausaid vs. other funds'!S$1,#REF!,16,0)</f>
        <v>#REF!</v>
      </c>
      <c r="V3" t="e">
        <f t="shared" si="5"/>
        <v>#REF!</v>
      </c>
      <c r="W3" t="e">
        <f t="shared" ref="W3:W66" si="16">IF(ISNA(C3),"",IF(C3=0,"",C3))</f>
        <v>#REF!</v>
      </c>
      <c r="X3" t="e">
        <f t="shared" si="6"/>
        <v>#REF!</v>
      </c>
      <c r="Y3" t="e">
        <f t="shared" si="7"/>
        <v>#REF!</v>
      </c>
      <c r="Z3" t="e">
        <f t="shared" si="8"/>
        <v>#REF!</v>
      </c>
      <c r="AA3" t="e">
        <f t="shared" si="9"/>
        <v>#REF!</v>
      </c>
      <c r="AB3" t="e">
        <f t="shared" si="10"/>
        <v>#REF!</v>
      </c>
      <c r="AC3" t="e">
        <f t="shared" si="11"/>
        <v>#REF!</v>
      </c>
      <c r="AF3" t="e">
        <f t="shared" ref="AF3:AF66" si="17">IF(ISNA(L3),"",IF(L3=0,"",L3))</f>
        <v>#REF!</v>
      </c>
      <c r="AG3" t="e">
        <f t="shared" ref="AG3:AG66" si="18">IF(ISNA(M3),"",IF(M3=0,"",M3))</f>
        <v>#REF!</v>
      </c>
      <c r="AH3" t="e">
        <f t="shared" ref="AH3:AH66" si="19">IF(ISNA(N3),"",IF(N3=0,"",N3))</f>
        <v>#REF!</v>
      </c>
      <c r="AI3" t="e">
        <f t="shared" ref="AI3:AI66" si="20">IF(ISNA(O3),"",IF(O3=0,"",O3))</f>
        <v>#REF!</v>
      </c>
      <c r="AJ3" t="e">
        <f t="shared" ref="AJ3:AJ66" si="21">IF(ISNA(P3),"",IF(P3=0,"",P3))</f>
        <v>#REF!</v>
      </c>
      <c r="AK3" t="e">
        <f t="shared" ref="AK3:AK66" si="22">IF(ISNA(Q3),"",IF(Q3=0,"",Q3))</f>
        <v>#REF!</v>
      </c>
      <c r="AL3" t="e">
        <f t="shared" ref="AL3:AL66" si="23">IF(ISNA(R3),"",IF(R3=0,"",R3))</f>
        <v>#REF!</v>
      </c>
      <c r="AM3" t="e">
        <f t="shared" ref="AM3:AM66" si="24">IF(ISNA(S3),"",IF(S3=0,"",S3))</f>
        <v>#REF!</v>
      </c>
      <c r="AP3" t="str">
        <f t="shared" ref="AP3:AP66" si="25">IFERROR(AF3-V3,"")</f>
        <v/>
      </c>
      <c r="AQ3" t="str">
        <f t="shared" ref="AQ3:AQ66" si="26">IFERROR(AG3-W3,"")</f>
        <v/>
      </c>
      <c r="AR3" t="str">
        <f t="shared" ref="AR3:AR66" si="27">IFERROR(AH3-X3,"")</f>
        <v/>
      </c>
      <c r="AS3" t="str">
        <f t="shared" ref="AS3:AS66" si="28">IFERROR(AI3-Y3,"")</f>
        <v/>
      </c>
      <c r="AT3" t="str">
        <f t="shared" ref="AT3:AT66" si="29">IFERROR(AJ3-Z3,"")</f>
        <v/>
      </c>
      <c r="AU3" t="str">
        <f t="shared" ref="AU3:AU66" si="30">IFERROR(AK3-AA3,"")</f>
        <v/>
      </c>
      <c r="AV3" t="str">
        <f t="shared" ref="AV3:AV66" si="31">IFERROR(AL3-AB3,"")</f>
        <v/>
      </c>
      <c r="AW3" t="str">
        <f t="shared" ref="AW3:AW66" si="32">IFERROR(AM3-AC3,"")</f>
        <v/>
      </c>
      <c r="AY3" s="6" t="str">
        <f t="shared" si="14"/>
        <v/>
      </c>
      <c r="AZ3" s="6" t="str">
        <f t="shared" si="15"/>
        <v/>
      </c>
    </row>
    <row r="4" spans="1:55" x14ac:dyDescent="0.25">
      <c r="A4" s="4" t="s">
        <v>166</v>
      </c>
      <c r="B4" t="e">
        <f>VLOOKUP('Vol of ausaid vs. other funds'!$A4&amp;'Vol of ausaid vs. other funds'!B$1,#REF!,11,0)</f>
        <v>#REF!</v>
      </c>
      <c r="C4" t="e">
        <f>VLOOKUP('Vol of ausaid vs. other funds'!$A4&amp;'Vol of ausaid vs. other funds'!C$1,#REF!,11,0)</f>
        <v>#REF!</v>
      </c>
      <c r="D4" t="e">
        <f>VLOOKUP('Vol of ausaid vs. other funds'!$A4&amp;'Vol of ausaid vs. other funds'!D$1,#REF!,11,0)</f>
        <v>#REF!</v>
      </c>
      <c r="E4" t="e">
        <f>VLOOKUP('Vol of ausaid vs. other funds'!$A4&amp;'Vol of ausaid vs. other funds'!E$1,#REF!,11,0)</f>
        <v>#REF!</v>
      </c>
      <c r="F4" t="e">
        <f>VLOOKUP('Vol of ausaid vs. other funds'!$A4&amp;'Vol of ausaid vs. other funds'!F$1,#REF!,11,0)</f>
        <v>#REF!</v>
      </c>
      <c r="G4" t="e">
        <f>VLOOKUP('Vol of ausaid vs. other funds'!$A4&amp;'Vol of ausaid vs. other funds'!G$1,#REF!,11,0)</f>
        <v>#REF!</v>
      </c>
      <c r="H4" t="e">
        <f>VLOOKUP('Vol of ausaid vs. other funds'!$A4&amp;'Vol of ausaid vs. other funds'!H$1,#REF!,11,0)</f>
        <v>#REF!</v>
      </c>
      <c r="I4" t="e">
        <f>VLOOKUP('Vol of ausaid vs. other funds'!$A4&amp;'Vol of ausaid vs. other funds'!I$1,#REF!,11,0)</f>
        <v>#REF!</v>
      </c>
      <c r="L4" t="e">
        <f>VLOOKUP('Vol of ausaid vs. other funds'!$A4&amp;'Vol of ausaid vs. other funds'!L$1,#REF!,16,0)</f>
        <v>#REF!</v>
      </c>
      <c r="M4" t="e">
        <f>VLOOKUP('Vol of ausaid vs. other funds'!$A4&amp;'Vol of ausaid vs. other funds'!M$1,#REF!,16,0)</f>
        <v>#REF!</v>
      </c>
      <c r="N4" t="e">
        <f>VLOOKUP('Vol of ausaid vs. other funds'!$A4&amp;'Vol of ausaid vs. other funds'!N$1,#REF!,16,0)</f>
        <v>#REF!</v>
      </c>
      <c r="O4" t="e">
        <f>VLOOKUP('Vol of ausaid vs. other funds'!$A4&amp;'Vol of ausaid vs. other funds'!O$1,#REF!,16,0)</f>
        <v>#REF!</v>
      </c>
      <c r="P4" t="e">
        <f>VLOOKUP('Vol of ausaid vs. other funds'!$A4&amp;'Vol of ausaid vs. other funds'!P$1,#REF!,16,0)</f>
        <v>#REF!</v>
      </c>
      <c r="Q4" t="e">
        <f>VLOOKUP('Vol of ausaid vs. other funds'!$A4&amp;'Vol of ausaid vs. other funds'!Q$1,#REF!,16,0)</f>
        <v>#REF!</v>
      </c>
      <c r="R4" t="e">
        <f>VLOOKUP('Vol of ausaid vs. other funds'!$A4&amp;'Vol of ausaid vs. other funds'!R$1,#REF!,16,0)</f>
        <v>#REF!</v>
      </c>
      <c r="S4" t="e">
        <f>VLOOKUP('Vol of ausaid vs. other funds'!$A4&amp;'Vol of ausaid vs. other funds'!S$1,#REF!,16,0)</f>
        <v>#REF!</v>
      </c>
      <c r="V4" t="e">
        <f t="shared" si="5"/>
        <v>#REF!</v>
      </c>
      <c r="W4" t="e">
        <f t="shared" si="16"/>
        <v>#REF!</v>
      </c>
      <c r="X4" t="e">
        <f t="shared" si="6"/>
        <v>#REF!</v>
      </c>
      <c r="Y4" t="e">
        <f t="shared" si="7"/>
        <v>#REF!</v>
      </c>
      <c r="Z4" t="e">
        <f t="shared" si="8"/>
        <v>#REF!</v>
      </c>
      <c r="AA4" t="e">
        <f t="shared" si="9"/>
        <v>#REF!</v>
      </c>
      <c r="AB4" t="e">
        <f t="shared" si="10"/>
        <v>#REF!</v>
      </c>
      <c r="AC4" t="e">
        <f t="shared" si="11"/>
        <v>#REF!</v>
      </c>
      <c r="AF4" t="e">
        <f t="shared" si="17"/>
        <v>#REF!</v>
      </c>
      <c r="AG4" t="e">
        <f t="shared" si="18"/>
        <v>#REF!</v>
      </c>
      <c r="AH4" t="e">
        <f t="shared" si="19"/>
        <v>#REF!</v>
      </c>
      <c r="AI4" t="e">
        <f t="shared" si="20"/>
        <v>#REF!</v>
      </c>
      <c r="AJ4" t="e">
        <f t="shared" si="21"/>
        <v>#REF!</v>
      </c>
      <c r="AK4" t="e">
        <f t="shared" si="22"/>
        <v>#REF!</v>
      </c>
      <c r="AL4" t="e">
        <f t="shared" si="23"/>
        <v>#REF!</v>
      </c>
      <c r="AM4" t="e">
        <f t="shared" si="24"/>
        <v>#REF!</v>
      </c>
      <c r="AP4" t="str">
        <f t="shared" si="25"/>
        <v/>
      </c>
      <c r="AQ4" t="str">
        <f t="shared" si="26"/>
        <v/>
      </c>
      <c r="AR4" t="str">
        <f t="shared" si="27"/>
        <v/>
      </c>
      <c r="AS4" t="str">
        <f t="shared" si="28"/>
        <v/>
      </c>
      <c r="AT4" t="str">
        <f t="shared" si="29"/>
        <v/>
      </c>
      <c r="AU4" t="str">
        <f t="shared" si="30"/>
        <v/>
      </c>
      <c r="AV4" t="str">
        <f t="shared" si="31"/>
        <v/>
      </c>
      <c r="AW4" t="str">
        <f t="shared" si="32"/>
        <v/>
      </c>
      <c r="AY4" s="6" t="str">
        <f t="shared" si="14"/>
        <v/>
      </c>
      <c r="AZ4" s="6" t="str">
        <f t="shared" si="15"/>
        <v/>
      </c>
      <c r="BB4" t="s">
        <v>253</v>
      </c>
    </row>
    <row r="5" spans="1:55" x14ac:dyDescent="0.25">
      <c r="A5" s="4" t="s">
        <v>132</v>
      </c>
      <c r="B5" t="e">
        <f>VLOOKUP('Vol of ausaid vs. other funds'!$A5&amp;'Vol of ausaid vs. other funds'!B$1,#REF!,11,0)</f>
        <v>#REF!</v>
      </c>
      <c r="C5" t="e">
        <f>VLOOKUP('Vol of ausaid vs. other funds'!$A5&amp;'Vol of ausaid vs. other funds'!C$1,#REF!,11,0)</f>
        <v>#REF!</v>
      </c>
      <c r="D5" t="e">
        <f>VLOOKUP('Vol of ausaid vs. other funds'!$A5&amp;'Vol of ausaid vs. other funds'!D$1,#REF!,11,0)</f>
        <v>#REF!</v>
      </c>
      <c r="E5" t="e">
        <f>VLOOKUP('Vol of ausaid vs. other funds'!$A5&amp;'Vol of ausaid vs. other funds'!E$1,#REF!,11,0)</f>
        <v>#REF!</v>
      </c>
      <c r="F5" t="e">
        <f>VLOOKUP('Vol of ausaid vs. other funds'!$A5&amp;'Vol of ausaid vs. other funds'!F$1,#REF!,11,0)</f>
        <v>#REF!</v>
      </c>
      <c r="G5" t="e">
        <f>VLOOKUP('Vol of ausaid vs. other funds'!$A5&amp;'Vol of ausaid vs. other funds'!G$1,#REF!,11,0)</f>
        <v>#REF!</v>
      </c>
      <c r="H5" t="e">
        <f>VLOOKUP('Vol of ausaid vs. other funds'!$A5&amp;'Vol of ausaid vs. other funds'!H$1,#REF!,11,0)</f>
        <v>#REF!</v>
      </c>
      <c r="I5" t="e">
        <f>VLOOKUP('Vol of ausaid vs. other funds'!$A5&amp;'Vol of ausaid vs. other funds'!I$1,#REF!,11,0)</f>
        <v>#REF!</v>
      </c>
      <c r="L5" t="e">
        <f>VLOOKUP('Vol of ausaid vs. other funds'!$A5&amp;'Vol of ausaid vs. other funds'!L$1,#REF!,16,0)</f>
        <v>#REF!</v>
      </c>
      <c r="M5" t="e">
        <f>VLOOKUP('Vol of ausaid vs. other funds'!$A5&amp;'Vol of ausaid vs. other funds'!M$1,#REF!,16,0)</f>
        <v>#REF!</v>
      </c>
      <c r="N5" t="e">
        <f>VLOOKUP('Vol of ausaid vs. other funds'!$A5&amp;'Vol of ausaid vs. other funds'!N$1,#REF!,16,0)</f>
        <v>#REF!</v>
      </c>
      <c r="O5" t="e">
        <f>VLOOKUP('Vol of ausaid vs. other funds'!$A5&amp;'Vol of ausaid vs. other funds'!O$1,#REF!,16,0)</f>
        <v>#REF!</v>
      </c>
      <c r="P5" t="e">
        <f>VLOOKUP('Vol of ausaid vs. other funds'!$A5&amp;'Vol of ausaid vs. other funds'!P$1,#REF!,16,0)</f>
        <v>#REF!</v>
      </c>
      <c r="Q5" t="e">
        <f>VLOOKUP('Vol of ausaid vs. other funds'!$A5&amp;'Vol of ausaid vs. other funds'!Q$1,#REF!,16,0)</f>
        <v>#REF!</v>
      </c>
      <c r="R5" t="e">
        <f>VLOOKUP('Vol of ausaid vs. other funds'!$A5&amp;'Vol of ausaid vs. other funds'!R$1,#REF!,16,0)</f>
        <v>#REF!</v>
      </c>
      <c r="S5" t="e">
        <f>VLOOKUP('Vol of ausaid vs. other funds'!$A5&amp;'Vol of ausaid vs. other funds'!S$1,#REF!,16,0)</f>
        <v>#REF!</v>
      </c>
      <c r="V5" t="e">
        <f t="shared" si="5"/>
        <v>#REF!</v>
      </c>
      <c r="W5" t="e">
        <f t="shared" si="16"/>
        <v>#REF!</v>
      </c>
      <c r="X5" t="e">
        <f t="shared" si="6"/>
        <v>#REF!</v>
      </c>
      <c r="Y5" t="e">
        <f t="shared" si="7"/>
        <v>#REF!</v>
      </c>
      <c r="Z5" t="e">
        <f t="shared" si="8"/>
        <v>#REF!</v>
      </c>
      <c r="AA5" t="e">
        <f t="shared" si="9"/>
        <v>#REF!</v>
      </c>
      <c r="AB5" t="e">
        <f t="shared" si="10"/>
        <v>#REF!</v>
      </c>
      <c r="AC5" t="e">
        <f t="shared" si="11"/>
        <v>#REF!</v>
      </c>
      <c r="AF5" t="e">
        <f t="shared" si="17"/>
        <v>#REF!</v>
      </c>
      <c r="AG5" t="e">
        <f t="shared" si="18"/>
        <v>#REF!</v>
      </c>
      <c r="AH5" t="e">
        <f t="shared" si="19"/>
        <v>#REF!</v>
      </c>
      <c r="AI5" t="e">
        <f t="shared" si="20"/>
        <v>#REF!</v>
      </c>
      <c r="AJ5" t="e">
        <f t="shared" si="21"/>
        <v>#REF!</v>
      </c>
      <c r="AK5" t="e">
        <f t="shared" si="22"/>
        <v>#REF!</v>
      </c>
      <c r="AL5" t="e">
        <f t="shared" si="23"/>
        <v>#REF!</v>
      </c>
      <c r="AM5" t="e">
        <f t="shared" si="24"/>
        <v>#REF!</v>
      </c>
      <c r="AP5" t="str">
        <f t="shared" si="25"/>
        <v/>
      </c>
      <c r="AQ5" t="str">
        <f t="shared" si="26"/>
        <v/>
      </c>
      <c r="AR5" t="str">
        <f t="shared" si="27"/>
        <v/>
      </c>
      <c r="AS5" t="str">
        <f t="shared" si="28"/>
        <v/>
      </c>
      <c r="AT5" t="str">
        <f t="shared" si="29"/>
        <v/>
      </c>
      <c r="AU5" t="str">
        <f t="shared" si="30"/>
        <v/>
      </c>
      <c r="AV5" t="str">
        <f t="shared" si="31"/>
        <v/>
      </c>
      <c r="AW5" t="str">
        <f t="shared" si="32"/>
        <v/>
      </c>
      <c r="AY5" s="6" t="str">
        <f t="shared" si="14"/>
        <v/>
      </c>
      <c r="AZ5" s="6" t="str">
        <f t="shared" si="15"/>
        <v/>
      </c>
    </row>
    <row r="6" spans="1:55" x14ac:dyDescent="0.25">
      <c r="A6" s="4" t="s">
        <v>133</v>
      </c>
      <c r="B6" t="e">
        <f>VLOOKUP('Vol of ausaid vs. other funds'!$A6&amp;'Vol of ausaid vs. other funds'!B$1,#REF!,11,0)</f>
        <v>#REF!</v>
      </c>
      <c r="C6" t="e">
        <f>VLOOKUP('Vol of ausaid vs. other funds'!$A6&amp;'Vol of ausaid vs. other funds'!C$1,#REF!,11,0)</f>
        <v>#REF!</v>
      </c>
      <c r="D6" t="e">
        <f>VLOOKUP('Vol of ausaid vs. other funds'!$A6&amp;'Vol of ausaid vs. other funds'!D$1,#REF!,11,0)</f>
        <v>#REF!</v>
      </c>
      <c r="E6" t="e">
        <f>VLOOKUP('Vol of ausaid vs. other funds'!$A6&amp;'Vol of ausaid vs. other funds'!E$1,#REF!,11,0)</f>
        <v>#REF!</v>
      </c>
      <c r="F6" t="e">
        <f>VLOOKUP('Vol of ausaid vs. other funds'!$A6&amp;'Vol of ausaid vs. other funds'!F$1,#REF!,11,0)</f>
        <v>#REF!</v>
      </c>
      <c r="G6" t="e">
        <f>VLOOKUP('Vol of ausaid vs. other funds'!$A6&amp;'Vol of ausaid vs. other funds'!G$1,#REF!,11,0)</f>
        <v>#REF!</v>
      </c>
      <c r="H6" t="e">
        <f>VLOOKUP('Vol of ausaid vs. other funds'!$A6&amp;'Vol of ausaid vs. other funds'!H$1,#REF!,11,0)</f>
        <v>#REF!</v>
      </c>
      <c r="I6" t="e">
        <f>VLOOKUP('Vol of ausaid vs. other funds'!$A6&amp;'Vol of ausaid vs. other funds'!I$1,#REF!,11,0)</f>
        <v>#REF!</v>
      </c>
      <c r="L6" t="e">
        <f>VLOOKUP('Vol of ausaid vs. other funds'!$A6&amp;'Vol of ausaid vs. other funds'!L$1,#REF!,16,0)</f>
        <v>#REF!</v>
      </c>
      <c r="M6" t="e">
        <f>VLOOKUP('Vol of ausaid vs. other funds'!$A6&amp;'Vol of ausaid vs. other funds'!M$1,#REF!,16,0)</f>
        <v>#REF!</v>
      </c>
      <c r="N6" t="e">
        <f>VLOOKUP('Vol of ausaid vs. other funds'!$A6&amp;'Vol of ausaid vs. other funds'!N$1,#REF!,16,0)</f>
        <v>#REF!</v>
      </c>
      <c r="O6" t="e">
        <f>VLOOKUP('Vol of ausaid vs. other funds'!$A6&amp;'Vol of ausaid vs. other funds'!O$1,#REF!,16,0)</f>
        <v>#REF!</v>
      </c>
      <c r="P6" t="e">
        <f>VLOOKUP('Vol of ausaid vs. other funds'!$A6&amp;'Vol of ausaid vs. other funds'!P$1,#REF!,16,0)</f>
        <v>#REF!</v>
      </c>
      <c r="Q6" t="e">
        <f>VLOOKUP('Vol of ausaid vs. other funds'!$A6&amp;'Vol of ausaid vs. other funds'!Q$1,#REF!,16,0)</f>
        <v>#REF!</v>
      </c>
      <c r="R6" t="e">
        <f>VLOOKUP('Vol of ausaid vs. other funds'!$A6&amp;'Vol of ausaid vs. other funds'!R$1,#REF!,16,0)</f>
        <v>#REF!</v>
      </c>
      <c r="S6" t="e">
        <f>VLOOKUP('Vol of ausaid vs. other funds'!$A6&amp;'Vol of ausaid vs. other funds'!S$1,#REF!,16,0)</f>
        <v>#REF!</v>
      </c>
      <c r="V6" t="e">
        <f t="shared" si="5"/>
        <v>#REF!</v>
      </c>
      <c r="W6" t="e">
        <f t="shared" si="16"/>
        <v>#REF!</v>
      </c>
      <c r="X6" t="e">
        <f t="shared" si="6"/>
        <v>#REF!</v>
      </c>
      <c r="Y6" t="e">
        <f t="shared" si="7"/>
        <v>#REF!</v>
      </c>
      <c r="Z6" t="e">
        <f t="shared" si="8"/>
        <v>#REF!</v>
      </c>
      <c r="AA6" t="e">
        <f t="shared" si="9"/>
        <v>#REF!</v>
      </c>
      <c r="AB6" t="e">
        <f t="shared" si="10"/>
        <v>#REF!</v>
      </c>
      <c r="AC6" t="e">
        <f t="shared" si="11"/>
        <v>#REF!</v>
      </c>
      <c r="AF6" t="e">
        <f t="shared" si="17"/>
        <v>#REF!</v>
      </c>
      <c r="AG6" t="e">
        <f t="shared" si="18"/>
        <v>#REF!</v>
      </c>
      <c r="AH6" t="e">
        <f t="shared" si="19"/>
        <v>#REF!</v>
      </c>
      <c r="AI6" t="e">
        <f t="shared" si="20"/>
        <v>#REF!</v>
      </c>
      <c r="AJ6" t="e">
        <f t="shared" si="21"/>
        <v>#REF!</v>
      </c>
      <c r="AK6" t="e">
        <f t="shared" si="22"/>
        <v>#REF!</v>
      </c>
      <c r="AL6" t="e">
        <f t="shared" si="23"/>
        <v>#REF!</v>
      </c>
      <c r="AM6" t="e">
        <f t="shared" si="24"/>
        <v>#REF!</v>
      </c>
      <c r="AP6" t="str">
        <f t="shared" si="25"/>
        <v/>
      </c>
      <c r="AQ6" t="str">
        <f t="shared" si="26"/>
        <v/>
      </c>
      <c r="AR6" t="str">
        <f t="shared" si="27"/>
        <v/>
      </c>
      <c r="AS6" t="str">
        <f t="shared" si="28"/>
        <v/>
      </c>
      <c r="AT6" t="str">
        <f t="shared" si="29"/>
        <v/>
      </c>
      <c r="AU6" t="str">
        <f t="shared" si="30"/>
        <v/>
      </c>
      <c r="AV6" t="str">
        <f t="shared" si="31"/>
        <v/>
      </c>
      <c r="AW6" t="str">
        <f t="shared" si="32"/>
        <v/>
      </c>
      <c r="AY6" s="6" t="str">
        <f t="shared" si="14"/>
        <v/>
      </c>
      <c r="AZ6" s="6" t="str">
        <f t="shared" si="15"/>
        <v/>
      </c>
    </row>
    <row r="7" spans="1:55" x14ac:dyDescent="0.25">
      <c r="A7" s="4" t="s">
        <v>168</v>
      </c>
      <c r="B7" t="e">
        <f>VLOOKUP('Vol of ausaid vs. other funds'!$A7&amp;'Vol of ausaid vs. other funds'!B$1,#REF!,11,0)</f>
        <v>#REF!</v>
      </c>
      <c r="C7" t="e">
        <f>VLOOKUP('Vol of ausaid vs. other funds'!$A7&amp;'Vol of ausaid vs. other funds'!C$1,#REF!,11,0)</f>
        <v>#REF!</v>
      </c>
      <c r="D7" t="e">
        <f>VLOOKUP('Vol of ausaid vs. other funds'!$A7&amp;'Vol of ausaid vs. other funds'!D$1,#REF!,11,0)</f>
        <v>#REF!</v>
      </c>
      <c r="E7" t="e">
        <f>VLOOKUP('Vol of ausaid vs. other funds'!$A7&amp;'Vol of ausaid vs. other funds'!E$1,#REF!,11,0)</f>
        <v>#REF!</v>
      </c>
      <c r="F7" t="e">
        <f>VLOOKUP('Vol of ausaid vs. other funds'!$A7&amp;'Vol of ausaid vs. other funds'!F$1,#REF!,11,0)</f>
        <v>#REF!</v>
      </c>
      <c r="G7" t="e">
        <f>VLOOKUP('Vol of ausaid vs. other funds'!$A7&amp;'Vol of ausaid vs. other funds'!G$1,#REF!,11,0)</f>
        <v>#REF!</v>
      </c>
      <c r="H7" t="e">
        <f>VLOOKUP('Vol of ausaid vs. other funds'!$A7&amp;'Vol of ausaid vs. other funds'!H$1,#REF!,11,0)</f>
        <v>#REF!</v>
      </c>
      <c r="I7" t="e">
        <f>VLOOKUP('Vol of ausaid vs. other funds'!$A7&amp;'Vol of ausaid vs. other funds'!I$1,#REF!,11,0)</f>
        <v>#REF!</v>
      </c>
      <c r="L7" t="e">
        <f>VLOOKUP('Vol of ausaid vs. other funds'!$A7&amp;'Vol of ausaid vs. other funds'!L$1,#REF!,16,0)</f>
        <v>#REF!</v>
      </c>
      <c r="M7" t="e">
        <f>VLOOKUP('Vol of ausaid vs. other funds'!$A7&amp;'Vol of ausaid vs. other funds'!M$1,#REF!,16,0)</f>
        <v>#REF!</v>
      </c>
      <c r="N7" t="e">
        <f>VLOOKUP('Vol of ausaid vs. other funds'!$A7&amp;'Vol of ausaid vs. other funds'!N$1,#REF!,16,0)</f>
        <v>#REF!</v>
      </c>
      <c r="O7" t="e">
        <f>VLOOKUP('Vol of ausaid vs. other funds'!$A7&amp;'Vol of ausaid vs. other funds'!O$1,#REF!,16,0)</f>
        <v>#REF!</v>
      </c>
      <c r="P7" t="e">
        <f>VLOOKUP('Vol of ausaid vs. other funds'!$A7&amp;'Vol of ausaid vs. other funds'!P$1,#REF!,16,0)</f>
        <v>#REF!</v>
      </c>
      <c r="Q7" t="e">
        <f>VLOOKUP('Vol of ausaid vs. other funds'!$A7&amp;'Vol of ausaid vs. other funds'!Q$1,#REF!,16,0)</f>
        <v>#REF!</v>
      </c>
      <c r="R7" t="e">
        <f>VLOOKUP('Vol of ausaid vs. other funds'!$A7&amp;'Vol of ausaid vs. other funds'!R$1,#REF!,16,0)</f>
        <v>#REF!</v>
      </c>
      <c r="S7" t="e">
        <f>VLOOKUP('Vol of ausaid vs. other funds'!$A7&amp;'Vol of ausaid vs. other funds'!S$1,#REF!,16,0)</f>
        <v>#REF!</v>
      </c>
      <c r="V7" t="e">
        <f t="shared" si="5"/>
        <v>#REF!</v>
      </c>
      <c r="W7" t="e">
        <f t="shared" si="16"/>
        <v>#REF!</v>
      </c>
      <c r="X7" t="e">
        <f t="shared" si="6"/>
        <v>#REF!</v>
      </c>
      <c r="Y7" t="e">
        <f t="shared" si="7"/>
        <v>#REF!</v>
      </c>
      <c r="Z7" t="e">
        <f t="shared" si="8"/>
        <v>#REF!</v>
      </c>
      <c r="AA7" t="e">
        <f t="shared" si="9"/>
        <v>#REF!</v>
      </c>
      <c r="AB7" t="e">
        <f t="shared" si="10"/>
        <v>#REF!</v>
      </c>
      <c r="AC7" t="e">
        <f t="shared" si="11"/>
        <v>#REF!</v>
      </c>
      <c r="AF7" t="e">
        <f t="shared" si="17"/>
        <v>#REF!</v>
      </c>
      <c r="AG7" t="e">
        <f t="shared" si="18"/>
        <v>#REF!</v>
      </c>
      <c r="AH7" t="e">
        <f t="shared" si="19"/>
        <v>#REF!</v>
      </c>
      <c r="AI7" t="e">
        <f t="shared" si="20"/>
        <v>#REF!</v>
      </c>
      <c r="AJ7" t="e">
        <f t="shared" si="21"/>
        <v>#REF!</v>
      </c>
      <c r="AK7" t="e">
        <f t="shared" si="22"/>
        <v>#REF!</v>
      </c>
      <c r="AL7" t="e">
        <f t="shared" si="23"/>
        <v>#REF!</v>
      </c>
      <c r="AM7" t="e">
        <f t="shared" si="24"/>
        <v>#REF!</v>
      </c>
      <c r="AP7" t="str">
        <f t="shared" si="25"/>
        <v/>
      </c>
      <c r="AQ7" t="str">
        <f t="shared" si="26"/>
        <v/>
      </c>
      <c r="AR7" t="str">
        <f t="shared" si="27"/>
        <v/>
      </c>
      <c r="AS7" t="str">
        <f t="shared" si="28"/>
        <v/>
      </c>
      <c r="AT7" t="str">
        <f t="shared" si="29"/>
        <v/>
      </c>
      <c r="AU7" t="str">
        <f t="shared" si="30"/>
        <v/>
      </c>
      <c r="AV7" t="str">
        <f t="shared" si="31"/>
        <v/>
      </c>
      <c r="AW7" t="str">
        <f t="shared" si="32"/>
        <v/>
      </c>
      <c r="AY7" s="6" t="str">
        <f t="shared" si="14"/>
        <v/>
      </c>
      <c r="AZ7" s="6" t="str">
        <f t="shared" si="15"/>
        <v/>
      </c>
    </row>
    <row r="8" spans="1:55" x14ac:dyDescent="0.25">
      <c r="A8" s="4" t="s">
        <v>134</v>
      </c>
      <c r="B8" t="e">
        <f>VLOOKUP('Vol of ausaid vs. other funds'!$A8&amp;'Vol of ausaid vs. other funds'!B$1,#REF!,11,0)</f>
        <v>#REF!</v>
      </c>
      <c r="C8" t="e">
        <f>VLOOKUP('Vol of ausaid vs. other funds'!$A8&amp;'Vol of ausaid vs. other funds'!C$1,#REF!,11,0)</f>
        <v>#REF!</v>
      </c>
      <c r="D8" t="e">
        <f>VLOOKUP('Vol of ausaid vs. other funds'!$A8&amp;'Vol of ausaid vs. other funds'!D$1,#REF!,11,0)</f>
        <v>#REF!</v>
      </c>
      <c r="E8" t="e">
        <f>VLOOKUP('Vol of ausaid vs. other funds'!$A8&amp;'Vol of ausaid vs. other funds'!E$1,#REF!,11,0)</f>
        <v>#REF!</v>
      </c>
      <c r="F8" t="e">
        <f>VLOOKUP('Vol of ausaid vs. other funds'!$A8&amp;'Vol of ausaid vs. other funds'!F$1,#REF!,11,0)</f>
        <v>#REF!</v>
      </c>
      <c r="G8" t="e">
        <f>VLOOKUP('Vol of ausaid vs. other funds'!$A8&amp;'Vol of ausaid vs. other funds'!G$1,#REF!,11,0)</f>
        <v>#REF!</v>
      </c>
      <c r="H8" t="e">
        <f>VLOOKUP('Vol of ausaid vs. other funds'!$A8&amp;'Vol of ausaid vs. other funds'!H$1,#REF!,11,0)</f>
        <v>#REF!</v>
      </c>
      <c r="I8" t="e">
        <f>VLOOKUP('Vol of ausaid vs. other funds'!$A8&amp;'Vol of ausaid vs. other funds'!I$1,#REF!,11,0)</f>
        <v>#REF!</v>
      </c>
      <c r="L8" t="e">
        <f>VLOOKUP('Vol of ausaid vs. other funds'!$A8&amp;'Vol of ausaid vs. other funds'!L$1,#REF!,16,0)</f>
        <v>#REF!</v>
      </c>
      <c r="M8" t="e">
        <f>VLOOKUP('Vol of ausaid vs. other funds'!$A8&amp;'Vol of ausaid vs. other funds'!M$1,#REF!,16,0)</f>
        <v>#REF!</v>
      </c>
      <c r="N8" t="e">
        <f>VLOOKUP('Vol of ausaid vs. other funds'!$A8&amp;'Vol of ausaid vs. other funds'!N$1,#REF!,16,0)</f>
        <v>#REF!</v>
      </c>
      <c r="O8" t="e">
        <f>VLOOKUP('Vol of ausaid vs. other funds'!$A8&amp;'Vol of ausaid vs. other funds'!O$1,#REF!,16,0)</f>
        <v>#REF!</v>
      </c>
      <c r="P8" t="e">
        <f>VLOOKUP('Vol of ausaid vs. other funds'!$A8&amp;'Vol of ausaid vs. other funds'!P$1,#REF!,16,0)</f>
        <v>#REF!</v>
      </c>
      <c r="Q8" t="e">
        <f>VLOOKUP('Vol of ausaid vs. other funds'!$A8&amp;'Vol of ausaid vs. other funds'!Q$1,#REF!,16,0)</f>
        <v>#REF!</v>
      </c>
      <c r="R8" t="e">
        <f>VLOOKUP('Vol of ausaid vs. other funds'!$A8&amp;'Vol of ausaid vs. other funds'!R$1,#REF!,16,0)</f>
        <v>#REF!</v>
      </c>
      <c r="S8" t="e">
        <f>VLOOKUP('Vol of ausaid vs. other funds'!$A8&amp;'Vol of ausaid vs. other funds'!S$1,#REF!,16,0)</f>
        <v>#REF!</v>
      </c>
      <c r="V8" t="e">
        <f t="shared" si="5"/>
        <v>#REF!</v>
      </c>
      <c r="W8" t="e">
        <f t="shared" si="16"/>
        <v>#REF!</v>
      </c>
      <c r="X8" t="e">
        <f t="shared" si="6"/>
        <v>#REF!</v>
      </c>
      <c r="Y8" t="e">
        <f t="shared" si="7"/>
        <v>#REF!</v>
      </c>
      <c r="Z8" t="e">
        <f t="shared" si="8"/>
        <v>#REF!</v>
      </c>
      <c r="AA8" t="e">
        <f t="shared" si="9"/>
        <v>#REF!</v>
      </c>
      <c r="AB8" t="e">
        <f t="shared" si="10"/>
        <v>#REF!</v>
      </c>
      <c r="AC8" t="e">
        <f t="shared" si="11"/>
        <v>#REF!</v>
      </c>
      <c r="AF8" t="e">
        <f t="shared" si="17"/>
        <v>#REF!</v>
      </c>
      <c r="AG8" t="e">
        <f t="shared" si="18"/>
        <v>#REF!</v>
      </c>
      <c r="AH8" t="e">
        <f t="shared" si="19"/>
        <v>#REF!</v>
      </c>
      <c r="AI8" t="e">
        <f t="shared" si="20"/>
        <v>#REF!</v>
      </c>
      <c r="AJ8" t="e">
        <f t="shared" si="21"/>
        <v>#REF!</v>
      </c>
      <c r="AK8" t="e">
        <f t="shared" si="22"/>
        <v>#REF!</v>
      </c>
      <c r="AL8" t="e">
        <f t="shared" si="23"/>
        <v>#REF!</v>
      </c>
      <c r="AM8" t="e">
        <f t="shared" si="24"/>
        <v>#REF!</v>
      </c>
      <c r="AP8" t="str">
        <f t="shared" si="25"/>
        <v/>
      </c>
      <c r="AQ8" t="str">
        <f t="shared" si="26"/>
        <v/>
      </c>
      <c r="AR8" t="str">
        <f t="shared" si="27"/>
        <v/>
      </c>
      <c r="AS8" t="str">
        <f t="shared" si="28"/>
        <v/>
      </c>
      <c r="AT8" t="str">
        <f t="shared" si="29"/>
        <v/>
      </c>
      <c r="AU8" t="str">
        <f t="shared" si="30"/>
        <v/>
      </c>
      <c r="AV8" t="str">
        <f t="shared" si="31"/>
        <v/>
      </c>
      <c r="AW8" t="str">
        <f t="shared" si="32"/>
        <v/>
      </c>
      <c r="AY8" s="6" t="str">
        <f t="shared" si="14"/>
        <v/>
      </c>
      <c r="AZ8" s="6" t="str">
        <f t="shared" si="15"/>
        <v/>
      </c>
    </row>
    <row r="9" spans="1:55" x14ac:dyDescent="0.25">
      <c r="A9" s="4" t="s">
        <v>20</v>
      </c>
      <c r="B9" t="e">
        <f>VLOOKUP('Vol of ausaid vs. other funds'!$A9&amp;'Vol of ausaid vs. other funds'!B$1,#REF!,11,0)</f>
        <v>#REF!</v>
      </c>
      <c r="C9" t="e">
        <f>VLOOKUP('Vol of ausaid vs. other funds'!$A9&amp;'Vol of ausaid vs. other funds'!C$1,#REF!,11,0)</f>
        <v>#REF!</v>
      </c>
      <c r="D9" t="e">
        <f>VLOOKUP('Vol of ausaid vs. other funds'!$A9&amp;'Vol of ausaid vs. other funds'!D$1,#REF!,11,0)</f>
        <v>#REF!</v>
      </c>
      <c r="E9" t="e">
        <f>VLOOKUP('Vol of ausaid vs. other funds'!$A9&amp;'Vol of ausaid vs. other funds'!E$1,#REF!,11,0)</f>
        <v>#REF!</v>
      </c>
      <c r="F9" t="e">
        <f>VLOOKUP('Vol of ausaid vs. other funds'!$A9&amp;'Vol of ausaid vs. other funds'!F$1,#REF!,11,0)</f>
        <v>#REF!</v>
      </c>
      <c r="G9" t="e">
        <f>VLOOKUP('Vol of ausaid vs. other funds'!$A9&amp;'Vol of ausaid vs. other funds'!G$1,#REF!,11,0)</f>
        <v>#REF!</v>
      </c>
      <c r="H9" t="e">
        <f>VLOOKUP('Vol of ausaid vs. other funds'!$A9&amp;'Vol of ausaid vs. other funds'!H$1,#REF!,11,0)</f>
        <v>#REF!</v>
      </c>
      <c r="I9" t="e">
        <f>VLOOKUP('Vol of ausaid vs. other funds'!$A9&amp;'Vol of ausaid vs. other funds'!I$1,#REF!,11,0)</f>
        <v>#REF!</v>
      </c>
      <c r="L9" t="e">
        <f>VLOOKUP('Vol of ausaid vs. other funds'!$A9&amp;'Vol of ausaid vs. other funds'!L$1,#REF!,16,0)</f>
        <v>#REF!</v>
      </c>
      <c r="M9" t="e">
        <f>VLOOKUP('Vol of ausaid vs. other funds'!$A9&amp;'Vol of ausaid vs. other funds'!M$1,#REF!,16,0)</f>
        <v>#REF!</v>
      </c>
      <c r="N9" t="e">
        <f>VLOOKUP('Vol of ausaid vs. other funds'!$A9&amp;'Vol of ausaid vs. other funds'!N$1,#REF!,16,0)</f>
        <v>#REF!</v>
      </c>
      <c r="O9" t="e">
        <f>VLOOKUP('Vol of ausaid vs. other funds'!$A9&amp;'Vol of ausaid vs. other funds'!O$1,#REF!,16,0)</f>
        <v>#REF!</v>
      </c>
      <c r="P9" t="e">
        <f>VLOOKUP('Vol of ausaid vs. other funds'!$A9&amp;'Vol of ausaid vs. other funds'!P$1,#REF!,16,0)</f>
        <v>#REF!</v>
      </c>
      <c r="Q9" t="e">
        <f>VLOOKUP('Vol of ausaid vs. other funds'!$A9&amp;'Vol of ausaid vs. other funds'!Q$1,#REF!,16,0)</f>
        <v>#REF!</v>
      </c>
      <c r="R9" t="e">
        <f>VLOOKUP('Vol of ausaid vs. other funds'!$A9&amp;'Vol of ausaid vs. other funds'!R$1,#REF!,16,0)</f>
        <v>#REF!</v>
      </c>
      <c r="S9" t="e">
        <f>VLOOKUP('Vol of ausaid vs. other funds'!$A9&amp;'Vol of ausaid vs. other funds'!S$1,#REF!,16,0)</f>
        <v>#REF!</v>
      </c>
      <c r="V9" t="e">
        <f t="shared" si="5"/>
        <v>#REF!</v>
      </c>
      <c r="W9" t="e">
        <f t="shared" si="16"/>
        <v>#REF!</v>
      </c>
      <c r="X9" t="e">
        <f t="shared" si="6"/>
        <v>#REF!</v>
      </c>
      <c r="Y9" t="e">
        <f t="shared" si="7"/>
        <v>#REF!</v>
      </c>
      <c r="Z9" t="e">
        <f t="shared" si="8"/>
        <v>#REF!</v>
      </c>
      <c r="AA9" t="e">
        <f t="shared" si="9"/>
        <v>#REF!</v>
      </c>
      <c r="AB9" t="e">
        <f t="shared" si="10"/>
        <v>#REF!</v>
      </c>
      <c r="AC9" t="e">
        <f t="shared" si="11"/>
        <v>#REF!</v>
      </c>
      <c r="AF9" t="e">
        <f t="shared" si="17"/>
        <v>#REF!</v>
      </c>
      <c r="AG9" t="e">
        <f t="shared" si="18"/>
        <v>#REF!</v>
      </c>
      <c r="AH9" t="e">
        <f t="shared" si="19"/>
        <v>#REF!</v>
      </c>
      <c r="AI9" t="e">
        <f t="shared" si="20"/>
        <v>#REF!</v>
      </c>
      <c r="AJ9" t="e">
        <f t="shared" si="21"/>
        <v>#REF!</v>
      </c>
      <c r="AK9" t="e">
        <f t="shared" si="22"/>
        <v>#REF!</v>
      </c>
      <c r="AL9" t="e">
        <f t="shared" si="23"/>
        <v>#REF!</v>
      </c>
      <c r="AM9" t="e">
        <f t="shared" si="24"/>
        <v>#REF!</v>
      </c>
      <c r="AP9" t="str">
        <f t="shared" si="25"/>
        <v/>
      </c>
      <c r="AQ9" t="str">
        <f t="shared" si="26"/>
        <v/>
      </c>
      <c r="AR9" t="str">
        <f t="shared" si="27"/>
        <v/>
      </c>
      <c r="AS9" t="str">
        <f t="shared" si="28"/>
        <v/>
      </c>
      <c r="AT9" t="str">
        <f t="shared" si="29"/>
        <v/>
      </c>
      <c r="AU9" t="str">
        <f t="shared" si="30"/>
        <v/>
      </c>
      <c r="AV9" t="str">
        <f t="shared" si="31"/>
        <v/>
      </c>
      <c r="AW9" t="str">
        <f t="shared" si="32"/>
        <v/>
      </c>
      <c r="AY9" s="6" t="str">
        <f t="shared" si="14"/>
        <v/>
      </c>
      <c r="AZ9" s="6" t="str">
        <f t="shared" si="15"/>
        <v/>
      </c>
    </row>
    <row r="10" spans="1:55" x14ac:dyDescent="0.25">
      <c r="A10" s="4" t="s">
        <v>21</v>
      </c>
      <c r="B10" t="e">
        <f>VLOOKUP('Vol of ausaid vs. other funds'!$A10&amp;'Vol of ausaid vs. other funds'!B$1,#REF!,11,0)</f>
        <v>#REF!</v>
      </c>
      <c r="C10" t="e">
        <f>VLOOKUP('Vol of ausaid vs. other funds'!$A10&amp;'Vol of ausaid vs. other funds'!C$1,#REF!,11,0)</f>
        <v>#REF!</v>
      </c>
      <c r="D10" t="e">
        <f>VLOOKUP('Vol of ausaid vs. other funds'!$A10&amp;'Vol of ausaid vs. other funds'!D$1,#REF!,11,0)</f>
        <v>#REF!</v>
      </c>
      <c r="E10" t="e">
        <f>VLOOKUP('Vol of ausaid vs. other funds'!$A10&amp;'Vol of ausaid vs. other funds'!E$1,#REF!,11,0)</f>
        <v>#REF!</v>
      </c>
      <c r="F10" t="e">
        <f>VLOOKUP('Vol of ausaid vs. other funds'!$A10&amp;'Vol of ausaid vs. other funds'!F$1,#REF!,11,0)</f>
        <v>#REF!</v>
      </c>
      <c r="G10" t="e">
        <f>VLOOKUP('Vol of ausaid vs. other funds'!$A10&amp;'Vol of ausaid vs. other funds'!G$1,#REF!,11,0)</f>
        <v>#REF!</v>
      </c>
      <c r="H10" t="e">
        <f>VLOOKUP('Vol of ausaid vs. other funds'!$A10&amp;'Vol of ausaid vs. other funds'!H$1,#REF!,11,0)</f>
        <v>#REF!</v>
      </c>
      <c r="I10" t="e">
        <f>VLOOKUP('Vol of ausaid vs. other funds'!$A10&amp;'Vol of ausaid vs. other funds'!I$1,#REF!,11,0)</f>
        <v>#REF!</v>
      </c>
      <c r="L10" t="e">
        <f>VLOOKUP('Vol of ausaid vs. other funds'!$A10&amp;'Vol of ausaid vs. other funds'!L$1,#REF!,16,0)</f>
        <v>#REF!</v>
      </c>
      <c r="M10" t="e">
        <f>VLOOKUP('Vol of ausaid vs. other funds'!$A10&amp;'Vol of ausaid vs. other funds'!M$1,#REF!,16,0)</f>
        <v>#REF!</v>
      </c>
      <c r="N10" t="e">
        <f>VLOOKUP('Vol of ausaid vs. other funds'!$A10&amp;'Vol of ausaid vs. other funds'!N$1,#REF!,16,0)</f>
        <v>#REF!</v>
      </c>
      <c r="O10" t="e">
        <f>VLOOKUP('Vol of ausaid vs. other funds'!$A10&amp;'Vol of ausaid vs. other funds'!O$1,#REF!,16,0)</f>
        <v>#REF!</v>
      </c>
      <c r="P10" t="e">
        <f>VLOOKUP('Vol of ausaid vs. other funds'!$A10&amp;'Vol of ausaid vs. other funds'!P$1,#REF!,16,0)</f>
        <v>#REF!</v>
      </c>
      <c r="Q10" t="e">
        <f>VLOOKUP('Vol of ausaid vs. other funds'!$A10&amp;'Vol of ausaid vs. other funds'!Q$1,#REF!,16,0)</f>
        <v>#REF!</v>
      </c>
      <c r="R10" t="e">
        <f>VLOOKUP('Vol of ausaid vs. other funds'!$A10&amp;'Vol of ausaid vs. other funds'!R$1,#REF!,16,0)</f>
        <v>#REF!</v>
      </c>
      <c r="S10" t="e">
        <f>VLOOKUP('Vol of ausaid vs. other funds'!$A10&amp;'Vol of ausaid vs. other funds'!S$1,#REF!,16,0)</f>
        <v>#REF!</v>
      </c>
      <c r="V10" t="e">
        <f t="shared" si="5"/>
        <v>#REF!</v>
      </c>
      <c r="W10" t="e">
        <f t="shared" si="16"/>
        <v>#REF!</v>
      </c>
      <c r="X10" t="e">
        <f t="shared" si="6"/>
        <v>#REF!</v>
      </c>
      <c r="Y10" t="e">
        <f t="shared" si="7"/>
        <v>#REF!</v>
      </c>
      <c r="Z10" t="e">
        <f t="shared" si="8"/>
        <v>#REF!</v>
      </c>
      <c r="AA10" t="e">
        <f t="shared" si="9"/>
        <v>#REF!</v>
      </c>
      <c r="AB10" t="e">
        <f t="shared" si="10"/>
        <v>#REF!</v>
      </c>
      <c r="AC10" t="e">
        <f t="shared" si="11"/>
        <v>#REF!</v>
      </c>
      <c r="AF10" t="e">
        <f t="shared" si="17"/>
        <v>#REF!</v>
      </c>
      <c r="AG10" t="e">
        <f t="shared" si="18"/>
        <v>#REF!</v>
      </c>
      <c r="AH10" t="e">
        <f t="shared" si="19"/>
        <v>#REF!</v>
      </c>
      <c r="AI10" t="e">
        <f t="shared" si="20"/>
        <v>#REF!</v>
      </c>
      <c r="AJ10" t="e">
        <f t="shared" si="21"/>
        <v>#REF!</v>
      </c>
      <c r="AK10" t="e">
        <f t="shared" si="22"/>
        <v>#REF!</v>
      </c>
      <c r="AL10" t="e">
        <f t="shared" si="23"/>
        <v>#REF!</v>
      </c>
      <c r="AM10" t="e">
        <f t="shared" si="24"/>
        <v>#REF!</v>
      </c>
      <c r="AP10" t="str">
        <f t="shared" si="25"/>
        <v/>
      </c>
      <c r="AQ10" t="str">
        <f t="shared" si="26"/>
        <v/>
      </c>
      <c r="AR10" t="str">
        <f t="shared" si="27"/>
        <v/>
      </c>
      <c r="AS10" t="str">
        <f t="shared" si="28"/>
        <v/>
      </c>
      <c r="AT10" t="str">
        <f t="shared" si="29"/>
        <v/>
      </c>
      <c r="AU10" t="str">
        <f t="shared" si="30"/>
        <v/>
      </c>
      <c r="AV10" t="str">
        <f t="shared" si="31"/>
        <v/>
      </c>
      <c r="AW10" t="str">
        <f t="shared" si="32"/>
        <v/>
      </c>
      <c r="AY10" s="6" t="str">
        <f t="shared" si="14"/>
        <v/>
      </c>
      <c r="AZ10" s="6" t="str">
        <f t="shared" si="15"/>
        <v/>
      </c>
    </row>
    <row r="11" spans="1:55" x14ac:dyDescent="0.25">
      <c r="A11" s="4" t="s">
        <v>169</v>
      </c>
      <c r="B11" t="e">
        <f>VLOOKUP('Vol of ausaid vs. other funds'!$A11&amp;'Vol of ausaid vs. other funds'!B$1,#REF!,11,0)</f>
        <v>#REF!</v>
      </c>
      <c r="C11" t="e">
        <f>VLOOKUP('Vol of ausaid vs. other funds'!$A11&amp;'Vol of ausaid vs. other funds'!C$1,#REF!,11,0)</f>
        <v>#REF!</v>
      </c>
      <c r="D11" t="e">
        <f>VLOOKUP('Vol of ausaid vs. other funds'!$A11&amp;'Vol of ausaid vs. other funds'!D$1,#REF!,11,0)</f>
        <v>#REF!</v>
      </c>
      <c r="E11" t="e">
        <f>VLOOKUP('Vol of ausaid vs. other funds'!$A11&amp;'Vol of ausaid vs. other funds'!E$1,#REF!,11,0)</f>
        <v>#REF!</v>
      </c>
      <c r="F11" t="e">
        <f>VLOOKUP('Vol of ausaid vs. other funds'!$A11&amp;'Vol of ausaid vs. other funds'!F$1,#REF!,11,0)</f>
        <v>#REF!</v>
      </c>
      <c r="G11" t="e">
        <f>VLOOKUP('Vol of ausaid vs. other funds'!$A11&amp;'Vol of ausaid vs. other funds'!G$1,#REF!,11,0)</f>
        <v>#REF!</v>
      </c>
      <c r="H11" t="e">
        <f>VLOOKUP('Vol of ausaid vs. other funds'!$A11&amp;'Vol of ausaid vs. other funds'!H$1,#REF!,11,0)</f>
        <v>#REF!</v>
      </c>
      <c r="I11" t="e">
        <f>VLOOKUP('Vol of ausaid vs. other funds'!$A11&amp;'Vol of ausaid vs. other funds'!I$1,#REF!,11,0)</f>
        <v>#REF!</v>
      </c>
      <c r="L11" t="e">
        <f>VLOOKUP('Vol of ausaid vs. other funds'!$A11&amp;'Vol of ausaid vs. other funds'!L$1,#REF!,16,0)</f>
        <v>#REF!</v>
      </c>
      <c r="M11" t="e">
        <f>VLOOKUP('Vol of ausaid vs. other funds'!$A11&amp;'Vol of ausaid vs. other funds'!M$1,#REF!,16,0)</f>
        <v>#REF!</v>
      </c>
      <c r="N11" t="e">
        <f>VLOOKUP('Vol of ausaid vs. other funds'!$A11&amp;'Vol of ausaid vs. other funds'!N$1,#REF!,16,0)</f>
        <v>#REF!</v>
      </c>
      <c r="O11" t="e">
        <f>VLOOKUP('Vol of ausaid vs. other funds'!$A11&amp;'Vol of ausaid vs. other funds'!O$1,#REF!,16,0)</f>
        <v>#REF!</v>
      </c>
      <c r="P11" t="e">
        <f>VLOOKUP('Vol of ausaid vs. other funds'!$A11&amp;'Vol of ausaid vs. other funds'!P$1,#REF!,16,0)</f>
        <v>#REF!</v>
      </c>
      <c r="Q11" t="e">
        <f>VLOOKUP('Vol of ausaid vs. other funds'!$A11&amp;'Vol of ausaid vs. other funds'!Q$1,#REF!,16,0)</f>
        <v>#REF!</v>
      </c>
      <c r="R11" t="e">
        <f>VLOOKUP('Vol of ausaid vs. other funds'!$A11&amp;'Vol of ausaid vs. other funds'!R$1,#REF!,16,0)</f>
        <v>#REF!</v>
      </c>
      <c r="S11" t="e">
        <f>VLOOKUP('Vol of ausaid vs. other funds'!$A11&amp;'Vol of ausaid vs. other funds'!S$1,#REF!,16,0)</f>
        <v>#REF!</v>
      </c>
      <c r="V11" t="e">
        <f t="shared" si="5"/>
        <v>#REF!</v>
      </c>
      <c r="W11" t="e">
        <f t="shared" si="16"/>
        <v>#REF!</v>
      </c>
      <c r="X11" t="e">
        <f t="shared" si="6"/>
        <v>#REF!</v>
      </c>
      <c r="Y11" t="e">
        <f t="shared" si="7"/>
        <v>#REF!</v>
      </c>
      <c r="Z11" t="e">
        <f t="shared" si="8"/>
        <v>#REF!</v>
      </c>
      <c r="AA11" t="e">
        <f t="shared" si="9"/>
        <v>#REF!</v>
      </c>
      <c r="AB11" t="e">
        <f t="shared" si="10"/>
        <v>#REF!</v>
      </c>
      <c r="AC11" t="e">
        <f t="shared" si="11"/>
        <v>#REF!</v>
      </c>
      <c r="AF11" t="e">
        <f t="shared" si="17"/>
        <v>#REF!</v>
      </c>
      <c r="AG11" t="e">
        <f t="shared" si="18"/>
        <v>#REF!</v>
      </c>
      <c r="AH11" t="e">
        <f t="shared" si="19"/>
        <v>#REF!</v>
      </c>
      <c r="AI11" t="e">
        <f t="shared" si="20"/>
        <v>#REF!</v>
      </c>
      <c r="AJ11" t="e">
        <f t="shared" si="21"/>
        <v>#REF!</v>
      </c>
      <c r="AK11" t="e">
        <f t="shared" si="22"/>
        <v>#REF!</v>
      </c>
      <c r="AL11" t="e">
        <f t="shared" si="23"/>
        <v>#REF!</v>
      </c>
      <c r="AM11" t="e">
        <f t="shared" si="24"/>
        <v>#REF!</v>
      </c>
      <c r="AP11" t="str">
        <f t="shared" si="25"/>
        <v/>
      </c>
      <c r="AQ11" t="str">
        <f t="shared" si="26"/>
        <v/>
      </c>
      <c r="AR11" t="str">
        <f t="shared" si="27"/>
        <v/>
      </c>
      <c r="AS11" t="str">
        <f t="shared" si="28"/>
        <v/>
      </c>
      <c r="AT11" t="str">
        <f t="shared" si="29"/>
        <v/>
      </c>
      <c r="AU11" t="str">
        <f t="shared" si="30"/>
        <v/>
      </c>
      <c r="AV11" t="str">
        <f t="shared" si="31"/>
        <v/>
      </c>
      <c r="AW11" t="str">
        <f t="shared" si="32"/>
        <v/>
      </c>
      <c r="AY11" s="6" t="str">
        <f t="shared" si="14"/>
        <v/>
      </c>
      <c r="AZ11" s="6" t="str">
        <f t="shared" si="15"/>
        <v/>
      </c>
    </row>
    <row r="12" spans="1:55" x14ac:dyDescent="0.25">
      <c r="A12" s="4" t="s">
        <v>170</v>
      </c>
      <c r="B12" t="e">
        <f>VLOOKUP('Vol of ausaid vs. other funds'!$A12&amp;'Vol of ausaid vs. other funds'!B$1,#REF!,11,0)</f>
        <v>#REF!</v>
      </c>
      <c r="C12" t="e">
        <f>VLOOKUP('Vol of ausaid vs. other funds'!$A12&amp;'Vol of ausaid vs. other funds'!C$1,#REF!,11,0)</f>
        <v>#REF!</v>
      </c>
      <c r="D12" t="e">
        <f>VLOOKUP('Vol of ausaid vs. other funds'!$A12&amp;'Vol of ausaid vs. other funds'!D$1,#REF!,11,0)</f>
        <v>#REF!</v>
      </c>
      <c r="E12" t="e">
        <f>VLOOKUP('Vol of ausaid vs. other funds'!$A12&amp;'Vol of ausaid vs. other funds'!E$1,#REF!,11,0)</f>
        <v>#REF!</v>
      </c>
      <c r="F12" t="e">
        <f>VLOOKUP('Vol of ausaid vs. other funds'!$A12&amp;'Vol of ausaid vs. other funds'!F$1,#REF!,11,0)</f>
        <v>#REF!</v>
      </c>
      <c r="G12" t="e">
        <f>VLOOKUP('Vol of ausaid vs. other funds'!$A12&amp;'Vol of ausaid vs. other funds'!G$1,#REF!,11,0)</f>
        <v>#REF!</v>
      </c>
      <c r="H12" t="e">
        <f>VLOOKUP('Vol of ausaid vs. other funds'!$A12&amp;'Vol of ausaid vs. other funds'!H$1,#REF!,11,0)</f>
        <v>#REF!</v>
      </c>
      <c r="I12" t="e">
        <f>VLOOKUP('Vol of ausaid vs. other funds'!$A12&amp;'Vol of ausaid vs. other funds'!I$1,#REF!,11,0)</f>
        <v>#REF!</v>
      </c>
      <c r="L12" t="e">
        <f>VLOOKUP('Vol of ausaid vs. other funds'!$A12&amp;'Vol of ausaid vs. other funds'!L$1,#REF!,16,0)</f>
        <v>#REF!</v>
      </c>
      <c r="M12" t="e">
        <f>VLOOKUP('Vol of ausaid vs. other funds'!$A12&amp;'Vol of ausaid vs. other funds'!M$1,#REF!,16,0)</f>
        <v>#REF!</v>
      </c>
      <c r="N12" t="e">
        <f>VLOOKUP('Vol of ausaid vs. other funds'!$A12&amp;'Vol of ausaid vs. other funds'!N$1,#REF!,16,0)</f>
        <v>#REF!</v>
      </c>
      <c r="O12" t="e">
        <f>VLOOKUP('Vol of ausaid vs. other funds'!$A12&amp;'Vol of ausaid vs. other funds'!O$1,#REF!,16,0)</f>
        <v>#REF!</v>
      </c>
      <c r="P12" t="e">
        <f>VLOOKUP('Vol of ausaid vs. other funds'!$A12&amp;'Vol of ausaid vs. other funds'!P$1,#REF!,16,0)</f>
        <v>#REF!</v>
      </c>
      <c r="Q12" t="e">
        <f>VLOOKUP('Vol of ausaid vs. other funds'!$A12&amp;'Vol of ausaid vs. other funds'!Q$1,#REF!,16,0)</f>
        <v>#REF!</v>
      </c>
      <c r="R12" t="e">
        <f>VLOOKUP('Vol of ausaid vs. other funds'!$A12&amp;'Vol of ausaid vs. other funds'!R$1,#REF!,16,0)</f>
        <v>#REF!</v>
      </c>
      <c r="S12" t="e">
        <f>VLOOKUP('Vol of ausaid vs. other funds'!$A12&amp;'Vol of ausaid vs. other funds'!S$1,#REF!,16,0)</f>
        <v>#REF!</v>
      </c>
      <c r="V12" t="e">
        <f t="shared" si="5"/>
        <v>#REF!</v>
      </c>
      <c r="W12" t="e">
        <f t="shared" si="16"/>
        <v>#REF!</v>
      </c>
      <c r="X12" t="e">
        <f t="shared" si="6"/>
        <v>#REF!</v>
      </c>
      <c r="Y12" t="e">
        <f t="shared" si="7"/>
        <v>#REF!</v>
      </c>
      <c r="Z12" t="e">
        <f t="shared" si="8"/>
        <v>#REF!</v>
      </c>
      <c r="AA12" t="e">
        <f t="shared" si="9"/>
        <v>#REF!</v>
      </c>
      <c r="AB12" t="e">
        <f t="shared" si="10"/>
        <v>#REF!</v>
      </c>
      <c r="AC12" t="e">
        <f t="shared" si="11"/>
        <v>#REF!</v>
      </c>
      <c r="AF12" t="e">
        <f t="shared" si="17"/>
        <v>#REF!</v>
      </c>
      <c r="AG12" t="e">
        <f t="shared" si="18"/>
        <v>#REF!</v>
      </c>
      <c r="AH12" t="e">
        <f t="shared" si="19"/>
        <v>#REF!</v>
      </c>
      <c r="AI12" t="e">
        <f t="shared" si="20"/>
        <v>#REF!</v>
      </c>
      <c r="AJ12" t="e">
        <f t="shared" si="21"/>
        <v>#REF!</v>
      </c>
      <c r="AK12" t="e">
        <f t="shared" si="22"/>
        <v>#REF!</v>
      </c>
      <c r="AL12" t="e">
        <f t="shared" si="23"/>
        <v>#REF!</v>
      </c>
      <c r="AM12" t="e">
        <f t="shared" si="24"/>
        <v>#REF!</v>
      </c>
      <c r="AP12" t="str">
        <f t="shared" si="25"/>
        <v/>
      </c>
      <c r="AQ12" t="str">
        <f t="shared" si="26"/>
        <v/>
      </c>
      <c r="AR12" t="str">
        <f t="shared" si="27"/>
        <v/>
      </c>
      <c r="AS12" t="str">
        <f t="shared" si="28"/>
        <v/>
      </c>
      <c r="AT12" t="str">
        <f t="shared" si="29"/>
        <v/>
      </c>
      <c r="AU12" t="str">
        <f t="shared" si="30"/>
        <v/>
      </c>
      <c r="AV12" t="str">
        <f t="shared" si="31"/>
        <v/>
      </c>
      <c r="AW12" t="str">
        <f t="shared" si="32"/>
        <v/>
      </c>
      <c r="AY12" s="6" t="str">
        <f t="shared" si="14"/>
        <v/>
      </c>
      <c r="AZ12" s="6" t="str">
        <f t="shared" si="15"/>
        <v/>
      </c>
    </row>
    <row r="13" spans="1:55" x14ac:dyDescent="0.25">
      <c r="A13" s="4" t="s">
        <v>3</v>
      </c>
      <c r="B13" t="e">
        <f>VLOOKUP('Vol of ausaid vs. other funds'!$A13&amp;'Vol of ausaid vs. other funds'!B$1,#REF!,11,0)</f>
        <v>#REF!</v>
      </c>
      <c r="C13" t="e">
        <f>VLOOKUP('Vol of ausaid vs. other funds'!$A13&amp;'Vol of ausaid vs. other funds'!C$1,#REF!,11,0)</f>
        <v>#REF!</v>
      </c>
      <c r="D13" t="e">
        <f>VLOOKUP('Vol of ausaid vs. other funds'!$A13&amp;'Vol of ausaid vs. other funds'!D$1,#REF!,11,0)</f>
        <v>#REF!</v>
      </c>
      <c r="E13" t="e">
        <f>VLOOKUP('Vol of ausaid vs. other funds'!$A13&amp;'Vol of ausaid vs. other funds'!E$1,#REF!,11,0)</f>
        <v>#REF!</v>
      </c>
      <c r="F13" t="e">
        <f>VLOOKUP('Vol of ausaid vs. other funds'!$A13&amp;'Vol of ausaid vs. other funds'!F$1,#REF!,11,0)</f>
        <v>#REF!</v>
      </c>
      <c r="G13" t="e">
        <f>VLOOKUP('Vol of ausaid vs. other funds'!$A13&amp;'Vol of ausaid vs. other funds'!G$1,#REF!,11,0)</f>
        <v>#REF!</v>
      </c>
      <c r="H13" t="e">
        <f>VLOOKUP('Vol of ausaid vs. other funds'!$A13&amp;'Vol of ausaid vs. other funds'!H$1,#REF!,11,0)</f>
        <v>#REF!</v>
      </c>
      <c r="I13" t="e">
        <f>VLOOKUP('Vol of ausaid vs. other funds'!$A13&amp;'Vol of ausaid vs. other funds'!I$1,#REF!,11,0)</f>
        <v>#REF!</v>
      </c>
      <c r="L13" t="e">
        <f>VLOOKUP('Vol of ausaid vs. other funds'!$A13&amp;'Vol of ausaid vs. other funds'!L$1,#REF!,16,0)</f>
        <v>#REF!</v>
      </c>
      <c r="M13" t="e">
        <f>VLOOKUP('Vol of ausaid vs. other funds'!$A13&amp;'Vol of ausaid vs. other funds'!M$1,#REF!,16,0)</f>
        <v>#REF!</v>
      </c>
      <c r="N13" t="e">
        <f>VLOOKUP('Vol of ausaid vs. other funds'!$A13&amp;'Vol of ausaid vs. other funds'!N$1,#REF!,16,0)</f>
        <v>#REF!</v>
      </c>
      <c r="O13" t="e">
        <f>VLOOKUP('Vol of ausaid vs. other funds'!$A13&amp;'Vol of ausaid vs. other funds'!O$1,#REF!,16,0)</f>
        <v>#REF!</v>
      </c>
      <c r="P13" t="e">
        <f>VLOOKUP('Vol of ausaid vs. other funds'!$A13&amp;'Vol of ausaid vs. other funds'!P$1,#REF!,16,0)</f>
        <v>#REF!</v>
      </c>
      <c r="Q13" t="e">
        <f>VLOOKUP('Vol of ausaid vs. other funds'!$A13&amp;'Vol of ausaid vs. other funds'!Q$1,#REF!,16,0)</f>
        <v>#REF!</v>
      </c>
      <c r="R13" t="e">
        <f>VLOOKUP('Vol of ausaid vs. other funds'!$A13&amp;'Vol of ausaid vs. other funds'!R$1,#REF!,16,0)</f>
        <v>#REF!</v>
      </c>
      <c r="S13" t="e">
        <f>VLOOKUP('Vol of ausaid vs. other funds'!$A13&amp;'Vol of ausaid vs. other funds'!S$1,#REF!,16,0)</f>
        <v>#REF!</v>
      </c>
      <c r="V13" t="e">
        <f t="shared" si="5"/>
        <v>#REF!</v>
      </c>
      <c r="W13" t="e">
        <f t="shared" si="16"/>
        <v>#REF!</v>
      </c>
      <c r="X13" t="e">
        <f t="shared" si="6"/>
        <v>#REF!</v>
      </c>
      <c r="Y13" t="e">
        <f t="shared" si="7"/>
        <v>#REF!</v>
      </c>
      <c r="Z13" t="e">
        <f t="shared" si="8"/>
        <v>#REF!</v>
      </c>
      <c r="AA13" t="e">
        <f t="shared" si="9"/>
        <v>#REF!</v>
      </c>
      <c r="AB13" t="e">
        <f t="shared" si="10"/>
        <v>#REF!</v>
      </c>
      <c r="AC13" t="e">
        <f t="shared" si="11"/>
        <v>#REF!</v>
      </c>
      <c r="AF13" t="e">
        <f t="shared" si="17"/>
        <v>#REF!</v>
      </c>
      <c r="AG13" t="e">
        <f t="shared" si="18"/>
        <v>#REF!</v>
      </c>
      <c r="AH13" t="e">
        <f t="shared" si="19"/>
        <v>#REF!</v>
      </c>
      <c r="AI13" t="e">
        <f t="shared" si="20"/>
        <v>#REF!</v>
      </c>
      <c r="AJ13" t="e">
        <f t="shared" si="21"/>
        <v>#REF!</v>
      </c>
      <c r="AK13" t="e">
        <f t="shared" si="22"/>
        <v>#REF!</v>
      </c>
      <c r="AL13" t="e">
        <f t="shared" si="23"/>
        <v>#REF!</v>
      </c>
      <c r="AM13" t="e">
        <f t="shared" si="24"/>
        <v>#REF!</v>
      </c>
      <c r="AP13" t="str">
        <f t="shared" si="25"/>
        <v/>
      </c>
      <c r="AQ13" t="str">
        <f t="shared" si="26"/>
        <v/>
      </c>
      <c r="AR13" t="str">
        <f t="shared" si="27"/>
        <v/>
      </c>
      <c r="AS13" t="str">
        <f t="shared" si="28"/>
        <v/>
      </c>
      <c r="AT13" t="str">
        <f t="shared" si="29"/>
        <v/>
      </c>
      <c r="AU13" t="str">
        <f t="shared" si="30"/>
        <v/>
      </c>
      <c r="AV13" t="str">
        <f t="shared" si="31"/>
        <v/>
      </c>
      <c r="AW13" t="str">
        <f t="shared" si="32"/>
        <v/>
      </c>
      <c r="AY13" s="6" t="str">
        <f t="shared" si="14"/>
        <v/>
      </c>
      <c r="AZ13" s="6" t="str">
        <f t="shared" si="15"/>
        <v/>
      </c>
    </row>
    <row r="14" spans="1:55" x14ac:dyDescent="0.25">
      <c r="A14" s="4" t="s">
        <v>195</v>
      </c>
      <c r="B14" t="e">
        <f>VLOOKUP('Vol of ausaid vs. other funds'!$A14&amp;'Vol of ausaid vs. other funds'!B$1,#REF!,11,0)</f>
        <v>#REF!</v>
      </c>
      <c r="C14" t="e">
        <f>VLOOKUP('Vol of ausaid vs. other funds'!$A14&amp;'Vol of ausaid vs. other funds'!C$1,#REF!,11,0)</f>
        <v>#REF!</v>
      </c>
      <c r="D14" t="e">
        <f>VLOOKUP('Vol of ausaid vs. other funds'!$A14&amp;'Vol of ausaid vs. other funds'!D$1,#REF!,11,0)</f>
        <v>#REF!</v>
      </c>
      <c r="E14" t="e">
        <f>VLOOKUP('Vol of ausaid vs. other funds'!$A14&amp;'Vol of ausaid vs. other funds'!E$1,#REF!,11,0)</f>
        <v>#REF!</v>
      </c>
      <c r="F14" t="e">
        <f>VLOOKUP('Vol of ausaid vs. other funds'!$A14&amp;'Vol of ausaid vs. other funds'!F$1,#REF!,11,0)</f>
        <v>#REF!</v>
      </c>
      <c r="G14" t="e">
        <f>VLOOKUP('Vol of ausaid vs. other funds'!$A14&amp;'Vol of ausaid vs. other funds'!G$1,#REF!,11,0)</f>
        <v>#REF!</v>
      </c>
      <c r="H14" t="e">
        <f>VLOOKUP('Vol of ausaid vs. other funds'!$A14&amp;'Vol of ausaid vs. other funds'!H$1,#REF!,11,0)</f>
        <v>#REF!</v>
      </c>
      <c r="I14" t="e">
        <f>VLOOKUP('Vol of ausaid vs. other funds'!$A14&amp;'Vol of ausaid vs. other funds'!I$1,#REF!,11,0)</f>
        <v>#REF!</v>
      </c>
      <c r="L14" t="e">
        <f>VLOOKUP('Vol of ausaid vs. other funds'!$A14&amp;'Vol of ausaid vs. other funds'!L$1,#REF!,16,0)</f>
        <v>#REF!</v>
      </c>
      <c r="M14" t="e">
        <f>VLOOKUP('Vol of ausaid vs. other funds'!$A14&amp;'Vol of ausaid vs. other funds'!M$1,#REF!,16,0)</f>
        <v>#REF!</v>
      </c>
      <c r="N14" t="e">
        <f>VLOOKUP('Vol of ausaid vs. other funds'!$A14&amp;'Vol of ausaid vs. other funds'!N$1,#REF!,16,0)</f>
        <v>#REF!</v>
      </c>
      <c r="O14" t="e">
        <f>VLOOKUP('Vol of ausaid vs. other funds'!$A14&amp;'Vol of ausaid vs. other funds'!O$1,#REF!,16,0)</f>
        <v>#REF!</v>
      </c>
      <c r="P14" t="e">
        <f>VLOOKUP('Vol of ausaid vs. other funds'!$A14&amp;'Vol of ausaid vs. other funds'!P$1,#REF!,16,0)</f>
        <v>#REF!</v>
      </c>
      <c r="Q14" t="e">
        <f>VLOOKUP('Vol of ausaid vs. other funds'!$A14&amp;'Vol of ausaid vs. other funds'!Q$1,#REF!,16,0)</f>
        <v>#REF!</v>
      </c>
      <c r="R14" t="e">
        <f>VLOOKUP('Vol of ausaid vs. other funds'!$A14&amp;'Vol of ausaid vs. other funds'!R$1,#REF!,16,0)</f>
        <v>#REF!</v>
      </c>
      <c r="S14" t="e">
        <f>VLOOKUP('Vol of ausaid vs. other funds'!$A14&amp;'Vol of ausaid vs. other funds'!S$1,#REF!,16,0)</f>
        <v>#REF!</v>
      </c>
      <c r="V14" t="e">
        <f t="shared" si="5"/>
        <v>#REF!</v>
      </c>
      <c r="W14" t="e">
        <f t="shared" si="16"/>
        <v>#REF!</v>
      </c>
      <c r="X14" t="e">
        <f t="shared" si="6"/>
        <v>#REF!</v>
      </c>
      <c r="Y14" t="e">
        <f t="shared" si="7"/>
        <v>#REF!</v>
      </c>
      <c r="Z14" t="e">
        <f t="shared" si="8"/>
        <v>#REF!</v>
      </c>
      <c r="AA14" t="e">
        <f t="shared" si="9"/>
        <v>#REF!</v>
      </c>
      <c r="AB14" t="e">
        <f t="shared" si="10"/>
        <v>#REF!</v>
      </c>
      <c r="AC14" t="e">
        <f t="shared" si="11"/>
        <v>#REF!</v>
      </c>
      <c r="AF14" t="e">
        <f t="shared" si="17"/>
        <v>#REF!</v>
      </c>
      <c r="AG14" t="e">
        <f t="shared" si="18"/>
        <v>#REF!</v>
      </c>
      <c r="AH14" t="e">
        <f t="shared" si="19"/>
        <v>#REF!</v>
      </c>
      <c r="AI14" t="e">
        <f t="shared" si="20"/>
        <v>#REF!</v>
      </c>
      <c r="AJ14" t="e">
        <f t="shared" si="21"/>
        <v>#REF!</v>
      </c>
      <c r="AK14" t="e">
        <f t="shared" si="22"/>
        <v>#REF!</v>
      </c>
      <c r="AL14" t="e">
        <f t="shared" si="23"/>
        <v>#REF!</v>
      </c>
      <c r="AM14" t="e">
        <f t="shared" si="24"/>
        <v>#REF!</v>
      </c>
      <c r="AP14" t="str">
        <f t="shared" si="25"/>
        <v/>
      </c>
      <c r="AQ14" t="str">
        <f t="shared" si="26"/>
        <v/>
      </c>
      <c r="AR14" t="str">
        <f t="shared" si="27"/>
        <v/>
      </c>
      <c r="AS14" t="str">
        <f t="shared" si="28"/>
        <v/>
      </c>
      <c r="AT14" t="str">
        <f t="shared" si="29"/>
        <v/>
      </c>
      <c r="AU14" t="str">
        <f t="shared" si="30"/>
        <v/>
      </c>
      <c r="AV14" t="str">
        <f t="shared" si="31"/>
        <v/>
      </c>
      <c r="AW14" t="str">
        <f t="shared" si="32"/>
        <v/>
      </c>
      <c r="AY14" s="6" t="str">
        <f t="shared" si="14"/>
        <v/>
      </c>
      <c r="AZ14" s="6" t="str">
        <f t="shared" si="15"/>
        <v/>
      </c>
    </row>
    <row r="15" spans="1:55" x14ac:dyDescent="0.25">
      <c r="A15" s="4" t="s">
        <v>7</v>
      </c>
      <c r="B15" t="e">
        <f>VLOOKUP('Vol of ausaid vs. other funds'!$A15&amp;'Vol of ausaid vs. other funds'!B$1,#REF!,11,0)</f>
        <v>#REF!</v>
      </c>
      <c r="C15" t="e">
        <f>VLOOKUP('Vol of ausaid vs. other funds'!$A15&amp;'Vol of ausaid vs. other funds'!C$1,#REF!,11,0)</f>
        <v>#REF!</v>
      </c>
      <c r="D15" t="e">
        <f>VLOOKUP('Vol of ausaid vs. other funds'!$A15&amp;'Vol of ausaid vs. other funds'!D$1,#REF!,11,0)</f>
        <v>#REF!</v>
      </c>
      <c r="E15" t="e">
        <f>VLOOKUP('Vol of ausaid vs. other funds'!$A15&amp;'Vol of ausaid vs. other funds'!E$1,#REF!,11,0)</f>
        <v>#REF!</v>
      </c>
      <c r="F15" t="e">
        <f>VLOOKUP('Vol of ausaid vs. other funds'!$A15&amp;'Vol of ausaid vs. other funds'!F$1,#REF!,11,0)</f>
        <v>#REF!</v>
      </c>
      <c r="G15" t="e">
        <f>VLOOKUP('Vol of ausaid vs. other funds'!$A15&amp;'Vol of ausaid vs. other funds'!G$1,#REF!,11,0)</f>
        <v>#REF!</v>
      </c>
      <c r="H15" t="e">
        <f>VLOOKUP('Vol of ausaid vs. other funds'!$A15&amp;'Vol of ausaid vs. other funds'!H$1,#REF!,11,0)</f>
        <v>#REF!</v>
      </c>
      <c r="I15" t="e">
        <f>VLOOKUP('Vol of ausaid vs. other funds'!$A15&amp;'Vol of ausaid vs. other funds'!I$1,#REF!,11,0)</f>
        <v>#REF!</v>
      </c>
      <c r="L15" t="e">
        <f>VLOOKUP('Vol of ausaid vs. other funds'!$A15&amp;'Vol of ausaid vs. other funds'!L$1,#REF!,16,0)</f>
        <v>#REF!</v>
      </c>
      <c r="M15" t="e">
        <f>VLOOKUP('Vol of ausaid vs. other funds'!$A15&amp;'Vol of ausaid vs. other funds'!M$1,#REF!,16,0)</f>
        <v>#REF!</v>
      </c>
      <c r="N15" t="e">
        <f>VLOOKUP('Vol of ausaid vs. other funds'!$A15&amp;'Vol of ausaid vs. other funds'!N$1,#REF!,16,0)</f>
        <v>#REF!</v>
      </c>
      <c r="O15" t="e">
        <f>VLOOKUP('Vol of ausaid vs. other funds'!$A15&amp;'Vol of ausaid vs. other funds'!O$1,#REF!,16,0)</f>
        <v>#REF!</v>
      </c>
      <c r="P15" t="e">
        <f>VLOOKUP('Vol of ausaid vs. other funds'!$A15&amp;'Vol of ausaid vs. other funds'!P$1,#REF!,16,0)</f>
        <v>#REF!</v>
      </c>
      <c r="Q15" t="e">
        <f>VLOOKUP('Vol of ausaid vs. other funds'!$A15&amp;'Vol of ausaid vs. other funds'!Q$1,#REF!,16,0)</f>
        <v>#REF!</v>
      </c>
      <c r="R15" t="e">
        <f>VLOOKUP('Vol of ausaid vs. other funds'!$A15&amp;'Vol of ausaid vs. other funds'!R$1,#REF!,16,0)</f>
        <v>#REF!</v>
      </c>
      <c r="S15" t="e">
        <f>VLOOKUP('Vol of ausaid vs. other funds'!$A15&amp;'Vol of ausaid vs. other funds'!S$1,#REF!,16,0)</f>
        <v>#REF!</v>
      </c>
      <c r="V15" t="e">
        <f t="shared" si="5"/>
        <v>#REF!</v>
      </c>
      <c r="W15" t="e">
        <f t="shared" si="16"/>
        <v>#REF!</v>
      </c>
      <c r="X15" t="e">
        <f t="shared" si="6"/>
        <v>#REF!</v>
      </c>
      <c r="Y15" t="e">
        <f t="shared" si="7"/>
        <v>#REF!</v>
      </c>
      <c r="Z15" t="e">
        <f t="shared" si="8"/>
        <v>#REF!</v>
      </c>
      <c r="AA15" t="e">
        <f t="shared" si="9"/>
        <v>#REF!</v>
      </c>
      <c r="AB15" t="e">
        <f t="shared" si="10"/>
        <v>#REF!</v>
      </c>
      <c r="AC15" t="e">
        <f t="shared" si="11"/>
        <v>#REF!</v>
      </c>
      <c r="AF15" t="e">
        <f t="shared" si="17"/>
        <v>#REF!</v>
      </c>
      <c r="AG15" t="e">
        <f t="shared" si="18"/>
        <v>#REF!</v>
      </c>
      <c r="AH15" t="e">
        <f t="shared" si="19"/>
        <v>#REF!</v>
      </c>
      <c r="AI15" t="e">
        <f t="shared" si="20"/>
        <v>#REF!</v>
      </c>
      <c r="AJ15" t="e">
        <f t="shared" si="21"/>
        <v>#REF!</v>
      </c>
      <c r="AK15" t="e">
        <f t="shared" si="22"/>
        <v>#REF!</v>
      </c>
      <c r="AL15" t="e">
        <f t="shared" si="23"/>
        <v>#REF!</v>
      </c>
      <c r="AM15" t="e">
        <f t="shared" si="24"/>
        <v>#REF!</v>
      </c>
      <c r="AP15" t="str">
        <f t="shared" si="25"/>
        <v/>
      </c>
      <c r="AQ15" t="str">
        <f t="shared" si="26"/>
        <v/>
      </c>
      <c r="AR15" t="str">
        <f t="shared" si="27"/>
        <v/>
      </c>
      <c r="AS15" t="str">
        <f t="shared" si="28"/>
        <v/>
      </c>
      <c r="AT15" t="str">
        <f t="shared" si="29"/>
        <v/>
      </c>
      <c r="AU15" t="str">
        <f t="shared" si="30"/>
        <v/>
      </c>
      <c r="AV15" t="str">
        <f t="shared" si="31"/>
        <v/>
      </c>
      <c r="AW15" t="str">
        <f t="shared" si="32"/>
        <v/>
      </c>
      <c r="AY15" s="6" t="str">
        <f t="shared" si="14"/>
        <v/>
      </c>
      <c r="AZ15" s="6" t="str">
        <f t="shared" si="15"/>
        <v/>
      </c>
    </row>
    <row r="16" spans="1:55" x14ac:dyDescent="0.25">
      <c r="A16" s="4" t="s">
        <v>10</v>
      </c>
      <c r="B16" t="e">
        <f>VLOOKUP('Vol of ausaid vs. other funds'!$A16&amp;'Vol of ausaid vs. other funds'!B$1,#REF!,11,0)</f>
        <v>#REF!</v>
      </c>
      <c r="C16" t="e">
        <f>VLOOKUP('Vol of ausaid vs. other funds'!$A16&amp;'Vol of ausaid vs. other funds'!C$1,#REF!,11,0)</f>
        <v>#REF!</v>
      </c>
      <c r="D16" t="e">
        <f>VLOOKUP('Vol of ausaid vs. other funds'!$A16&amp;'Vol of ausaid vs. other funds'!D$1,#REF!,11,0)</f>
        <v>#REF!</v>
      </c>
      <c r="E16" t="e">
        <f>VLOOKUP('Vol of ausaid vs. other funds'!$A16&amp;'Vol of ausaid vs. other funds'!E$1,#REF!,11,0)</f>
        <v>#REF!</v>
      </c>
      <c r="F16" t="e">
        <f>VLOOKUP('Vol of ausaid vs. other funds'!$A16&amp;'Vol of ausaid vs. other funds'!F$1,#REF!,11,0)</f>
        <v>#REF!</v>
      </c>
      <c r="G16" t="e">
        <f>VLOOKUP('Vol of ausaid vs. other funds'!$A16&amp;'Vol of ausaid vs. other funds'!G$1,#REF!,11,0)</f>
        <v>#REF!</v>
      </c>
      <c r="H16" t="e">
        <f>VLOOKUP('Vol of ausaid vs. other funds'!$A16&amp;'Vol of ausaid vs. other funds'!H$1,#REF!,11,0)</f>
        <v>#REF!</v>
      </c>
      <c r="I16" t="e">
        <f>VLOOKUP('Vol of ausaid vs. other funds'!$A16&amp;'Vol of ausaid vs. other funds'!I$1,#REF!,11,0)</f>
        <v>#REF!</v>
      </c>
      <c r="L16" t="e">
        <f>VLOOKUP('Vol of ausaid vs. other funds'!$A16&amp;'Vol of ausaid vs. other funds'!L$1,#REF!,16,0)</f>
        <v>#REF!</v>
      </c>
      <c r="M16" t="e">
        <f>VLOOKUP('Vol of ausaid vs. other funds'!$A16&amp;'Vol of ausaid vs. other funds'!M$1,#REF!,16,0)</f>
        <v>#REF!</v>
      </c>
      <c r="N16" t="e">
        <f>VLOOKUP('Vol of ausaid vs. other funds'!$A16&amp;'Vol of ausaid vs. other funds'!N$1,#REF!,16,0)</f>
        <v>#REF!</v>
      </c>
      <c r="O16" t="e">
        <f>VLOOKUP('Vol of ausaid vs. other funds'!$A16&amp;'Vol of ausaid vs. other funds'!O$1,#REF!,16,0)</f>
        <v>#REF!</v>
      </c>
      <c r="P16" t="e">
        <f>VLOOKUP('Vol of ausaid vs. other funds'!$A16&amp;'Vol of ausaid vs. other funds'!P$1,#REF!,16,0)</f>
        <v>#REF!</v>
      </c>
      <c r="Q16" t="e">
        <f>VLOOKUP('Vol of ausaid vs. other funds'!$A16&amp;'Vol of ausaid vs. other funds'!Q$1,#REF!,16,0)</f>
        <v>#REF!</v>
      </c>
      <c r="R16" t="e">
        <f>VLOOKUP('Vol of ausaid vs. other funds'!$A16&amp;'Vol of ausaid vs. other funds'!R$1,#REF!,16,0)</f>
        <v>#REF!</v>
      </c>
      <c r="S16" t="e">
        <f>VLOOKUP('Vol of ausaid vs. other funds'!$A16&amp;'Vol of ausaid vs. other funds'!S$1,#REF!,16,0)</f>
        <v>#REF!</v>
      </c>
      <c r="V16" t="e">
        <f t="shared" si="5"/>
        <v>#REF!</v>
      </c>
      <c r="W16" t="e">
        <f t="shared" si="16"/>
        <v>#REF!</v>
      </c>
      <c r="X16" t="e">
        <f t="shared" si="6"/>
        <v>#REF!</v>
      </c>
      <c r="Y16" t="e">
        <f t="shared" si="7"/>
        <v>#REF!</v>
      </c>
      <c r="Z16" t="e">
        <f t="shared" si="8"/>
        <v>#REF!</v>
      </c>
      <c r="AA16" t="e">
        <f t="shared" si="9"/>
        <v>#REF!</v>
      </c>
      <c r="AB16" t="e">
        <f t="shared" si="10"/>
        <v>#REF!</v>
      </c>
      <c r="AC16" t="e">
        <f t="shared" si="11"/>
        <v>#REF!</v>
      </c>
      <c r="AF16" t="e">
        <f t="shared" si="17"/>
        <v>#REF!</v>
      </c>
      <c r="AG16" t="e">
        <f t="shared" si="18"/>
        <v>#REF!</v>
      </c>
      <c r="AH16" t="e">
        <f t="shared" si="19"/>
        <v>#REF!</v>
      </c>
      <c r="AI16" t="e">
        <f t="shared" si="20"/>
        <v>#REF!</v>
      </c>
      <c r="AJ16" t="e">
        <f t="shared" si="21"/>
        <v>#REF!</v>
      </c>
      <c r="AK16" t="e">
        <f t="shared" si="22"/>
        <v>#REF!</v>
      </c>
      <c r="AL16" t="e">
        <f t="shared" si="23"/>
        <v>#REF!</v>
      </c>
      <c r="AM16" t="e">
        <f t="shared" si="24"/>
        <v>#REF!</v>
      </c>
      <c r="AP16" t="str">
        <f t="shared" si="25"/>
        <v/>
      </c>
      <c r="AQ16" t="str">
        <f t="shared" si="26"/>
        <v/>
      </c>
      <c r="AR16" t="str">
        <f t="shared" si="27"/>
        <v/>
      </c>
      <c r="AS16" t="str">
        <f t="shared" si="28"/>
        <v/>
      </c>
      <c r="AT16" t="str">
        <f t="shared" si="29"/>
        <v/>
      </c>
      <c r="AU16" t="str">
        <f t="shared" si="30"/>
        <v/>
      </c>
      <c r="AV16" t="str">
        <f t="shared" si="31"/>
        <v/>
      </c>
      <c r="AW16" t="str">
        <f t="shared" si="32"/>
        <v/>
      </c>
      <c r="AY16" s="6" t="str">
        <f t="shared" si="14"/>
        <v/>
      </c>
      <c r="AZ16" s="6" t="str">
        <f t="shared" si="15"/>
        <v/>
      </c>
    </row>
    <row r="17" spans="1:52" x14ac:dyDescent="0.25">
      <c r="A17" s="4" t="s">
        <v>15</v>
      </c>
      <c r="B17" t="e">
        <f>VLOOKUP('Vol of ausaid vs. other funds'!$A17&amp;'Vol of ausaid vs. other funds'!B$1,#REF!,11,0)</f>
        <v>#REF!</v>
      </c>
      <c r="C17" t="e">
        <f>VLOOKUP('Vol of ausaid vs. other funds'!$A17&amp;'Vol of ausaid vs. other funds'!C$1,#REF!,11,0)</f>
        <v>#REF!</v>
      </c>
      <c r="D17" t="e">
        <f>VLOOKUP('Vol of ausaid vs. other funds'!$A17&amp;'Vol of ausaid vs. other funds'!D$1,#REF!,11,0)</f>
        <v>#REF!</v>
      </c>
      <c r="E17" t="e">
        <f>VLOOKUP('Vol of ausaid vs. other funds'!$A17&amp;'Vol of ausaid vs. other funds'!E$1,#REF!,11,0)</f>
        <v>#REF!</v>
      </c>
      <c r="F17" t="e">
        <f>VLOOKUP('Vol of ausaid vs. other funds'!$A17&amp;'Vol of ausaid vs. other funds'!F$1,#REF!,11,0)</f>
        <v>#REF!</v>
      </c>
      <c r="G17" t="e">
        <f>VLOOKUP('Vol of ausaid vs. other funds'!$A17&amp;'Vol of ausaid vs. other funds'!G$1,#REF!,11,0)</f>
        <v>#REF!</v>
      </c>
      <c r="H17" t="e">
        <f>VLOOKUP('Vol of ausaid vs. other funds'!$A17&amp;'Vol of ausaid vs. other funds'!H$1,#REF!,11,0)</f>
        <v>#REF!</v>
      </c>
      <c r="I17" t="e">
        <f>VLOOKUP('Vol of ausaid vs. other funds'!$A17&amp;'Vol of ausaid vs. other funds'!I$1,#REF!,11,0)</f>
        <v>#REF!</v>
      </c>
      <c r="L17" t="e">
        <f>VLOOKUP('Vol of ausaid vs. other funds'!$A17&amp;'Vol of ausaid vs. other funds'!L$1,#REF!,16,0)</f>
        <v>#REF!</v>
      </c>
      <c r="M17" t="e">
        <f>VLOOKUP('Vol of ausaid vs. other funds'!$A17&amp;'Vol of ausaid vs. other funds'!M$1,#REF!,16,0)</f>
        <v>#REF!</v>
      </c>
      <c r="N17" t="e">
        <f>VLOOKUP('Vol of ausaid vs. other funds'!$A17&amp;'Vol of ausaid vs. other funds'!N$1,#REF!,16,0)</f>
        <v>#REF!</v>
      </c>
      <c r="O17" t="e">
        <f>VLOOKUP('Vol of ausaid vs. other funds'!$A17&amp;'Vol of ausaid vs. other funds'!O$1,#REF!,16,0)</f>
        <v>#REF!</v>
      </c>
      <c r="P17" t="e">
        <f>VLOOKUP('Vol of ausaid vs. other funds'!$A17&amp;'Vol of ausaid vs. other funds'!P$1,#REF!,16,0)</f>
        <v>#REF!</v>
      </c>
      <c r="Q17" t="e">
        <f>VLOOKUP('Vol of ausaid vs. other funds'!$A17&amp;'Vol of ausaid vs. other funds'!Q$1,#REF!,16,0)</f>
        <v>#REF!</v>
      </c>
      <c r="R17" t="e">
        <f>VLOOKUP('Vol of ausaid vs. other funds'!$A17&amp;'Vol of ausaid vs. other funds'!R$1,#REF!,16,0)</f>
        <v>#REF!</v>
      </c>
      <c r="S17" t="e">
        <f>VLOOKUP('Vol of ausaid vs. other funds'!$A17&amp;'Vol of ausaid vs. other funds'!S$1,#REF!,16,0)</f>
        <v>#REF!</v>
      </c>
      <c r="V17" t="e">
        <f t="shared" si="5"/>
        <v>#REF!</v>
      </c>
      <c r="W17" t="e">
        <f t="shared" si="16"/>
        <v>#REF!</v>
      </c>
      <c r="X17" t="e">
        <f t="shared" si="6"/>
        <v>#REF!</v>
      </c>
      <c r="Y17" t="e">
        <f t="shared" si="7"/>
        <v>#REF!</v>
      </c>
      <c r="Z17" t="e">
        <f t="shared" si="8"/>
        <v>#REF!</v>
      </c>
      <c r="AA17" t="e">
        <f t="shared" si="9"/>
        <v>#REF!</v>
      </c>
      <c r="AB17" t="e">
        <f t="shared" si="10"/>
        <v>#REF!</v>
      </c>
      <c r="AC17" t="e">
        <f t="shared" si="11"/>
        <v>#REF!</v>
      </c>
      <c r="AF17" t="e">
        <f t="shared" si="17"/>
        <v>#REF!</v>
      </c>
      <c r="AG17" t="e">
        <f t="shared" si="18"/>
        <v>#REF!</v>
      </c>
      <c r="AH17" t="e">
        <f t="shared" si="19"/>
        <v>#REF!</v>
      </c>
      <c r="AI17" t="e">
        <f t="shared" si="20"/>
        <v>#REF!</v>
      </c>
      <c r="AJ17" t="e">
        <f t="shared" si="21"/>
        <v>#REF!</v>
      </c>
      <c r="AK17" t="e">
        <f t="shared" si="22"/>
        <v>#REF!</v>
      </c>
      <c r="AL17" t="e">
        <f t="shared" si="23"/>
        <v>#REF!</v>
      </c>
      <c r="AM17" t="e">
        <f t="shared" si="24"/>
        <v>#REF!</v>
      </c>
      <c r="AP17" t="str">
        <f t="shared" si="25"/>
        <v/>
      </c>
      <c r="AQ17" t="str">
        <f t="shared" si="26"/>
        <v/>
      </c>
      <c r="AR17" t="str">
        <f t="shared" si="27"/>
        <v/>
      </c>
      <c r="AS17" t="str">
        <f t="shared" si="28"/>
        <v/>
      </c>
      <c r="AT17" t="str">
        <f t="shared" si="29"/>
        <v/>
      </c>
      <c r="AU17" t="str">
        <f t="shared" si="30"/>
        <v/>
      </c>
      <c r="AV17" t="str">
        <f t="shared" si="31"/>
        <v/>
      </c>
      <c r="AW17" t="str">
        <f t="shared" si="32"/>
        <v/>
      </c>
      <c r="AY17" s="6" t="str">
        <f t="shared" si="14"/>
        <v/>
      </c>
      <c r="AZ17" s="6" t="str">
        <f t="shared" si="15"/>
        <v/>
      </c>
    </row>
    <row r="18" spans="1:52" x14ac:dyDescent="0.25">
      <c r="A18" t="s">
        <v>22</v>
      </c>
      <c r="B18" t="e">
        <f>VLOOKUP('Vol of ausaid vs. other funds'!$A18&amp;'Vol of ausaid vs. other funds'!B$1,#REF!,11,0)</f>
        <v>#REF!</v>
      </c>
      <c r="C18" t="e">
        <f>VLOOKUP('Vol of ausaid vs. other funds'!$A18&amp;'Vol of ausaid vs. other funds'!C$1,#REF!,11,0)</f>
        <v>#REF!</v>
      </c>
      <c r="D18" t="e">
        <f>VLOOKUP('Vol of ausaid vs. other funds'!$A18&amp;'Vol of ausaid vs. other funds'!D$1,#REF!,11,0)</f>
        <v>#REF!</v>
      </c>
      <c r="E18" t="e">
        <f>VLOOKUP('Vol of ausaid vs. other funds'!$A18&amp;'Vol of ausaid vs. other funds'!E$1,#REF!,11,0)</f>
        <v>#REF!</v>
      </c>
      <c r="F18" t="e">
        <f>VLOOKUP('Vol of ausaid vs. other funds'!$A18&amp;'Vol of ausaid vs. other funds'!F$1,#REF!,11,0)</f>
        <v>#REF!</v>
      </c>
      <c r="G18" t="e">
        <f>VLOOKUP('Vol of ausaid vs. other funds'!$A18&amp;'Vol of ausaid vs. other funds'!G$1,#REF!,11,0)</f>
        <v>#REF!</v>
      </c>
      <c r="H18" t="e">
        <f>VLOOKUP('Vol of ausaid vs. other funds'!$A18&amp;'Vol of ausaid vs. other funds'!H$1,#REF!,11,0)</f>
        <v>#REF!</v>
      </c>
      <c r="I18" t="e">
        <f>VLOOKUP('Vol of ausaid vs. other funds'!$A18&amp;'Vol of ausaid vs. other funds'!I$1,#REF!,11,0)</f>
        <v>#REF!</v>
      </c>
      <c r="L18" t="e">
        <f>VLOOKUP('Vol of ausaid vs. other funds'!$A18&amp;'Vol of ausaid vs. other funds'!L$1,#REF!,16,0)</f>
        <v>#REF!</v>
      </c>
      <c r="M18" t="e">
        <f>VLOOKUP('Vol of ausaid vs. other funds'!$A18&amp;'Vol of ausaid vs. other funds'!M$1,#REF!,16,0)</f>
        <v>#REF!</v>
      </c>
      <c r="N18" t="e">
        <f>VLOOKUP('Vol of ausaid vs. other funds'!$A18&amp;'Vol of ausaid vs. other funds'!N$1,#REF!,16,0)</f>
        <v>#REF!</v>
      </c>
      <c r="O18" t="e">
        <f>VLOOKUP('Vol of ausaid vs. other funds'!$A18&amp;'Vol of ausaid vs. other funds'!O$1,#REF!,16,0)</f>
        <v>#REF!</v>
      </c>
      <c r="P18" t="e">
        <f>VLOOKUP('Vol of ausaid vs. other funds'!$A18&amp;'Vol of ausaid vs. other funds'!P$1,#REF!,16,0)</f>
        <v>#REF!</v>
      </c>
      <c r="Q18" t="e">
        <f>VLOOKUP('Vol of ausaid vs. other funds'!$A18&amp;'Vol of ausaid vs. other funds'!Q$1,#REF!,16,0)</f>
        <v>#REF!</v>
      </c>
      <c r="R18" t="e">
        <f>VLOOKUP('Vol of ausaid vs. other funds'!$A18&amp;'Vol of ausaid vs. other funds'!R$1,#REF!,16,0)</f>
        <v>#REF!</v>
      </c>
      <c r="S18" t="e">
        <f>VLOOKUP('Vol of ausaid vs. other funds'!$A18&amp;'Vol of ausaid vs. other funds'!S$1,#REF!,16,0)</f>
        <v>#REF!</v>
      </c>
      <c r="V18" t="e">
        <f t="shared" si="5"/>
        <v>#REF!</v>
      </c>
      <c r="W18" t="e">
        <f t="shared" si="16"/>
        <v>#REF!</v>
      </c>
      <c r="X18" t="e">
        <f t="shared" si="6"/>
        <v>#REF!</v>
      </c>
      <c r="Y18" t="e">
        <f t="shared" si="7"/>
        <v>#REF!</v>
      </c>
      <c r="Z18" t="e">
        <f t="shared" si="8"/>
        <v>#REF!</v>
      </c>
      <c r="AA18" t="e">
        <f t="shared" si="9"/>
        <v>#REF!</v>
      </c>
      <c r="AB18" t="e">
        <f t="shared" si="10"/>
        <v>#REF!</v>
      </c>
      <c r="AC18" t="e">
        <f t="shared" si="11"/>
        <v>#REF!</v>
      </c>
      <c r="AF18" t="e">
        <f t="shared" si="17"/>
        <v>#REF!</v>
      </c>
      <c r="AG18" t="e">
        <f t="shared" si="18"/>
        <v>#REF!</v>
      </c>
      <c r="AH18" t="e">
        <f t="shared" si="19"/>
        <v>#REF!</v>
      </c>
      <c r="AI18" t="e">
        <f t="shared" si="20"/>
        <v>#REF!</v>
      </c>
      <c r="AJ18" t="e">
        <f t="shared" si="21"/>
        <v>#REF!</v>
      </c>
      <c r="AK18" t="e">
        <f t="shared" si="22"/>
        <v>#REF!</v>
      </c>
      <c r="AL18" t="e">
        <f t="shared" si="23"/>
        <v>#REF!</v>
      </c>
      <c r="AM18" t="e">
        <f t="shared" si="24"/>
        <v>#REF!</v>
      </c>
      <c r="AP18" t="str">
        <f t="shared" si="25"/>
        <v/>
      </c>
      <c r="AQ18" t="str">
        <f t="shared" si="26"/>
        <v/>
      </c>
      <c r="AR18" t="str">
        <f t="shared" si="27"/>
        <v/>
      </c>
      <c r="AS18" t="str">
        <f t="shared" si="28"/>
        <v/>
      </c>
      <c r="AT18" t="str">
        <f t="shared" si="29"/>
        <v/>
      </c>
      <c r="AU18" t="str">
        <f t="shared" si="30"/>
        <v/>
      </c>
      <c r="AV18" t="str">
        <f t="shared" si="31"/>
        <v/>
      </c>
      <c r="AW18" t="str">
        <f t="shared" si="32"/>
        <v/>
      </c>
      <c r="AY18" s="6" t="str">
        <f t="shared" si="14"/>
        <v/>
      </c>
      <c r="AZ18" s="6" t="str">
        <f t="shared" si="15"/>
        <v/>
      </c>
    </row>
    <row r="19" spans="1:52" x14ac:dyDescent="0.25">
      <c r="A19" s="4" t="s">
        <v>1</v>
      </c>
      <c r="B19" t="e">
        <f>VLOOKUP('Vol of ausaid vs. other funds'!$A19&amp;'Vol of ausaid vs. other funds'!B$1,#REF!,11,0)</f>
        <v>#REF!</v>
      </c>
      <c r="C19" t="e">
        <f>VLOOKUP('Vol of ausaid vs. other funds'!$A19&amp;'Vol of ausaid vs. other funds'!C$1,#REF!,11,0)</f>
        <v>#REF!</v>
      </c>
      <c r="D19" t="e">
        <f>VLOOKUP('Vol of ausaid vs. other funds'!$A19&amp;'Vol of ausaid vs. other funds'!D$1,#REF!,11,0)</f>
        <v>#REF!</v>
      </c>
      <c r="E19" t="e">
        <f>VLOOKUP('Vol of ausaid vs. other funds'!$A19&amp;'Vol of ausaid vs. other funds'!E$1,#REF!,11,0)</f>
        <v>#REF!</v>
      </c>
      <c r="F19" t="e">
        <f>VLOOKUP('Vol of ausaid vs. other funds'!$A19&amp;'Vol of ausaid vs. other funds'!F$1,#REF!,11,0)</f>
        <v>#REF!</v>
      </c>
      <c r="G19" t="e">
        <f>VLOOKUP('Vol of ausaid vs. other funds'!$A19&amp;'Vol of ausaid vs. other funds'!G$1,#REF!,11,0)</f>
        <v>#REF!</v>
      </c>
      <c r="H19" t="e">
        <f>VLOOKUP('Vol of ausaid vs. other funds'!$A19&amp;'Vol of ausaid vs. other funds'!H$1,#REF!,11,0)</f>
        <v>#REF!</v>
      </c>
      <c r="I19" t="e">
        <f>VLOOKUP('Vol of ausaid vs. other funds'!$A19&amp;'Vol of ausaid vs. other funds'!I$1,#REF!,11,0)</f>
        <v>#REF!</v>
      </c>
      <c r="L19" t="e">
        <f>VLOOKUP('Vol of ausaid vs. other funds'!$A19&amp;'Vol of ausaid vs. other funds'!L$1,#REF!,16,0)</f>
        <v>#REF!</v>
      </c>
      <c r="M19" t="e">
        <f>VLOOKUP('Vol of ausaid vs. other funds'!$A19&amp;'Vol of ausaid vs. other funds'!M$1,#REF!,16,0)</f>
        <v>#REF!</v>
      </c>
      <c r="N19" t="e">
        <f>VLOOKUP('Vol of ausaid vs. other funds'!$A19&amp;'Vol of ausaid vs. other funds'!N$1,#REF!,16,0)</f>
        <v>#REF!</v>
      </c>
      <c r="O19" t="e">
        <f>VLOOKUP('Vol of ausaid vs. other funds'!$A19&amp;'Vol of ausaid vs. other funds'!O$1,#REF!,16,0)</f>
        <v>#REF!</v>
      </c>
      <c r="P19" t="e">
        <f>VLOOKUP('Vol of ausaid vs. other funds'!$A19&amp;'Vol of ausaid vs. other funds'!P$1,#REF!,16,0)</f>
        <v>#REF!</v>
      </c>
      <c r="Q19" t="e">
        <f>VLOOKUP('Vol of ausaid vs. other funds'!$A19&amp;'Vol of ausaid vs. other funds'!Q$1,#REF!,16,0)</f>
        <v>#REF!</v>
      </c>
      <c r="R19" t="e">
        <f>VLOOKUP('Vol of ausaid vs. other funds'!$A19&amp;'Vol of ausaid vs. other funds'!R$1,#REF!,16,0)</f>
        <v>#REF!</v>
      </c>
      <c r="S19" t="e">
        <f>VLOOKUP('Vol of ausaid vs. other funds'!$A19&amp;'Vol of ausaid vs. other funds'!S$1,#REF!,16,0)</f>
        <v>#REF!</v>
      </c>
      <c r="V19" t="e">
        <f t="shared" si="5"/>
        <v>#REF!</v>
      </c>
      <c r="W19" t="e">
        <f t="shared" si="16"/>
        <v>#REF!</v>
      </c>
      <c r="X19" t="e">
        <f t="shared" si="6"/>
        <v>#REF!</v>
      </c>
      <c r="Y19" t="e">
        <f t="shared" si="7"/>
        <v>#REF!</v>
      </c>
      <c r="Z19" t="e">
        <f t="shared" si="8"/>
        <v>#REF!</v>
      </c>
      <c r="AA19" t="e">
        <f t="shared" si="9"/>
        <v>#REF!</v>
      </c>
      <c r="AB19" t="e">
        <f t="shared" si="10"/>
        <v>#REF!</v>
      </c>
      <c r="AC19" t="e">
        <f t="shared" si="11"/>
        <v>#REF!</v>
      </c>
      <c r="AF19" t="e">
        <f t="shared" si="17"/>
        <v>#REF!</v>
      </c>
      <c r="AG19" t="e">
        <f t="shared" si="18"/>
        <v>#REF!</v>
      </c>
      <c r="AH19" t="e">
        <f t="shared" si="19"/>
        <v>#REF!</v>
      </c>
      <c r="AI19" t="e">
        <f t="shared" si="20"/>
        <v>#REF!</v>
      </c>
      <c r="AJ19" t="e">
        <f t="shared" si="21"/>
        <v>#REF!</v>
      </c>
      <c r="AK19" t="e">
        <f t="shared" si="22"/>
        <v>#REF!</v>
      </c>
      <c r="AL19" t="e">
        <f t="shared" si="23"/>
        <v>#REF!</v>
      </c>
      <c r="AM19" t="e">
        <f t="shared" si="24"/>
        <v>#REF!</v>
      </c>
      <c r="AP19" t="str">
        <f t="shared" si="25"/>
        <v/>
      </c>
      <c r="AQ19" t="str">
        <f t="shared" si="26"/>
        <v/>
      </c>
      <c r="AR19" t="str">
        <f t="shared" si="27"/>
        <v/>
      </c>
      <c r="AS19" t="str">
        <f t="shared" si="28"/>
        <v/>
      </c>
      <c r="AT19" t="str">
        <f t="shared" si="29"/>
        <v/>
      </c>
      <c r="AU19" t="str">
        <f t="shared" si="30"/>
        <v/>
      </c>
      <c r="AV19" t="str">
        <f t="shared" si="31"/>
        <v/>
      </c>
      <c r="AW19" t="str">
        <f t="shared" si="32"/>
        <v/>
      </c>
      <c r="AY19" s="6" t="str">
        <f t="shared" si="14"/>
        <v/>
      </c>
      <c r="AZ19" s="6" t="str">
        <f t="shared" si="15"/>
        <v/>
      </c>
    </row>
    <row r="20" spans="1:52" x14ac:dyDescent="0.25">
      <c r="A20" s="4" t="s">
        <v>118</v>
      </c>
      <c r="B20" t="e">
        <f>VLOOKUP('Vol of ausaid vs. other funds'!$A20&amp;'Vol of ausaid vs. other funds'!B$1,#REF!,11,0)</f>
        <v>#REF!</v>
      </c>
      <c r="C20" t="e">
        <f>VLOOKUP('Vol of ausaid vs. other funds'!$A20&amp;'Vol of ausaid vs. other funds'!C$1,#REF!,11,0)</f>
        <v>#REF!</v>
      </c>
      <c r="D20" t="e">
        <f>VLOOKUP('Vol of ausaid vs. other funds'!$A20&amp;'Vol of ausaid vs. other funds'!D$1,#REF!,11,0)</f>
        <v>#REF!</v>
      </c>
      <c r="E20" t="e">
        <f>VLOOKUP('Vol of ausaid vs. other funds'!$A20&amp;'Vol of ausaid vs. other funds'!E$1,#REF!,11,0)</f>
        <v>#REF!</v>
      </c>
      <c r="F20" t="e">
        <f>VLOOKUP('Vol of ausaid vs. other funds'!$A20&amp;'Vol of ausaid vs. other funds'!F$1,#REF!,11,0)</f>
        <v>#REF!</v>
      </c>
      <c r="G20" t="e">
        <f>VLOOKUP('Vol of ausaid vs. other funds'!$A20&amp;'Vol of ausaid vs. other funds'!G$1,#REF!,11,0)</f>
        <v>#REF!</v>
      </c>
      <c r="H20" t="e">
        <f>VLOOKUP('Vol of ausaid vs. other funds'!$A20&amp;'Vol of ausaid vs. other funds'!H$1,#REF!,11,0)</f>
        <v>#REF!</v>
      </c>
      <c r="I20" t="e">
        <f>VLOOKUP('Vol of ausaid vs. other funds'!$A20&amp;'Vol of ausaid vs. other funds'!I$1,#REF!,11,0)</f>
        <v>#REF!</v>
      </c>
      <c r="L20" t="e">
        <f>VLOOKUP('Vol of ausaid vs. other funds'!$A20&amp;'Vol of ausaid vs. other funds'!L$1,#REF!,16,0)</f>
        <v>#REF!</v>
      </c>
      <c r="M20" t="e">
        <f>VLOOKUP('Vol of ausaid vs. other funds'!$A20&amp;'Vol of ausaid vs. other funds'!M$1,#REF!,16,0)</f>
        <v>#REF!</v>
      </c>
      <c r="N20" t="e">
        <f>VLOOKUP('Vol of ausaid vs. other funds'!$A20&amp;'Vol of ausaid vs. other funds'!N$1,#REF!,16,0)</f>
        <v>#REF!</v>
      </c>
      <c r="O20" t="e">
        <f>VLOOKUP('Vol of ausaid vs. other funds'!$A20&amp;'Vol of ausaid vs. other funds'!O$1,#REF!,16,0)</f>
        <v>#REF!</v>
      </c>
      <c r="P20" t="e">
        <f>VLOOKUP('Vol of ausaid vs. other funds'!$A20&amp;'Vol of ausaid vs. other funds'!P$1,#REF!,16,0)</f>
        <v>#REF!</v>
      </c>
      <c r="Q20" t="e">
        <f>VLOOKUP('Vol of ausaid vs. other funds'!$A20&amp;'Vol of ausaid vs. other funds'!Q$1,#REF!,16,0)</f>
        <v>#REF!</v>
      </c>
      <c r="R20" t="e">
        <f>VLOOKUP('Vol of ausaid vs. other funds'!$A20&amp;'Vol of ausaid vs. other funds'!R$1,#REF!,16,0)</f>
        <v>#REF!</v>
      </c>
      <c r="S20" t="e">
        <f>VLOOKUP('Vol of ausaid vs. other funds'!$A20&amp;'Vol of ausaid vs. other funds'!S$1,#REF!,16,0)</f>
        <v>#REF!</v>
      </c>
      <c r="V20" t="e">
        <f t="shared" si="5"/>
        <v>#REF!</v>
      </c>
      <c r="W20" t="e">
        <f t="shared" si="16"/>
        <v>#REF!</v>
      </c>
      <c r="X20" t="e">
        <f t="shared" si="6"/>
        <v>#REF!</v>
      </c>
      <c r="Y20" t="e">
        <f t="shared" si="7"/>
        <v>#REF!</v>
      </c>
      <c r="Z20" t="e">
        <f t="shared" si="8"/>
        <v>#REF!</v>
      </c>
      <c r="AA20" t="e">
        <f t="shared" si="9"/>
        <v>#REF!</v>
      </c>
      <c r="AB20" t="e">
        <f t="shared" si="10"/>
        <v>#REF!</v>
      </c>
      <c r="AC20" t="e">
        <f t="shared" si="11"/>
        <v>#REF!</v>
      </c>
      <c r="AF20" t="e">
        <f t="shared" si="17"/>
        <v>#REF!</v>
      </c>
      <c r="AG20" t="e">
        <f t="shared" si="18"/>
        <v>#REF!</v>
      </c>
      <c r="AH20" t="e">
        <f t="shared" si="19"/>
        <v>#REF!</v>
      </c>
      <c r="AI20" t="e">
        <f t="shared" si="20"/>
        <v>#REF!</v>
      </c>
      <c r="AJ20" t="e">
        <f t="shared" si="21"/>
        <v>#REF!</v>
      </c>
      <c r="AK20" t="e">
        <f t="shared" si="22"/>
        <v>#REF!</v>
      </c>
      <c r="AL20" t="e">
        <f t="shared" si="23"/>
        <v>#REF!</v>
      </c>
      <c r="AM20" t="e">
        <f t="shared" si="24"/>
        <v>#REF!</v>
      </c>
      <c r="AP20" t="str">
        <f t="shared" si="25"/>
        <v/>
      </c>
      <c r="AQ20" t="str">
        <f t="shared" si="26"/>
        <v/>
      </c>
      <c r="AR20" t="str">
        <f t="shared" si="27"/>
        <v/>
      </c>
      <c r="AS20" t="str">
        <f t="shared" si="28"/>
        <v/>
      </c>
      <c r="AT20" t="str">
        <f t="shared" si="29"/>
        <v/>
      </c>
      <c r="AU20" t="str">
        <f t="shared" si="30"/>
        <v/>
      </c>
      <c r="AV20" t="str">
        <f t="shared" si="31"/>
        <v/>
      </c>
      <c r="AW20" t="str">
        <f t="shared" si="32"/>
        <v/>
      </c>
      <c r="AY20" s="6" t="str">
        <f t="shared" si="14"/>
        <v/>
      </c>
      <c r="AZ20" s="6" t="str">
        <f t="shared" si="15"/>
        <v/>
      </c>
    </row>
    <row r="21" spans="1:52" x14ac:dyDescent="0.25">
      <c r="A21" s="4" t="s">
        <v>9</v>
      </c>
      <c r="B21" t="e">
        <f>VLOOKUP('Vol of ausaid vs. other funds'!$A21&amp;'Vol of ausaid vs. other funds'!B$1,#REF!,11,0)</f>
        <v>#REF!</v>
      </c>
      <c r="C21" t="e">
        <f>VLOOKUP('Vol of ausaid vs. other funds'!$A21&amp;'Vol of ausaid vs. other funds'!C$1,#REF!,11,0)</f>
        <v>#REF!</v>
      </c>
      <c r="D21" t="e">
        <f>VLOOKUP('Vol of ausaid vs. other funds'!$A21&amp;'Vol of ausaid vs. other funds'!D$1,#REF!,11,0)</f>
        <v>#REF!</v>
      </c>
      <c r="E21" t="e">
        <f>VLOOKUP('Vol of ausaid vs. other funds'!$A21&amp;'Vol of ausaid vs. other funds'!E$1,#REF!,11,0)</f>
        <v>#REF!</v>
      </c>
      <c r="F21" t="e">
        <f>VLOOKUP('Vol of ausaid vs. other funds'!$A21&amp;'Vol of ausaid vs. other funds'!F$1,#REF!,11,0)</f>
        <v>#REF!</v>
      </c>
      <c r="G21" t="e">
        <f>VLOOKUP('Vol of ausaid vs. other funds'!$A21&amp;'Vol of ausaid vs. other funds'!G$1,#REF!,11,0)</f>
        <v>#REF!</v>
      </c>
      <c r="H21" t="e">
        <f>VLOOKUP('Vol of ausaid vs. other funds'!$A21&amp;'Vol of ausaid vs. other funds'!H$1,#REF!,11,0)</f>
        <v>#REF!</v>
      </c>
      <c r="I21" t="e">
        <f>VLOOKUP('Vol of ausaid vs. other funds'!$A21&amp;'Vol of ausaid vs. other funds'!I$1,#REF!,11,0)</f>
        <v>#REF!</v>
      </c>
      <c r="L21" t="e">
        <f>VLOOKUP('Vol of ausaid vs. other funds'!$A21&amp;'Vol of ausaid vs. other funds'!L$1,#REF!,16,0)</f>
        <v>#REF!</v>
      </c>
      <c r="M21" t="e">
        <f>VLOOKUP('Vol of ausaid vs. other funds'!$A21&amp;'Vol of ausaid vs. other funds'!M$1,#REF!,16,0)</f>
        <v>#REF!</v>
      </c>
      <c r="N21" t="e">
        <f>VLOOKUP('Vol of ausaid vs. other funds'!$A21&amp;'Vol of ausaid vs. other funds'!N$1,#REF!,16,0)</f>
        <v>#REF!</v>
      </c>
      <c r="O21" t="e">
        <f>VLOOKUP('Vol of ausaid vs. other funds'!$A21&amp;'Vol of ausaid vs. other funds'!O$1,#REF!,16,0)</f>
        <v>#REF!</v>
      </c>
      <c r="P21" t="e">
        <f>VLOOKUP('Vol of ausaid vs. other funds'!$A21&amp;'Vol of ausaid vs. other funds'!P$1,#REF!,16,0)</f>
        <v>#REF!</v>
      </c>
      <c r="Q21" t="e">
        <f>VLOOKUP('Vol of ausaid vs. other funds'!$A21&amp;'Vol of ausaid vs. other funds'!Q$1,#REF!,16,0)</f>
        <v>#REF!</v>
      </c>
      <c r="R21" t="e">
        <f>VLOOKUP('Vol of ausaid vs. other funds'!$A21&amp;'Vol of ausaid vs. other funds'!R$1,#REF!,16,0)</f>
        <v>#REF!</v>
      </c>
      <c r="S21" t="e">
        <f>VLOOKUP('Vol of ausaid vs. other funds'!$A21&amp;'Vol of ausaid vs. other funds'!S$1,#REF!,16,0)</f>
        <v>#REF!</v>
      </c>
      <c r="V21" t="e">
        <f t="shared" si="5"/>
        <v>#REF!</v>
      </c>
      <c r="W21" t="e">
        <f t="shared" si="16"/>
        <v>#REF!</v>
      </c>
      <c r="X21" t="e">
        <f t="shared" si="6"/>
        <v>#REF!</v>
      </c>
      <c r="Y21" t="e">
        <f t="shared" si="7"/>
        <v>#REF!</v>
      </c>
      <c r="Z21" t="e">
        <f t="shared" si="8"/>
        <v>#REF!</v>
      </c>
      <c r="AA21" t="e">
        <f t="shared" si="9"/>
        <v>#REF!</v>
      </c>
      <c r="AB21" t="e">
        <f t="shared" si="10"/>
        <v>#REF!</v>
      </c>
      <c r="AC21" t="e">
        <f t="shared" si="11"/>
        <v>#REF!</v>
      </c>
      <c r="AF21" t="e">
        <f t="shared" si="17"/>
        <v>#REF!</v>
      </c>
      <c r="AG21" t="e">
        <f t="shared" si="18"/>
        <v>#REF!</v>
      </c>
      <c r="AH21" t="e">
        <f t="shared" si="19"/>
        <v>#REF!</v>
      </c>
      <c r="AI21" t="e">
        <f t="shared" si="20"/>
        <v>#REF!</v>
      </c>
      <c r="AJ21" t="e">
        <f t="shared" si="21"/>
        <v>#REF!</v>
      </c>
      <c r="AK21" t="e">
        <f t="shared" si="22"/>
        <v>#REF!</v>
      </c>
      <c r="AL21" t="e">
        <f t="shared" si="23"/>
        <v>#REF!</v>
      </c>
      <c r="AM21" t="e">
        <f t="shared" si="24"/>
        <v>#REF!</v>
      </c>
      <c r="AP21" t="str">
        <f t="shared" si="25"/>
        <v/>
      </c>
      <c r="AQ21" t="str">
        <f t="shared" si="26"/>
        <v/>
      </c>
      <c r="AR21" t="str">
        <f t="shared" si="27"/>
        <v/>
      </c>
      <c r="AS21" t="str">
        <f t="shared" si="28"/>
        <v/>
      </c>
      <c r="AT21" t="str">
        <f t="shared" si="29"/>
        <v/>
      </c>
      <c r="AU21" t="str">
        <f t="shared" si="30"/>
        <v/>
      </c>
      <c r="AV21" t="str">
        <f t="shared" si="31"/>
        <v/>
      </c>
      <c r="AW21" t="str">
        <f t="shared" si="32"/>
        <v/>
      </c>
      <c r="AY21" s="6" t="str">
        <f t="shared" si="14"/>
        <v/>
      </c>
      <c r="AZ21" s="6" t="str">
        <f t="shared" si="15"/>
        <v/>
      </c>
    </row>
    <row r="22" spans="1:52" x14ac:dyDescent="0.25">
      <c r="A22" s="4" t="s">
        <v>5</v>
      </c>
      <c r="B22" t="e">
        <f>VLOOKUP('Vol of ausaid vs. other funds'!$A22&amp;'Vol of ausaid vs. other funds'!B$1,#REF!,11,0)</f>
        <v>#REF!</v>
      </c>
      <c r="C22" t="e">
        <f>VLOOKUP('Vol of ausaid vs. other funds'!$A22&amp;'Vol of ausaid vs. other funds'!C$1,#REF!,11,0)</f>
        <v>#REF!</v>
      </c>
      <c r="D22" t="e">
        <f>VLOOKUP('Vol of ausaid vs. other funds'!$A22&amp;'Vol of ausaid vs. other funds'!D$1,#REF!,11,0)</f>
        <v>#REF!</v>
      </c>
      <c r="E22" t="e">
        <f>VLOOKUP('Vol of ausaid vs. other funds'!$A22&amp;'Vol of ausaid vs. other funds'!E$1,#REF!,11,0)</f>
        <v>#REF!</v>
      </c>
      <c r="F22" t="e">
        <f>VLOOKUP('Vol of ausaid vs. other funds'!$A22&amp;'Vol of ausaid vs. other funds'!F$1,#REF!,11,0)</f>
        <v>#REF!</v>
      </c>
      <c r="G22" t="e">
        <f>VLOOKUP('Vol of ausaid vs. other funds'!$A22&amp;'Vol of ausaid vs. other funds'!G$1,#REF!,11,0)</f>
        <v>#REF!</v>
      </c>
      <c r="H22" t="e">
        <f>VLOOKUP('Vol of ausaid vs. other funds'!$A22&amp;'Vol of ausaid vs. other funds'!H$1,#REF!,11,0)</f>
        <v>#REF!</v>
      </c>
      <c r="I22" t="e">
        <f>VLOOKUP('Vol of ausaid vs. other funds'!$A22&amp;'Vol of ausaid vs. other funds'!I$1,#REF!,11,0)</f>
        <v>#REF!</v>
      </c>
      <c r="L22" t="e">
        <f>VLOOKUP('Vol of ausaid vs. other funds'!$A22&amp;'Vol of ausaid vs. other funds'!L$1,#REF!,16,0)</f>
        <v>#REF!</v>
      </c>
      <c r="M22" t="e">
        <f>VLOOKUP('Vol of ausaid vs. other funds'!$A22&amp;'Vol of ausaid vs. other funds'!M$1,#REF!,16,0)</f>
        <v>#REF!</v>
      </c>
      <c r="N22" t="e">
        <f>VLOOKUP('Vol of ausaid vs. other funds'!$A22&amp;'Vol of ausaid vs. other funds'!N$1,#REF!,16,0)</f>
        <v>#REF!</v>
      </c>
      <c r="O22" t="e">
        <f>VLOOKUP('Vol of ausaid vs. other funds'!$A22&amp;'Vol of ausaid vs. other funds'!O$1,#REF!,16,0)</f>
        <v>#REF!</v>
      </c>
      <c r="P22" t="e">
        <f>VLOOKUP('Vol of ausaid vs. other funds'!$A22&amp;'Vol of ausaid vs. other funds'!P$1,#REF!,16,0)</f>
        <v>#REF!</v>
      </c>
      <c r="Q22" t="e">
        <f>VLOOKUP('Vol of ausaid vs. other funds'!$A22&amp;'Vol of ausaid vs. other funds'!Q$1,#REF!,16,0)</f>
        <v>#REF!</v>
      </c>
      <c r="R22" t="e">
        <f>VLOOKUP('Vol of ausaid vs. other funds'!$A22&amp;'Vol of ausaid vs. other funds'!R$1,#REF!,16,0)</f>
        <v>#REF!</v>
      </c>
      <c r="S22" t="e">
        <f>VLOOKUP('Vol of ausaid vs. other funds'!$A22&amp;'Vol of ausaid vs. other funds'!S$1,#REF!,16,0)</f>
        <v>#REF!</v>
      </c>
      <c r="V22" t="e">
        <f t="shared" si="5"/>
        <v>#REF!</v>
      </c>
      <c r="W22" t="e">
        <f t="shared" si="16"/>
        <v>#REF!</v>
      </c>
      <c r="X22" t="e">
        <f t="shared" si="6"/>
        <v>#REF!</v>
      </c>
      <c r="Y22" t="e">
        <f t="shared" si="7"/>
        <v>#REF!</v>
      </c>
      <c r="Z22" t="e">
        <f t="shared" si="8"/>
        <v>#REF!</v>
      </c>
      <c r="AA22" t="e">
        <f t="shared" si="9"/>
        <v>#REF!</v>
      </c>
      <c r="AB22" t="e">
        <f t="shared" si="10"/>
        <v>#REF!</v>
      </c>
      <c r="AC22" t="e">
        <f t="shared" si="11"/>
        <v>#REF!</v>
      </c>
      <c r="AF22" t="e">
        <f t="shared" si="17"/>
        <v>#REF!</v>
      </c>
      <c r="AG22" t="e">
        <f t="shared" si="18"/>
        <v>#REF!</v>
      </c>
      <c r="AH22" t="e">
        <f t="shared" si="19"/>
        <v>#REF!</v>
      </c>
      <c r="AI22" t="e">
        <f t="shared" si="20"/>
        <v>#REF!</v>
      </c>
      <c r="AJ22" t="e">
        <f t="shared" si="21"/>
        <v>#REF!</v>
      </c>
      <c r="AK22" t="e">
        <f t="shared" si="22"/>
        <v>#REF!</v>
      </c>
      <c r="AL22" t="e">
        <f t="shared" si="23"/>
        <v>#REF!</v>
      </c>
      <c r="AM22" t="e">
        <f t="shared" si="24"/>
        <v>#REF!</v>
      </c>
      <c r="AP22" t="str">
        <f t="shared" si="25"/>
        <v/>
      </c>
      <c r="AQ22" t="str">
        <f t="shared" si="26"/>
        <v/>
      </c>
      <c r="AR22" t="str">
        <f t="shared" si="27"/>
        <v/>
      </c>
      <c r="AS22" t="str">
        <f t="shared" si="28"/>
        <v/>
      </c>
      <c r="AT22" t="str">
        <f t="shared" si="29"/>
        <v/>
      </c>
      <c r="AU22" t="str">
        <f t="shared" si="30"/>
        <v/>
      </c>
      <c r="AV22" t="str">
        <f t="shared" si="31"/>
        <v/>
      </c>
      <c r="AW22" t="str">
        <f t="shared" si="32"/>
        <v/>
      </c>
      <c r="AY22" s="6" t="str">
        <f t="shared" si="14"/>
        <v/>
      </c>
      <c r="AZ22" s="6" t="str">
        <f t="shared" si="15"/>
        <v/>
      </c>
    </row>
    <row r="23" spans="1:52" x14ac:dyDescent="0.25">
      <c r="A23" s="4" t="s">
        <v>108</v>
      </c>
      <c r="B23" t="e">
        <f>VLOOKUP('Vol of ausaid vs. other funds'!$A23&amp;'Vol of ausaid vs. other funds'!B$1,#REF!,11,0)</f>
        <v>#REF!</v>
      </c>
      <c r="C23" t="e">
        <f>VLOOKUP('Vol of ausaid vs. other funds'!$A23&amp;'Vol of ausaid vs. other funds'!C$1,#REF!,11,0)</f>
        <v>#REF!</v>
      </c>
      <c r="D23" t="e">
        <f>VLOOKUP('Vol of ausaid vs. other funds'!$A23&amp;'Vol of ausaid vs. other funds'!D$1,#REF!,11,0)</f>
        <v>#REF!</v>
      </c>
      <c r="E23" t="e">
        <f>VLOOKUP('Vol of ausaid vs. other funds'!$A23&amp;'Vol of ausaid vs. other funds'!E$1,#REF!,11,0)</f>
        <v>#REF!</v>
      </c>
      <c r="F23" t="e">
        <f>VLOOKUP('Vol of ausaid vs. other funds'!$A23&amp;'Vol of ausaid vs. other funds'!F$1,#REF!,11,0)</f>
        <v>#REF!</v>
      </c>
      <c r="G23" t="e">
        <f>VLOOKUP('Vol of ausaid vs. other funds'!$A23&amp;'Vol of ausaid vs. other funds'!G$1,#REF!,11,0)</f>
        <v>#REF!</v>
      </c>
      <c r="H23" t="e">
        <f>VLOOKUP('Vol of ausaid vs. other funds'!$A23&amp;'Vol of ausaid vs. other funds'!H$1,#REF!,11,0)</f>
        <v>#REF!</v>
      </c>
      <c r="I23" t="e">
        <f>VLOOKUP('Vol of ausaid vs. other funds'!$A23&amp;'Vol of ausaid vs. other funds'!I$1,#REF!,11,0)</f>
        <v>#REF!</v>
      </c>
      <c r="L23" t="e">
        <f>VLOOKUP('Vol of ausaid vs. other funds'!$A23&amp;'Vol of ausaid vs. other funds'!L$1,#REF!,16,0)</f>
        <v>#REF!</v>
      </c>
      <c r="M23" t="e">
        <f>VLOOKUP('Vol of ausaid vs. other funds'!$A23&amp;'Vol of ausaid vs. other funds'!M$1,#REF!,16,0)</f>
        <v>#REF!</v>
      </c>
      <c r="N23" t="e">
        <f>VLOOKUP('Vol of ausaid vs. other funds'!$A23&amp;'Vol of ausaid vs. other funds'!N$1,#REF!,16,0)</f>
        <v>#REF!</v>
      </c>
      <c r="O23" t="e">
        <f>VLOOKUP('Vol of ausaid vs. other funds'!$A23&amp;'Vol of ausaid vs. other funds'!O$1,#REF!,16,0)</f>
        <v>#REF!</v>
      </c>
      <c r="P23" t="e">
        <f>VLOOKUP('Vol of ausaid vs. other funds'!$A23&amp;'Vol of ausaid vs. other funds'!P$1,#REF!,16,0)</f>
        <v>#REF!</v>
      </c>
      <c r="Q23" t="e">
        <f>VLOOKUP('Vol of ausaid vs. other funds'!$A23&amp;'Vol of ausaid vs. other funds'!Q$1,#REF!,16,0)</f>
        <v>#REF!</v>
      </c>
      <c r="R23" t="e">
        <f>VLOOKUP('Vol of ausaid vs. other funds'!$A23&amp;'Vol of ausaid vs. other funds'!R$1,#REF!,16,0)</f>
        <v>#REF!</v>
      </c>
      <c r="S23" t="e">
        <f>VLOOKUP('Vol of ausaid vs. other funds'!$A23&amp;'Vol of ausaid vs. other funds'!S$1,#REF!,16,0)</f>
        <v>#REF!</v>
      </c>
      <c r="V23" t="e">
        <f t="shared" si="5"/>
        <v>#REF!</v>
      </c>
      <c r="W23" t="e">
        <f t="shared" si="16"/>
        <v>#REF!</v>
      </c>
      <c r="X23" t="e">
        <f t="shared" si="6"/>
        <v>#REF!</v>
      </c>
      <c r="Y23" t="e">
        <f t="shared" si="7"/>
        <v>#REF!</v>
      </c>
      <c r="Z23" t="e">
        <f t="shared" si="8"/>
        <v>#REF!</v>
      </c>
      <c r="AA23" t="e">
        <f t="shared" si="9"/>
        <v>#REF!</v>
      </c>
      <c r="AB23" t="e">
        <f t="shared" si="10"/>
        <v>#REF!</v>
      </c>
      <c r="AC23" t="e">
        <f t="shared" si="11"/>
        <v>#REF!</v>
      </c>
      <c r="AF23" t="e">
        <f t="shared" si="17"/>
        <v>#REF!</v>
      </c>
      <c r="AG23" t="e">
        <f t="shared" si="18"/>
        <v>#REF!</v>
      </c>
      <c r="AH23" t="e">
        <f t="shared" si="19"/>
        <v>#REF!</v>
      </c>
      <c r="AI23" t="e">
        <f t="shared" si="20"/>
        <v>#REF!</v>
      </c>
      <c r="AJ23" t="e">
        <f t="shared" si="21"/>
        <v>#REF!</v>
      </c>
      <c r="AK23" t="e">
        <f t="shared" si="22"/>
        <v>#REF!</v>
      </c>
      <c r="AL23" t="e">
        <f t="shared" si="23"/>
        <v>#REF!</v>
      </c>
      <c r="AM23" t="e">
        <f t="shared" si="24"/>
        <v>#REF!</v>
      </c>
      <c r="AP23" t="str">
        <f t="shared" si="25"/>
        <v/>
      </c>
      <c r="AQ23" t="str">
        <f t="shared" si="26"/>
        <v/>
      </c>
      <c r="AR23" t="str">
        <f t="shared" si="27"/>
        <v/>
      </c>
      <c r="AS23" t="str">
        <f t="shared" si="28"/>
        <v/>
      </c>
      <c r="AT23" t="str">
        <f t="shared" si="29"/>
        <v/>
      </c>
      <c r="AU23" t="str">
        <f t="shared" si="30"/>
        <v/>
      </c>
      <c r="AV23" t="str">
        <f t="shared" si="31"/>
        <v/>
      </c>
      <c r="AW23" t="str">
        <f t="shared" si="32"/>
        <v/>
      </c>
      <c r="AY23" s="6" t="str">
        <f t="shared" si="14"/>
        <v/>
      </c>
      <c r="AZ23" s="6" t="str">
        <f t="shared" si="15"/>
        <v/>
      </c>
    </row>
    <row r="24" spans="1:52" x14ac:dyDescent="0.25">
      <c r="A24" s="4" t="s">
        <v>11</v>
      </c>
      <c r="B24" t="e">
        <f>VLOOKUP('Vol of ausaid vs. other funds'!$A24&amp;'Vol of ausaid vs. other funds'!B$1,#REF!,11,0)</f>
        <v>#REF!</v>
      </c>
      <c r="C24" t="e">
        <f>VLOOKUP('Vol of ausaid vs. other funds'!$A24&amp;'Vol of ausaid vs. other funds'!C$1,#REF!,11,0)</f>
        <v>#REF!</v>
      </c>
      <c r="D24" t="e">
        <f>VLOOKUP('Vol of ausaid vs. other funds'!$A24&amp;'Vol of ausaid vs. other funds'!D$1,#REF!,11,0)</f>
        <v>#REF!</v>
      </c>
      <c r="E24" t="e">
        <f>VLOOKUP('Vol of ausaid vs. other funds'!$A24&amp;'Vol of ausaid vs. other funds'!E$1,#REF!,11,0)</f>
        <v>#REF!</v>
      </c>
      <c r="F24" t="e">
        <f>VLOOKUP('Vol of ausaid vs. other funds'!$A24&amp;'Vol of ausaid vs. other funds'!F$1,#REF!,11,0)</f>
        <v>#REF!</v>
      </c>
      <c r="G24" t="e">
        <f>VLOOKUP('Vol of ausaid vs. other funds'!$A24&amp;'Vol of ausaid vs. other funds'!G$1,#REF!,11,0)</f>
        <v>#REF!</v>
      </c>
      <c r="H24" t="e">
        <f>VLOOKUP('Vol of ausaid vs. other funds'!$A24&amp;'Vol of ausaid vs. other funds'!H$1,#REF!,11,0)</f>
        <v>#REF!</v>
      </c>
      <c r="I24" t="e">
        <f>VLOOKUP('Vol of ausaid vs. other funds'!$A24&amp;'Vol of ausaid vs. other funds'!I$1,#REF!,11,0)</f>
        <v>#REF!</v>
      </c>
      <c r="L24" t="e">
        <f>VLOOKUP('Vol of ausaid vs. other funds'!$A24&amp;'Vol of ausaid vs. other funds'!L$1,#REF!,16,0)</f>
        <v>#REF!</v>
      </c>
      <c r="M24" t="e">
        <f>VLOOKUP('Vol of ausaid vs. other funds'!$A24&amp;'Vol of ausaid vs. other funds'!M$1,#REF!,16,0)</f>
        <v>#REF!</v>
      </c>
      <c r="N24" t="e">
        <f>VLOOKUP('Vol of ausaid vs. other funds'!$A24&amp;'Vol of ausaid vs. other funds'!N$1,#REF!,16,0)</f>
        <v>#REF!</v>
      </c>
      <c r="O24" t="e">
        <f>VLOOKUP('Vol of ausaid vs. other funds'!$A24&amp;'Vol of ausaid vs. other funds'!O$1,#REF!,16,0)</f>
        <v>#REF!</v>
      </c>
      <c r="P24" t="e">
        <f>VLOOKUP('Vol of ausaid vs. other funds'!$A24&amp;'Vol of ausaid vs. other funds'!P$1,#REF!,16,0)</f>
        <v>#REF!</v>
      </c>
      <c r="Q24" t="e">
        <f>VLOOKUP('Vol of ausaid vs. other funds'!$A24&amp;'Vol of ausaid vs. other funds'!Q$1,#REF!,16,0)</f>
        <v>#REF!</v>
      </c>
      <c r="R24" t="e">
        <f>VLOOKUP('Vol of ausaid vs. other funds'!$A24&amp;'Vol of ausaid vs. other funds'!R$1,#REF!,16,0)</f>
        <v>#REF!</v>
      </c>
      <c r="S24" t="e">
        <f>VLOOKUP('Vol of ausaid vs. other funds'!$A24&amp;'Vol of ausaid vs. other funds'!S$1,#REF!,16,0)</f>
        <v>#REF!</v>
      </c>
      <c r="V24" t="e">
        <f t="shared" si="5"/>
        <v>#REF!</v>
      </c>
      <c r="W24" t="e">
        <f t="shared" si="16"/>
        <v>#REF!</v>
      </c>
      <c r="X24" t="e">
        <f t="shared" si="6"/>
        <v>#REF!</v>
      </c>
      <c r="Y24" t="e">
        <f t="shared" si="7"/>
        <v>#REF!</v>
      </c>
      <c r="Z24" t="e">
        <f t="shared" si="8"/>
        <v>#REF!</v>
      </c>
      <c r="AA24" t="e">
        <f t="shared" si="9"/>
        <v>#REF!</v>
      </c>
      <c r="AB24" t="e">
        <f t="shared" si="10"/>
        <v>#REF!</v>
      </c>
      <c r="AC24" t="e">
        <f t="shared" si="11"/>
        <v>#REF!</v>
      </c>
      <c r="AF24" t="e">
        <f t="shared" si="17"/>
        <v>#REF!</v>
      </c>
      <c r="AG24" t="e">
        <f t="shared" si="18"/>
        <v>#REF!</v>
      </c>
      <c r="AH24" t="e">
        <f t="shared" si="19"/>
        <v>#REF!</v>
      </c>
      <c r="AI24" t="e">
        <f t="shared" si="20"/>
        <v>#REF!</v>
      </c>
      <c r="AJ24" t="e">
        <f t="shared" si="21"/>
        <v>#REF!</v>
      </c>
      <c r="AK24" t="e">
        <f t="shared" si="22"/>
        <v>#REF!</v>
      </c>
      <c r="AL24" t="e">
        <f t="shared" si="23"/>
        <v>#REF!</v>
      </c>
      <c r="AM24" t="e">
        <f t="shared" si="24"/>
        <v>#REF!</v>
      </c>
      <c r="AP24" t="str">
        <f t="shared" si="25"/>
        <v/>
      </c>
      <c r="AQ24" t="str">
        <f t="shared" si="26"/>
        <v/>
      </c>
      <c r="AR24" t="str">
        <f t="shared" si="27"/>
        <v/>
      </c>
      <c r="AS24" t="str">
        <f t="shared" si="28"/>
        <v/>
      </c>
      <c r="AT24" t="str">
        <f t="shared" si="29"/>
        <v/>
      </c>
      <c r="AU24" t="str">
        <f t="shared" si="30"/>
        <v/>
      </c>
      <c r="AV24" t="str">
        <f t="shared" si="31"/>
        <v/>
      </c>
      <c r="AW24" t="str">
        <f t="shared" si="32"/>
        <v/>
      </c>
      <c r="AY24" s="6" t="str">
        <f t="shared" si="14"/>
        <v/>
      </c>
      <c r="AZ24" s="6" t="str">
        <f t="shared" si="15"/>
        <v/>
      </c>
    </row>
    <row r="25" spans="1:52" x14ac:dyDescent="0.25">
      <c r="A25" s="4" t="s">
        <v>109</v>
      </c>
      <c r="B25" t="e">
        <f>VLOOKUP('Vol of ausaid vs. other funds'!$A25&amp;'Vol of ausaid vs. other funds'!B$1,#REF!,11,0)</f>
        <v>#REF!</v>
      </c>
      <c r="C25" t="e">
        <f>VLOOKUP('Vol of ausaid vs. other funds'!$A25&amp;'Vol of ausaid vs. other funds'!C$1,#REF!,11,0)</f>
        <v>#REF!</v>
      </c>
      <c r="D25" t="e">
        <f>VLOOKUP('Vol of ausaid vs. other funds'!$A25&amp;'Vol of ausaid vs. other funds'!D$1,#REF!,11,0)</f>
        <v>#REF!</v>
      </c>
      <c r="E25" t="e">
        <f>VLOOKUP('Vol of ausaid vs. other funds'!$A25&amp;'Vol of ausaid vs. other funds'!E$1,#REF!,11,0)</f>
        <v>#REF!</v>
      </c>
      <c r="F25" t="e">
        <f>VLOOKUP('Vol of ausaid vs. other funds'!$A25&amp;'Vol of ausaid vs. other funds'!F$1,#REF!,11,0)</f>
        <v>#REF!</v>
      </c>
      <c r="G25" t="e">
        <f>VLOOKUP('Vol of ausaid vs. other funds'!$A25&amp;'Vol of ausaid vs. other funds'!G$1,#REF!,11,0)</f>
        <v>#REF!</v>
      </c>
      <c r="H25" t="e">
        <f>VLOOKUP('Vol of ausaid vs. other funds'!$A25&amp;'Vol of ausaid vs. other funds'!H$1,#REF!,11,0)</f>
        <v>#REF!</v>
      </c>
      <c r="I25" t="e">
        <f>VLOOKUP('Vol of ausaid vs. other funds'!$A25&amp;'Vol of ausaid vs. other funds'!I$1,#REF!,11,0)</f>
        <v>#REF!</v>
      </c>
      <c r="L25" t="e">
        <f>VLOOKUP('Vol of ausaid vs. other funds'!$A25&amp;'Vol of ausaid vs. other funds'!L$1,#REF!,16,0)</f>
        <v>#REF!</v>
      </c>
      <c r="M25" t="e">
        <f>VLOOKUP('Vol of ausaid vs. other funds'!$A25&amp;'Vol of ausaid vs. other funds'!M$1,#REF!,16,0)</f>
        <v>#REF!</v>
      </c>
      <c r="N25" t="e">
        <f>VLOOKUP('Vol of ausaid vs. other funds'!$A25&amp;'Vol of ausaid vs. other funds'!N$1,#REF!,16,0)</f>
        <v>#REF!</v>
      </c>
      <c r="O25" t="e">
        <f>VLOOKUP('Vol of ausaid vs. other funds'!$A25&amp;'Vol of ausaid vs. other funds'!O$1,#REF!,16,0)</f>
        <v>#REF!</v>
      </c>
      <c r="P25" t="e">
        <f>VLOOKUP('Vol of ausaid vs. other funds'!$A25&amp;'Vol of ausaid vs. other funds'!P$1,#REF!,16,0)</f>
        <v>#REF!</v>
      </c>
      <c r="Q25" t="e">
        <f>VLOOKUP('Vol of ausaid vs. other funds'!$A25&amp;'Vol of ausaid vs. other funds'!Q$1,#REF!,16,0)</f>
        <v>#REF!</v>
      </c>
      <c r="R25" t="e">
        <f>VLOOKUP('Vol of ausaid vs. other funds'!$A25&amp;'Vol of ausaid vs. other funds'!R$1,#REF!,16,0)</f>
        <v>#REF!</v>
      </c>
      <c r="S25" t="e">
        <f>VLOOKUP('Vol of ausaid vs. other funds'!$A25&amp;'Vol of ausaid vs. other funds'!S$1,#REF!,16,0)</f>
        <v>#REF!</v>
      </c>
      <c r="V25" t="e">
        <f t="shared" si="5"/>
        <v>#REF!</v>
      </c>
      <c r="W25" t="e">
        <f t="shared" si="16"/>
        <v>#REF!</v>
      </c>
      <c r="X25" t="e">
        <f t="shared" si="6"/>
        <v>#REF!</v>
      </c>
      <c r="Y25" t="e">
        <f t="shared" si="7"/>
        <v>#REF!</v>
      </c>
      <c r="Z25" t="e">
        <f t="shared" si="8"/>
        <v>#REF!</v>
      </c>
      <c r="AA25" t="e">
        <f t="shared" si="9"/>
        <v>#REF!</v>
      </c>
      <c r="AB25" t="e">
        <f t="shared" si="10"/>
        <v>#REF!</v>
      </c>
      <c r="AC25" t="e">
        <f t="shared" si="11"/>
        <v>#REF!</v>
      </c>
      <c r="AF25" t="e">
        <f t="shared" si="17"/>
        <v>#REF!</v>
      </c>
      <c r="AG25" t="e">
        <f t="shared" si="18"/>
        <v>#REF!</v>
      </c>
      <c r="AH25" t="e">
        <f t="shared" si="19"/>
        <v>#REF!</v>
      </c>
      <c r="AI25" t="e">
        <f t="shared" si="20"/>
        <v>#REF!</v>
      </c>
      <c r="AJ25" t="e">
        <f t="shared" si="21"/>
        <v>#REF!</v>
      </c>
      <c r="AK25" t="e">
        <f t="shared" si="22"/>
        <v>#REF!</v>
      </c>
      <c r="AL25" t="e">
        <f t="shared" si="23"/>
        <v>#REF!</v>
      </c>
      <c r="AM25" t="e">
        <f t="shared" si="24"/>
        <v>#REF!</v>
      </c>
      <c r="AP25" t="str">
        <f t="shared" si="25"/>
        <v/>
      </c>
      <c r="AQ25" t="str">
        <f t="shared" si="26"/>
        <v/>
      </c>
      <c r="AR25" t="str">
        <f t="shared" si="27"/>
        <v/>
      </c>
      <c r="AS25" t="str">
        <f t="shared" si="28"/>
        <v/>
      </c>
      <c r="AT25" t="str">
        <f t="shared" si="29"/>
        <v/>
      </c>
      <c r="AU25" t="str">
        <f t="shared" si="30"/>
        <v/>
      </c>
      <c r="AV25" t="str">
        <f t="shared" si="31"/>
        <v/>
      </c>
      <c r="AW25" t="str">
        <f t="shared" si="32"/>
        <v/>
      </c>
      <c r="AY25" s="6" t="str">
        <f t="shared" si="14"/>
        <v/>
      </c>
      <c r="AZ25" s="6" t="str">
        <f t="shared" si="15"/>
        <v/>
      </c>
    </row>
    <row r="26" spans="1:52" x14ac:dyDescent="0.25">
      <c r="A26" s="4" t="s">
        <v>2</v>
      </c>
      <c r="B26" t="e">
        <f>VLOOKUP('Vol of ausaid vs. other funds'!$A26&amp;'Vol of ausaid vs. other funds'!B$1,#REF!,11,0)</f>
        <v>#REF!</v>
      </c>
      <c r="C26" t="e">
        <f>VLOOKUP('Vol of ausaid vs. other funds'!$A26&amp;'Vol of ausaid vs. other funds'!C$1,#REF!,11,0)</f>
        <v>#REF!</v>
      </c>
      <c r="D26" t="e">
        <f>VLOOKUP('Vol of ausaid vs. other funds'!$A26&amp;'Vol of ausaid vs. other funds'!D$1,#REF!,11,0)</f>
        <v>#REF!</v>
      </c>
      <c r="E26" t="e">
        <f>VLOOKUP('Vol of ausaid vs. other funds'!$A26&amp;'Vol of ausaid vs. other funds'!E$1,#REF!,11,0)</f>
        <v>#REF!</v>
      </c>
      <c r="F26" t="e">
        <f>VLOOKUP('Vol of ausaid vs. other funds'!$A26&amp;'Vol of ausaid vs. other funds'!F$1,#REF!,11,0)</f>
        <v>#REF!</v>
      </c>
      <c r="G26" t="e">
        <f>VLOOKUP('Vol of ausaid vs. other funds'!$A26&amp;'Vol of ausaid vs. other funds'!G$1,#REF!,11,0)</f>
        <v>#REF!</v>
      </c>
      <c r="H26" t="e">
        <f>VLOOKUP('Vol of ausaid vs. other funds'!$A26&amp;'Vol of ausaid vs. other funds'!H$1,#REF!,11,0)</f>
        <v>#REF!</v>
      </c>
      <c r="I26" t="e">
        <f>VLOOKUP('Vol of ausaid vs. other funds'!$A26&amp;'Vol of ausaid vs. other funds'!I$1,#REF!,11,0)</f>
        <v>#REF!</v>
      </c>
      <c r="L26" t="e">
        <f>VLOOKUP('Vol of ausaid vs. other funds'!$A26&amp;'Vol of ausaid vs. other funds'!L$1,#REF!,16,0)</f>
        <v>#REF!</v>
      </c>
      <c r="M26" t="e">
        <f>VLOOKUP('Vol of ausaid vs. other funds'!$A26&amp;'Vol of ausaid vs. other funds'!M$1,#REF!,16,0)</f>
        <v>#REF!</v>
      </c>
      <c r="N26" t="e">
        <f>VLOOKUP('Vol of ausaid vs. other funds'!$A26&amp;'Vol of ausaid vs. other funds'!N$1,#REF!,16,0)</f>
        <v>#REF!</v>
      </c>
      <c r="O26" t="e">
        <f>VLOOKUP('Vol of ausaid vs. other funds'!$A26&amp;'Vol of ausaid vs. other funds'!O$1,#REF!,16,0)</f>
        <v>#REF!</v>
      </c>
      <c r="P26" t="e">
        <f>VLOOKUP('Vol of ausaid vs. other funds'!$A26&amp;'Vol of ausaid vs. other funds'!P$1,#REF!,16,0)</f>
        <v>#REF!</v>
      </c>
      <c r="Q26" t="e">
        <f>VLOOKUP('Vol of ausaid vs. other funds'!$A26&amp;'Vol of ausaid vs. other funds'!Q$1,#REF!,16,0)</f>
        <v>#REF!</v>
      </c>
      <c r="R26" t="e">
        <f>VLOOKUP('Vol of ausaid vs. other funds'!$A26&amp;'Vol of ausaid vs. other funds'!R$1,#REF!,16,0)</f>
        <v>#REF!</v>
      </c>
      <c r="S26" t="e">
        <f>VLOOKUP('Vol of ausaid vs. other funds'!$A26&amp;'Vol of ausaid vs. other funds'!S$1,#REF!,16,0)</f>
        <v>#REF!</v>
      </c>
      <c r="V26" t="e">
        <f t="shared" si="5"/>
        <v>#REF!</v>
      </c>
      <c r="W26" t="e">
        <f t="shared" si="16"/>
        <v>#REF!</v>
      </c>
      <c r="X26" t="e">
        <f t="shared" si="6"/>
        <v>#REF!</v>
      </c>
      <c r="Y26" t="e">
        <f t="shared" si="7"/>
        <v>#REF!</v>
      </c>
      <c r="Z26" t="e">
        <f t="shared" si="8"/>
        <v>#REF!</v>
      </c>
      <c r="AA26" t="e">
        <f t="shared" si="9"/>
        <v>#REF!</v>
      </c>
      <c r="AB26" t="e">
        <f t="shared" si="10"/>
        <v>#REF!</v>
      </c>
      <c r="AC26" t="e">
        <f t="shared" si="11"/>
        <v>#REF!</v>
      </c>
      <c r="AF26" t="e">
        <f t="shared" si="17"/>
        <v>#REF!</v>
      </c>
      <c r="AG26" t="e">
        <f t="shared" si="18"/>
        <v>#REF!</v>
      </c>
      <c r="AH26" t="e">
        <f t="shared" si="19"/>
        <v>#REF!</v>
      </c>
      <c r="AI26" t="e">
        <f t="shared" si="20"/>
        <v>#REF!</v>
      </c>
      <c r="AJ26" t="e">
        <f t="shared" si="21"/>
        <v>#REF!</v>
      </c>
      <c r="AK26" t="e">
        <f t="shared" si="22"/>
        <v>#REF!</v>
      </c>
      <c r="AL26" t="e">
        <f t="shared" si="23"/>
        <v>#REF!</v>
      </c>
      <c r="AM26" t="e">
        <f t="shared" si="24"/>
        <v>#REF!</v>
      </c>
      <c r="AP26" t="str">
        <f t="shared" si="25"/>
        <v/>
      </c>
      <c r="AQ26" t="str">
        <f t="shared" si="26"/>
        <v/>
      </c>
      <c r="AR26" t="str">
        <f t="shared" si="27"/>
        <v/>
      </c>
      <c r="AS26" t="str">
        <f t="shared" si="28"/>
        <v/>
      </c>
      <c r="AT26" t="str">
        <f t="shared" si="29"/>
        <v/>
      </c>
      <c r="AU26" t="str">
        <f t="shared" si="30"/>
        <v/>
      </c>
      <c r="AV26" t="str">
        <f t="shared" si="31"/>
        <v/>
      </c>
      <c r="AW26" t="str">
        <f t="shared" si="32"/>
        <v/>
      </c>
      <c r="AY26" s="6" t="str">
        <f t="shared" si="14"/>
        <v/>
      </c>
      <c r="AZ26" s="6" t="str">
        <f t="shared" si="15"/>
        <v/>
      </c>
    </row>
    <row r="27" spans="1:52" x14ac:dyDescent="0.25">
      <c r="A27" s="4" t="s">
        <v>13</v>
      </c>
      <c r="B27" t="e">
        <f>VLOOKUP('Vol of ausaid vs. other funds'!$A27&amp;'Vol of ausaid vs. other funds'!B$1,#REF!,11,0)</f>
        <v>#REF!</v>
      </c>
      <c r="C27" t="e">
        <f>VLOOKUP('Vol of ausaid vs. other funds'!$A27&amp;'Vol of ausaid vs. other funds'!C$1,#REF!,11,0)</f>
        <v>#REF!</v>
      </c>
      <c r="D27" t="e">
        <f>VLOOKUP('Vol of ausaid vs. other funds'!$A27&amp;'Vol of ausaid vs. other funds'!D$1,#REF!,11,0)</f>
        <v>#REF!</v>
      </c>
      <c r="E27" t="e">
        <f>VLOOKUP('Vol of ausaid vs. other funds'!$A27&amp;'Vol of ausaid vs. other funds'!E$1,#REF!,11,0)</f>
        <v>#REF!</v>
      </c>
      <c r="F27" t="e">
        <f>VLOOKUP('Vol of ausaid vs. other funds'!$A27&amp;'Vol of ausaid vs. other funds'!F$1,#REF!,11,0)</f>
        <v>#REF!</v>
      </c>
      <c r="G27" t="e">
        <f>VLOOKUP('Vol of ausaid vs. other funds'!$A27&amp;'Vol of ausaid vs. other funds'!G$1,#REF!,11,0)</f>
        <v>#REF!</v>
      </c>
      <c r="H27" t="e">
        <f>VLOOKUP('Vol of ausaid vs. other funds'!$A27&amp;'Vol of ausaid vs. other funds'!H$1,#REF!,11,0)</f>
        <v>#REF!</v>
      </c>
      <c r="I27" t="e">
        <f>VLOOKUP('Vol of ausaid vs. other funds'!$A27&amp;'Vol of ausaid vs. other funds'!I$1,#REF!,11,0)</f>
        <v>#REF!</v>
      </c>
      <c r="L27" t="e">
        <f>VLOOKUP('Vol of ausaid vs. other funds'!$A27&amp;'Vol of ausaid vs. other funds'!L$1,#REF!,16,0)</f>
        <v>#REF!</v>
      </c>
      <c r="M27" t="e">
        <f>VLOOKUP('Vol of ausaid vs. other funds'!$A27&amp;'Vol of ausaid vs. other funds'!M$1,#REF!,16,0)</f>
        <v>#REF!</v>
      </c>
      <c r="N27" t="e">
        <f>VLOOKUP('Vol of ausaid vs. other funds'!$A27&amp;'Vol of ausaid vs. other funds'!N$1,#REF!,16,0)</f>
        <v>#REF!</v>
      </c>
      <c r="O27" t="e">
        <f>VLOOKUP('Vol of ausaid vs. other funds'!$A27&amp;'Vol of ausaid vs. other funds'!O$1,#REF!,16,0)</f>
        <v>#REF!</v>
      </c>
      <c r="P27" t="e">
        <f>VLOOKUP('Vol of ausaid vs. other funds'!$A27&amp;'Vol of ausaid vs. other funds'!P$1,#REF!,16,0)</f>
        <v>#REF!</v>
      </c>
      <c r="Q27" t="e">
        <f>VLOOKUP('Vol of ausaid vs. other funds'!$A27&amp;'Vol of ausaid vs. other funds'!Q$1,#REF!,16,0)</f>
        <v>#REF!</v>
      </c>
      <c r="R27" t="e">
        <f>VLOOKUP('Vol of ausaid vs. other funds'!$A27&amp;'Vol of ausaid vs. other funds'!R$1,#REF!,16,0)</f>
        <v>#REF!</v>
      </c>
      <c r="S27" t="e">
        <f>VLOOKUP('Vol of ausaid vs. other funds'!$A27&amp;'Vol of ausaid vs. other funds'!S$1,#REF!,16,0)</f>
        <v>#REF!</v>
      </c>
      <c r="V27" t="e">
        <f t="shared" si="5"/>
        <v>#REF!</v>
      </c>
      <c r="W27" t="e">
        <f t="shared" si="16"/>
        <v>#REF!</v>
      </c>
      <c r="X27" t="e">
        <f t="shared" si="6"/>
        <v>#REF!</v>
      </c>
      <c r="Y27" t="e">
        <f t="shared" si="7"/>
        <v>#REF!</v>
      </c>
      <c r="Z27" t="e">
        <f t="shared" si="8"/>
        <v>#REF!</v>
      </c>
      <c r="AA27" t="e">
        <f t="shared" si="9"/>
        <v>#REF!</v>
      </c>
      <c r="AB27" t="e">
        <f t="shared" si="10"/>
        <v>#REF!</v>
      </c>
      <c r="AC27" t="e">
        <f t="shared" si="11"/>
        <v>#REF!</v>
      </c>
      <c r="AF27" t="e">
        <f t="shared" si="17"/>
        <v>#REF!</v>
      </c>
      <c r="AG27" t="e">
        <f t="shared" si="18"/>
        <v>#REF!</v>
      </c>
      <c r="AH27" t="e">
        <f t="shared" si="19"/>
        <v>#REF!</v>
      </c>
      <c r="AI27" t="e">
        <f t="shared" si="20"/>
        <v>#REF!</v>
      </c>
      <c r="AJ27" t="e">
        <f t="shared" si="21"/>
        <v>#REF!</v>
      </c>
      <c r="AK27" t="e">
        <f t="shared" si="22"/>
        <v>#REF!</v>
      </c>
      <c r="AL27" t="e">
        <f t="shared" si="23"/>
        <v>#REF!</v>
      </c>
      <c r="AM27" t="e">
        <f t="shared" si="24"/>
        <v>#REF!</v>
      </c>
      <c r="AP27" t="str">
        <f t="shared" si="25"/>
        <v/>
      </c>
      <c r="AQ27" t="str">
        <f t="shared" si="26"/>
        <v/>
      </c>
      <c r="AR27" t="str">
        <f t="shared" si="27"/>
        <v/>
      </c>
      <c r="AS27" t="str">
        <f t="shared" si="28"/>
        <v/>
      </c>
      <c r="AT27" t="str">
        <f t="shared" si="29"/>
        <v/>
      </c>
      <c r="AU27" t="str">
        <f t="shared" si="30"/>
        <v/>
      </c>
      <c r="AV27" t="str">
        <f t="shared" si="31"/>
        <v/>
      </c>
      <c r="AW27" t="str">
        <f t="shared" si="32"/>
        <v/>
      </c>
      <c r="AY27" s="6" t="str">
        <f t="shared" si="14"/>
        <v/>
      </c>
      <c r="AZ27" s="6" t="str">
        <f t="shared" si="15"/>
        <v/>
      </c>
    </row>
    <row r="28" spans="1:52" x14ac:dyDescent="0.25">
      <c r="A28" s="4" t="s">
        <v>14</v>
      </c>
      <c r="B28" t="e">
        <f>VLOOKUP('Vol of ausaid vs. other funds'!$A28&amp;'Vol of ausaid vs. other funds'!B$1,#REF!,11,0)</f>
        <v>#REF!</v>
      </c>
      <c r="C28" t="e">
        <f>VLOOKUP('Vol of ausaid vs. other funds'!$A28&amp;'Vol of ausaid vs. other funds'!C$1,#REF!,11,0)</f>
        <v>#REF!</v>
      </c>
      <c r="D28" t="e">
        <f>VLOOKUP('Vol of ausaid vs. other funds'!$A28&amp;'Vol of ausaid vs. other funds'!D$1,#REF!,11,0)</f>
        <v>#REF!</v>
      </c>
      <c r="E28" t="e">
        <f>VLOOKUP('Vol of ausaid vs. other funds'!$A28&amp;'Vol of ausaid vs. other funds'!E$1,#REF!,11,0)</f>
        <v>#REF!</v>
      </c>
      <c r="F28" t="e">
        <f>VLOOKUP('Vol of ausaid vs. other funds'!$A28&amp;'Vol of ausaid vs. other funds'!F$1,#REF!,11,0)</f>
        <v>#REF!</v>
      </c>
      <c r="G28" t="e">
        <f>VLOOKUP('Vol of ausaid vs. other funds'!$A28&amp;'Vol of ausaid vs. other funds'!G$1,#REF!,11,0)</f>
        <v>#REF!</v>
      </c>
      <c r="H28" t="e">
        <f>VLOOKUP('Vol of ausaid vs. other funds'!$A28&amp;'Vol of ausaid vs. other funds'!H$1,#REF!,11,0)</f>
        <v>#REF!</v>
      </c>
      <c r="I28" t="e">
        <f>VLOOKUP('Vol of ausaid vs. other funds'!$A28&amp;'Vol of ausaid vs. other funds'!I$1,#REF!,11,0)</f>
        <v>#REF!</v>
      </c>
      <c r="L28" t="e">
        <f>VLOOKUP('Vol of ausaid vs. other funds'!$A28&amp;'Vol of ausaid vs. other funds'!L$1,#REF!,16,0)</f>
        <v>#REF!</v>
      </c>
      <c r="M28" t="e">
        <f>VLOOKUP('Vol of ausaid vs. other funds'!$A28&amp;'Vol of ausaid vs. other funds'!M$1,#REF!,16,0)</f>
        <v>#REF!</v>
      </c>
      <c r="N28" t="e">
        <f>VLOOKUP('Vol of ausaid vs. other funds'!$A28&amp;'Vol of ausaid vs. other funds'!N$1,#REF!,16,0)</f>
        <v>#REF!</v>
      </c>
      <c r="O28" t="e">
        <f>VLOOKUP('Vol of ausaid vs. other funds'!$A28&amp;'Vol of ausaid vs. other funds'!O$1,#REF!,16,0)</f>
        <v>#REF!</v>
      </c>
      <c r="P28" t="e">
        <f>VLOOKUP('Vol of ausaid vs. other funds'!$A28&amp;'Vol of ausaid vs. other funds'!P$1,#REF!,16,0)</f>
        <v>#REF!</v>
      </c>
      <c r="Q28" t="e">
        <f>VLOOKUP('Vol of ausaid vs. other funds'!$A28&amp;'Vol of ausaid vs. other funds'!Q$1,#REF!,16,0)</f>
        <v>#REF!</v>
      </c>
      <c r="R28" t="e">
        <f>VLOOKUP('Vol of ausaid vs. other funds'!$A28&amp;'Vol of ausaid vs. other funds'!R$1,#REF!,16,0)</f>
        <v>#REF!</v>
      </c>
      <c r="S28" t="e">
        <f>VLOOKUP('Vol of ausaid vs. other funds'!$A28&amp;'Vol of ausaid vs. other funds'!S$1,#REF!,16,0)</f>
        <v>#REF!</v>
      </c>
      <c r="V28" t="e">
        <f t="shared" si="5"/>
        <v>#REF!</v>
      </c>
      <c r="W28" t="e">
        <f t="shared" si="16"/>
        <v>#REF!</v>
      </c>
      <c r="X28" t="e">
        <f t="shared" si="6"/>
        <v>#REF!</v>
      </c>
      <c r="Y28" t="e">
        <f t="shared" si="7"/>
        <v>#REF!</v>
      </c>
      <c r="Z28" t="e">
        <f t="shared" si="8"/>
        <v>#REF!</v>
      </c>
      <c r="AA28" t="e">
        <f t="shared" si="9"/>
        <v>#REF!</v>
      </c>
      <c r="AB28" t="e">
        <f t="shared" si="10"/>
        <v>#REF!</v>
      </c>
      <c r="AC28" t="e">
        <f t="shared" si="11"/>
        <v>#REF!</v>
      </c>
      <c r="AF28" t="e">
        <f t="shared" si="17"/>
        <v>#REF!</v>
      </c>
      <c r="AG28" t="e">
        <f t="shared" si="18"/>
        <v>#REF!</v>
      </c>
      <c r="AH28" t="e">
        <f t="shared" si="19"/>
        <v>#REF!</v>
      </c>
      <c r="AI28" t="e">
        <f t="shared" si="20"/>
        <v>#REF!</v>
      </c>
      <c r="AJ28" t="e">
        <f t="shared" si="21"/>
        <v>#REF!</v>
      </c>
      <c r="AK28" t="e">
        <f t="shared" si="22"/>
        <v>#REF!</v>
      </c>
      <c r="AL28" t="e">
        <f t="shared" si="23"/>
        <v>#REF!</v>
      </c>
      <c r="AM28" t="e">
        <f t="shared" si="24"/>
        <v>#REF!</v>
      </c>
      <c r="AP28" t="str">
        <f t="shared" si="25"/>
        <v/>
      </c>
      <c r="AQ28" t="str">
        <f t="shared" si="26"/>
        <v/>
      </c>
      <c r="AR28" t="str">
        <f t="shared" si="27"/>
        <v/>
      </c>
      <c r="AS28" t="str">
        <f t="shared" si="28"/>
        <v/>
      </c>
      <c r="AT28" t="str">
        <f t="shared" si="29"/>
        <v/>
      </c>
      <c r="AU28" t="str">
        <f t="shared" si="30"/>
        <v/>
      </c>
      <c r="AV28" t="str">
        <f t="shared" si="31"/>
        <v/>
      </c>
      <c r="AW28" t="str">
        <f t="shared" si="32"/>
        <v/>
      </c>
      <c r="AY28" s="6" t="str">
        <f t="shared" si="14"/>
        <v/>
      </c>
      <c r="AZ28" s="6" t="str">
        <f t="shared" si="15"/>
        <v/>
      </c>
    </row>
    <row r="29" spans="1:52" x14ac:dyDescent="0.25">
      <c r="A29" s="4" t="s">
        <v>16</v>
      </c>
      <c r="B29" t="e">
        <f>VLOOKUP('Vol of ausaid vs. other funds'!$A29&amp;'Vol of ausaid vs. other funds'!B$1,#REF!,11,0)</f>
        <v>#REF!</v>
      </c>
      <c r="C29" t="e">
        <f>VLOOKUP('Vol of ausaid vs. other funds'!$A29&amp;'Vol of ausaid vs. other funds'!C$1,#REF!,11,0)</f>
        <v>#REF!</v>
      </c>
      <c r="D29" t="e">
        <f>VLOOKUP('Vol of ausaid vs. other funds'!$A29&amp;'Vol of ausaid vs. other funds'!D$1,#REF!,11,0)</f>
        <v>#REF!</v>
      </c>
      <c r="E29" t="e">
        <f>VLOOKUP('Vol of ausaid vs. other funds'!$A29&amp;'Vol of ausaid vs. other funds'!E$1,#REF!,11,0)</f>
        <v>#REF!</v>
      </c>
      <c r="F29" t="e">
        <f>VLOOKUP('Vol of ausaid vs. other funds'!$A29&amp;'Vol of ausaid vs. other funds'!F$1,#REF!,11,0)</f>
        <v>#REF!</v>
      </c>
      <c r="G29" t="e">
        <f>VLOOKUP('Vol of ausaid vs. other funds'!$A29&amp;'Vol of ausaid vs. other funds'!G$1,#REF!,11,0)</f>
        <v>#REF!</v>
      </c>
      <c r="H29" t="e">
        <f>VLOOKUP('Vol of ausaid vs. other funds'!$A29&amp;'Vol of ausaid vs. other funds'!H$1,#REF!,11,0)</f>
        <v>#REF!</v>
      </c>
      <c r="I29" t="e">
        <f>VLOOKUP('Vol of ausaid vs. other funds'!$A29&amp;'Vol of ausaid vs. other funds'!I$1,#REF!,11,0)</f>
        <v>#REF!</v>
      </c>
      <c r="L29" t="e">
        <f>VLOOKUP('Vol of ausaid vs. other funds'!$A29&amp;'Vol of ausaid vs. other funds'!L$1,#REF!,16,0)</f>
        <v>#REF!</v>
      </c>
      <c r="M29" t="e">
        <f>VLOOKUP('Vol of ausaid vs. other funds'!$A29&amp;'Vol of ausaid vs. other funds'!M$1,#REF!,16,0)</f>
        <v>#REF!</v>
      </c>
      <c r="N29" t="e">
        <f>VLOOKUP('Vol of ausaid vs. other funds'!$A29&amp;'Vol of ausaid vs. other funds'!N$1,#REF!,16,0)</f>
        <v>#REF!</v>
      </c>
      <c r="O29" t="e">
        <f>VLOOKUP('Vol of ausaid vs. other funds'!$A29&amp;'Vol of ausaid vs. other funds'!O$1,#REF!,16,0)</f>
        <v>#REF!</v>
      </c>
      <c r="P29" t="e">
        <f>VLOOKUP('Vol of ausaid vs. other funds'!$A29&amp;'Vol of ausaid vs. other funds'!P$1,#REF!,16,0)</f>
        <v>#REF!</v>
      </c>
      <c r="Q29" t="e">
        <f>VLOOKUP('Vol of ausaid vs. other funds'!$A29&amp;'Vol of ausaid vs. other funds'!Q$1,#REF!,16,0)</f>
        <v>#REF!</v>
      </c>
      <c r="R29" t="e">
        <f>VLOOKUP('Vol of ausaid vs. other funds'!$A29&amp;'Vol of ausaid vs. other funds'!R$1,#REF!,16,0)</f>
        <v>#REF!</v>
      </c>
      <c r="S29" t="e">
        <f>VLOOKUP('Vol of ausaid vs. other funds'!$A29&amp;'Vol of ausaid vs. other funds'!S$1,#REF!,16,0)</f>
        <v>#REF!</v>
      </c>
      <c r="V29" t="e">
        <f t="shared" si="5"/>
        <v>#REF!</v>
      </c>
      <c r="W29" t="e">
        <f t="shared" si="16"/>
        <v>#REF!</v>
      </c>
      <c r="X29" t="e">
        <f t="shared" si="6"/>
        <v>#REF!</v>
      </c>
      <c r="Y29" t="e">
        <f t="shared" si="7"/>
        <v>#REF!</v>
      </c>
      <c r="Z29" t="e">
        <f t="shared" si="8"/>
        <v>#REF!</v>
      </c>
      <c r="AA29" t="e">
        <f t="shared" si="9"/>
        <v>#REF!</v>
      </c>
      <c r="AB29" t="e">
        <f t="shared" si="10"/>
        <v>#REF!</v>
      </c>
      <c r="AC29" t="e">
        <f t="shared" si="11"/>
        <v>#REF!</v>
      </c>
      <c r="AF29" t="e">
        <f t="shared" si="17"/>
        <v>#REF!</v>
      </c>
      <c r="AG29" t="e">
        <f t="shared" si="18"/>
        <v>#REF!</v>
      </c>
      <c r="AH29" t="e">
        <f t="shared" si="19"/>
        <v>#REF!</v>
      </c>
      <c r="AI29" t="e">
        <f t="shared" si="20"/>
        <v>#REF!</v>
      </c>
      <c r="AJ29" t="e">
        <f t="shared" si="21"/>
        <v>#REF!</v>
      </c>
      <c r="AK29" t="e">
        <f t="shared" si="22"/>
        <v>#REF!</v>
      </c>
      <c r="AL29" t="e">
        <f t="shared" si="23"/>
        <v>#REF!</v>
      </c>
      <c r="AM29" t="e">
        <f t="shared" si="24"/>
        <v>#REF!</v>
      </c>
      <c r="AP29" t="str">
        <f t="shared" si="25"/>
        <v/>
      </c>
      <c r="AQ29" t="str">
        <f t="shared" si="26"/>
        <v/>
      </c>
      <c r="AR29" t="str">
        <f t="shared" si="27"/>
        <v/>
      </c>
      <c r="AS29" t="str">
        <f t="shared" si="28"/>
        <v/>
      </c>
      <c r="AT29" t="str">
        <f t="shared" si="29"/>
        <v/>
      </c>
      <c r="AU29" t="str">
        <f t="shared" si="30"/>
        <v/>
      </c>
      <c r="AV29" t="str">
        <f t="shared" si="31"/>
        <v/>
      </c>
      <c r="AW29" t="str">
        <f t="shared" si="32"/>
        <v/>
      </c>
      <c r="AY29" s="6" t="str">
        <f t="shared" si="14"/>
        <v/>
      </c>
      <c r="AZ29" s="6" t="str">
        <f t="shared" si="15"/>
        <v/>
      </c>
    </row>
    <row r="30" spans="1:52" x14ac:dyDescent="0.25">
      <c r="A30" s="4" t="s">
        <v>119</v>
      </c>
      <c r="B30" t="e">
        <f>VLOOKUP('Vol of ausaid vs. other funds'!$A30&amp;'Vol of ausaid vs. other funds'!B$1,#REF!,11,0)</f>
        <v>#REF!</v>
      </c>
      <c r="C30" t="e">
        <f>VLOOKUP('Vol of ausaid vs. other funds'!$A30&amp;'Vol of ausaid vs. other funds'!C$1,#REF!,11,0)</f>
        <v>#REF!</v>
      </c>
      <c r="D30" t="e">
        <f>VLOOKUP('Vol of ausaid vs. other funds'!$A30&amp;'Vol of ausaid vs. other funds'!D$1,#REF!,11,0)</f>
        <v>#REF!</v>
      </c>
      <c r="E30" t="e">
        <f>VLOOKUP('Vol of ausaid vs. other funds'!$A30&amp;'Vol of ausaid vs. other funds'!E$1,#REF!,11,0)</f>
        <v>#REF!</v>
      </c>
      <c r="F30" t="e">
        <f>VLOOKUP('Vol of ausaid vs. other funds'!$A30&amp;'Vol of ausaid vs. other funds'!F$1,#REF!,11,0)</f>
        <v>#REF!</v>
      </c>
      <c r="G30" t="e">
        <f>VLOOKUP('Vol of ausaid vs. other funds'!$A30&amp;'Vol of ausaid vs. other funds'!G$1,#REF!,11,0)</f>
        <v>#REF!</v>
      </c>
      <c r="H30" t="e">
        <f>VLOOKUP('Vol of ausaid vs. other funds'!$A30&amp;'Vol of ausaid vs. other funds'!H$1,#REF!,11,0)</f>
        <v>#REF!</v>
      </c>
      <c r="I30" t="e">
        <f>VLOOKUP('Vol of ausaid vs. other funds'!$A30&amp;'Vol of ausaid vs. other funds'!I$1,#REF!,11,0)</f>
        <v>#REF!</v>
      </c>
      <c r="L30" t="e">
        <f>VLOOKUP('Vol of ausaid vs. other funds'!$A30&amp;'Vol of ausaid vs. other funds'!L$1,#REF!,16,0)</f>
        <v>#REF!</v>
      </c>
      <c r="M30" t="e">
        <f>VLOOKUP('Vol of ausaid vs. other funds'!$A30&amp;'Vol of ausaid vs. other funds'!M$1,#REF!,16,0)</f>
        <v>#REF!</v>
      </c>
      <c r="N30" t="e">
        <f>VLOOKUP('Vol of ausaid vs. other funds'!$A30&amp;'Vol of ausaid vs. other funds'!N$1,#REF!,16,0)</f>
        <v>#REF!</v>
      </c>
      <c r="O30" t="e">
        <f>VLOOKUP('Vol of ausaid vs. other funds'!$A30&amp;'Vol of ausaid vs. other funds'!O$1,#REF!,16,0)</f>
        <v>#REF!</v>
      </c>
      <c r="P30" t="e">
        <f>VLOOKUP('Vol of ausaid vs. other funds'!$A30&amp;'Vol of ausaid vs. other funds'!P$1,#REF!,16,0)</f>
        <v>#REF!</v>
      </c>
      <c r="Q30" t="e">
        <f>VLOOKUP('Vol of ausaid vs. other funds'!$A30&amp;'Vol of ausaid vs. other funds'!Q$1,#REF!,16,0)</f>
        <v>#REF!</v>
      </c>
      <c r="R30" t="e">
        <f>VLOOKUP('Vol of ausaid vs. other funds'!$A30&amp;'Vol of ausaid vs. other funds'!R$1,#REF!,16,0)</f>
        <v>#REF!</v>
      </c>
      <c r="S30" t="e">
        <f>VLOOKUP('Vol of ausaid vs. other funds'!$A30&amp;'Vol of ausaid vs. other funds'!S$1,#REF!,16,0)</f>
        <v>#REF!</v>
      </c>
      <c r="V30" t="e">
        <f t="shared" si="5"/>
        <v>#REF!</v>
      </c>
      <c r="W30" t="e">
        <f t="shared" si="16"/>
        <v>#REF!</v>
      </c>
      <c r="X30" t="e">
        <f t="shared" si="6"/>
        <v>#REF!</v>
      </c>
      <c r="Y30" t="e">
        <f t="shared" si="7"/>
        <v>#REF!</v>
      </c>
      <c r="Z30" t="e">
        <f t="shared" si="8"/>
        <v>#REF!</v>
      </c>
      <c r="AA30" t="e">
        <f t="shared" si="9"/>
        <v>#REF!</v>
      </c>
      <c r="AB30" t="e">
        <f t="shared" si="10"/>
        <v>#REF!</v>
      </c>
      <c r="AC30" t="e">
        <f t="shared" si="11"/>
        <v>#REF!</v>
      </c>
      <c r="AF30" t="e">
        <f t="shared" si="17"/>
        <v>#REF!</v>
      </c>
      <c r="AG30" t="e">
        <f t="shared" si="18"/>
        <v>#REF!</v>
      </c>
      <c r="AH30" t="e">
        <f t="shared" si="19"/>
        <v>#REF!</v>
      </c>
      <c r="AI30" t="e">
        <f t="shared" si="20"/>
        <v>#REF!</v>
      </c>
      <c r="AJ30" t="e">
        <f t="shared" si="21"/>
        <v>#REF!</v>
      </c>
      <c r="AK30" t="e">
        <f t="shared" si="22"/>
        <v>#REF!</v>
      </c>
      <c r="AL30" t="e">
        <f t="shared" si="23"/>
        <v>#REF!</v>
      </c>
      <c r="AM30" t="e">
        <f t="shared" si="24"/>
        <v>#REF!</v>
      </c>
      <c r="AP30" t="str">
        <f t="shared" si="25"/>
        <v/>
      </c>
      <c r="AQ30" t="str">
        <f t="shared" si="26"/>
        <v/>
      </c>
      <c r="AR30" t="str">
        <f t="shared" si="27"/>
        <v/>
      </c>
      <c r="AS30" t="str">
        <f t="shared" si="28"/>
        <v/>
      </c>
      <c r="AT30" t="str">
        <f t="shared" si="29"/>
        <v/>
      </c>
      <c r="AU30" t="str">
        <f t="shared" si="30"/>
        <v/>
      </c>
      <c r="AV30" t="str">
        <f t="shared" si="31"/>
        <v/>
      </c>
      <c r="AW30" t="str">
        <f t="shared" si="32"/>
        <v/>
      </c>
      <c r="AY30" s="6" t="str">
        <f t="shared" si="14"/>
        <v/>
      </c>
      <c r="AZ30" s="6" t="str">
        <f t="shared" si="15"/>
        <v/>
      </c>
    </row>
    <row r="31" spans="1:52" x14ac:dyDescent="0.25">
      <c r="A31" s="4" t="s">
        <v>163</v>
      </c>
      <c r="B31" t="e">
        <f>VLOOKUP('Vol of ausaid vs. other funds'!$A31&amp;'Vol of ausaid vs. other funds'!B$1,#REF!,11,0)</f>
        <v>#REF!</v>
      </c>
      <c r="C31" t="e">
        <f>VLOOKUP('Vol of ausaid vs. other funds'!$A31&amp;'Vol of ausaid vs. other funds'!C$1,#REF!,11,0)</f>
        <v>#REF!</v>
      </c>
      <c r="D31" t="e">
        <f>VLOOKUP('Vol of ausaid vs. other funds'!$A31&amp;'Vol of ausaid vs. other funds'!D$1,#REF!,11,0)</f>
        <v>#REF!</v>
      </c>
      <c r="E31" t="e">
        <f>VLOOKUP('Vol of ausaid vs. other funds'!$A31&amp;'Vol of ausaid vs. other funds'!E$1,#REF!,11,0)</f>
        <v>#REF!</v>
      </c>
      <c r="F31" t="e">
        <f>VLOOKUP('Vol of ausaid vs. other funds'!$A31&amp;'Vol of ausaid vs. other funds'!F$1,#REF!,11,0)</f>
        <v>#REF!</v>
      </c>
      <c r="G31" t="e">
        <f>VLOOKUP('Vol of ausaid vs. other funds'!$A31&amp;'Vol of ausaid vs. other funds'!G$1,#REF!,11,0)</f>
        <v>#REF!</v>
      </c>
      <c r="H31" t="e">
        <f>VLOOKUP('Vol of ausaid vs. other funds'!$A31&amp;'Vol of ausaid vs. other funds'!H$1,#REF!,11,0)</f>
        <v>#REF!</v>
      </c>
      <c r="I31" t="e">
        <f>VLOOKUP('Vol of ausaid vs. other funds'!$A31&amp;'Vol of ausaid vs. other funds'!I$1,#REF!,11,0)</f>
        <v>#REF!</v>
      </c>
      <c r="L31" t="e">
        <f>VLOOKUP('Vol of ausaid vs. other funds'!$A31&amp;'Vol of ausaid vs. other funds'!L$1,#REF!,16,0)</f>
        <v>#REF!</v>
      </c>
      <c r="M31" t="e">
        <f>VLOOKUP('Vol of ausaid vs. other funds'!$A31&amp;'Vol of ausaid vs. other funds'!M$1,#REF!,16,0)</f>
        <v>#REF!</v>
      </c>
      <c r="N31" t="e">
        <f>VLOOKUP('Vol of ausaid vs. other funds'!$A31&amp;'Vol of ausaid vs. other funds'!N$1,#REF!,16,0)</f>
        <v>#REF!</v>
      </c>
      <c r="O31" t="e">
        <f>VLOOKUP('Vol of ausaid vs. other funds'!$A31&amp;'Vol of ausaid vs. other funds'!O$1,#REF!,16,0)</f>
        <v>#REF!</v>
      </c>
      <c r="P31" t="e">
        <f>VLOOKUP('Vol of ausaid vs. other funds'!$A31&amp;'Vol of ausaid vs. other funds'!P$1,#REF!,16,0)</f>
        <v>#REF!</v>
      </c>
      <c r="Q31" t="e">
        <f>VLOOKUP('Vol of ausaid vs. other funds'!$A31&amp;'Vol of ausaid vs. other funds'!Q$1,#REF!,16,0)</f>
        <v>#REF!</v>
      </c>
      <c r="R31" t="e">
        <f>VLOOKUP('Vol of ausaid vs. other funds'!$A31&amp;'Vol of ausaid vs. other funds'!R$1,#REF!,16,0)</f>
        <v>#REF!</v>
      </c>
      <c r="S31" t="e">
        <f>VLOOKUP('Vol of ausaid vs. other funds'!$A31&amp;'Vol of ausaid vs. other funds'!S$1,#REF!,16,0)</f>
        <v>#REF!</v>
      </c>
      <c r="V31" t="e">
        <f t="shared" si="5"/>
        <v>#REF!</v>
      </c>
      <c r="W31" t="e">
        <f t="shared" si="16"/>
        <v>#REF!</v>
      </c>
      <c r="X31" t="e">
        <f t="shared" si="6"/>
        <v>#REF!</v>
      </c>
      <c r="Y31" t="e">
        <f t="shared" si="7"/>
        <v>#REF!</v>
      </c>
      <c r="Z31" t="e">
        <f t="shared" si="8"/>
        <v>#REF!</v>
      </c>
      <c r="AA31" t="e">
        <f t="shared" si="9"/>
        <v>#REF!</v>
      </c>
      <c r="AB31" t="e">
        <f t="shared" si="10"/>
        <v>#REF!</v>
      </c>
      <c r="AC31" t="e">
        <f t="shared" si="11"/>
        <v>#REF!</v>
      </c>
      <c r="AF31" t="e">
        <f t="shared" si="17"/>
        <v>#REF!</v>
      </c>
      <c r="AG31" t="e">
        <f t="shared" si="18"/>
        <v>#REF!</v>
      </c>
      <c r="AH31" t="e">
        <f t="shared" si="19"/>
        <v>#REF!</v>
      </c>
      <c r="AI31" t="e">
        <f t="shared" si="20"/>
        <v>#REF!</v>
      </c>
      <c r="AJ31" t="e">
        <f t="shared" si="21"/>
        <v>#REF!</v>
      </c>
      <c r="AK31" t="e">
        <f t="shared" si="22"/>
        <v>#REF!</v>
      </c>
      <c r="AL31" t="e">
        <f t="shared" si="23"/>
        <v>#REF!</v>
      </c>
      <c r="AM31" t="e">
        <f t="shared" si="24"/>
        <v>#REF!</v>
      </c>
      <c r="AP31" t="str">
        <f t="shared" si="25"/>
        <v/>
      </c>
      <c r="AQ31" t="str">
        <f t="shared" si="26"/>
        <v/>
      </c>
      <c r="AR31" t="str">
        <f t="shared" si="27"/>
        <v/>
      </c>
      <c r="AS31" t="str">
        <f t="shared" si="28"/>
        <v/>
      </c>
      <c r="AT31" t="str">
        <f t="shared" si="29"/>
        <v/>
      </c>
      <c r="AU31" t="str">
        <f t="shared" si="30"/>
        <v/>
      </c>
      <c r="AV31" t="str">
        <f t="shared" si="31"/>
        <v/>
      </c>
      <c r="AW31" t="str">
        <f t="shared" si="32"/>
        <v/>
      </c>
      <c r="AY31" s="6" t="str">
        <f t="shared" si="14"/>
        <v/>
      </c>
      <c r="AZ31" s="6" t="str">
        <f t="shared" si="15"/>
        <v/>
      </c>
    </row>
    <row r="32" spans="1:52" x14ac:dyDescent="0.25">
      <c r="A32" t="s">
        <v>135</v>
      </c>
      <c r="B32" t="e">
        <f>VLOOKUP('Vol of ausaid vs. other funds'!$A32&amp;'Vol of ausaid vs. other funds'!B$1,#REF!,11,0)</f>
        <v>#REF!</v>
      </c>
      <c r="C32" t="e">
        <f>VLOOKUP('Vol of ausaid vs. other funds'!$A32&amp;'Vol of ausaid vs. other funds'!C$1,#REF!,11,0)</f>
        <v>#REF!</v>
      </c>
      <c r="D32" t="e">
        <f>VLOOKUP('Vol of ausaid vs. other funds'!$A32&amp;'Vol of ausaid vs. other funds'!D$1,#REF!,11,0)</f>
        <v>#REF!</v>
      </c>
      <c r="E32" t="e">
        <f>VLOOKUP('Vol of ausaid vs. other funds'!$A32&amp;'Vol of ausaid vs. other funds'!E$1,#REF!,11,0)</f>
        <v>#REF!</v>
      </c>
      <c r="F32" t="e">
        <f>VLOOKUP('Vol of ausaid vs. other funds'!$A32&amp;'Vol of ausaid vs. other funds'!F$1,#REF!,11,0)</f>
        <v>#REF!</v>
      </c>
      <c r="G32" t="e">
        <f>VLOOKUP('Vol of ausaid vs. other funds'!$A32&amp;'Vol of ausaid vs. other funds'!G$1,#REF!,11,0)</f>
        <v>#REF!</v>
      </c>
      <c r="H32" t="e">
        <f>VLOOKUP('Vol of ausaid vs. other funds'!$A32&amp;'Vol of ausaid vs. other funds'!H$1,#REF!,11,0)</f>
        <v>#REF!</v>
      </c>
      <c r="I32" t="e">
        <f>VLOOKUP('Vol of ausaid vs. other funds'!$A32&amp;'Vol of ausaid vs. other funds'!I$1,#REF!,11,0)</f>
        <v>#REF!</v>
      </c>
      <c r="L32" t="e">
        <f>VLOOKUP('Vol of ausaid vs. other funds'!$A32&amp;'Vol of ausaid vs. other funds'!L$1,#REF!,16,0)</f>
        <v>#REF!</v>
      </c>
      <c r="M32" t="e">
        <f>VLOOKUP('Vol of ausaid vs. other funds'!$A32&amp;'Vol of ausaid vs. other funds'!M$1,#REF!,16,0)</f>
        <v>#REF!</v>
      </c>
      <c r="N32" t="e">
        <f>VLOOKUP('Vol of ausaid vs. other funds'!$A32&amp;'Vol of ausaid vs. other funds'!N$1,#REF!,16,0)</f>
        <v>#REF!</v>
      </c>
      <c r="O32" t="e">
        <f>VLOOKUP('Vol of ausaid vs. other funds'!$A32&amp;'Vol of ausaid vs. other funds'!O$1,#REF!,16,0)</f>
        <v>#REF!</v>
      </c>
      <c r="P32" t="e">
        <f>VLOOKUP('Vol of ausaid vs. other funds'!$A32&amp;'Vol of ausaid vs. other funds'!P$1,#REF!,16,0)</f>
        <v>#REF!</v>
      </c>
      <c r="Q32" t="e">
        <f>VLOOKUP('Vol of ausaid vs. other funds'!$A32&amp;'Vol of ausaid vs. other funds'!Q$1,#REF!,16,0)</f>
        <v>#REF!</v>
      </c>
      <c r="R32" t="e">
        <f>VLOOKUP('Vol of ausaid vs. other funds'!$A32&amp;'Vol of ausaid vs. other funds'!R$1,#REF!,16,0)</f>
        <v>#REF!</v>
      </c>
      <c r="S32" t="e">
        <f>VLOOKUP('Vol of ausaid vs. other funds'!$A32&amp;'Vol of ausaid vs. other funds'!S$1,#REF!,16,0)</f>
        <v>#REF!</v>
      </c>
      <c r="V32" t="e">
        <f t="shared" si="5"/>
        <v>#REF!</v>
      </c>
      <c r="W32" t="e">
        <f t="shared" si="16"/>
        <v>#REF!</v>
      </c>
      <c r="X32" t="e">
        <f t="shared" si="6"/>
        <v>#REF!</v>
      </c>
      <c r="Y32" t="e">
        <f t="shared" si="7"/>
        <v>#REF!</v>
      </c>
      <c r="Z32" t="e">
        <f t="shared" si="8"/>
        <v>#REF!</v>
      </c>
      <c r="AA32" t="e">
        <f t="shared" si="9"/>
        <v>#REF!</v>
      </c>
      <c r="AB32" t="e">
        <f t="shared" si="10"/>
        <v>#REF!</v>
      </c>
      <c r="AC32" t="e">
        <f t="shared" si="11"/>
        <v>#REF!</v>
      </c>
      <c r="AF32" t="e">
        <f t="shared" si="17"/>
        <v>#REF!</v>
      </c>
      <c r="AG32" t="e">
        <f t="shared" si="18"/>
        <v>#REF!</v>
      </c>
      <c r="AH32" t="e">
        <f t="shared" si="19"/>
        <v>#REF!</v>
      </c>
      <c r="AI32" t="e">
        <f t="shared" si="20"/>
        <v>#REF!</v>
      </c>
      <c r="AJ32" t="e">
        <f t="shared" si="21"/>
        <v>#REF!</v>
      </c>
      <c r="AK32" t="e">
        <f t="shared" si="22"/>
        <v>#REF!</v>
      </c>
      <c r="AL32" t="e">
        <f t="shared" si="23"/>
        <v>#REF!</v>
      </c>
      <c r="AM32" t="e">
        <f t="shared" si="24"/>
        <v>#REF!</v>
      </c>
      <c r="AP32" t="str">
        <f t="shared" si="25"/>
        <v/>
      </c>
      <c r="AQ32" t="str">
        <f t="shared" si="26"/>
        <v/>
      </c>
      <c r="AR32" t="str">
        <f t="shared" si="27"/>
        <v/>
      </c>
      <c r="AS32" t="str">
        <f t="shared" si="28"/>
        <v/>
      </c>
      <c r="AT32" t="str">
        <f t="shared" si="29"/>
        <v/>
      </c>
      <c r="AU32" t="str">
        <f t="shared" si="30"/>
        <v/>
      </c>
      <c r="AV32" t="str">
        <f t="shared" si="31"/>
        <v/>
      </c>
      <c r="AW32" t="str">
        <f t="shared" si="32"/>
        <v/>
      </c>
      <c r="AY32" s="6" t="str">
        <f t="shared" si="14"/>
        <v/>
      </c>
      <c r="AZ32" s="6" t="str">
        <f t="shared" si="15"/>
        <v/>
      </c>
    </row>
    <row r="33" spans="1:52" x14ac:dyDescent="0.25">
      <c r="A33" t="s">
        <v>6</v>
      </c>
      <c r="B33" t="e">
        <f>VLOOKUP('Vol of ausaid vs. other funds'!$A33&amp;'Vol of ausaid vs. other funds'!B$1,#REF!,11,0)</f>
        <v>#REF!</v>
      </c>
      <c r="C33" t="e">
        <f>VLOOKUP('Vol of ausaid vs. other funds'!$A33&amp;'Vol of ausaid vs. other funds'!C$1,#REF!,11,0)</f>
        <v>#REF!</v>
      </c>
      <c r="D33" t="e">
        <f>VLOOKUP('Vol of ausaid vs. other funds'!$A33&amp;'Vol of ausaid vs. other funds'!D$1,#REF!,11,0)</f>
        <v>#REF!</v>
      </c>
      <c r="E33" t="e">
        <f>VLOOKUP('Vol of ausaid vs. other funds'!$A33&amp;'Vol of ausaid vs. other funds'!E$1,#REF!,11,0)</f>
        <v>#REF!</v>
      </c>
      <c r="F33" t="e">
        <f>VLOOKUP('Vol of ausaid vs. other funds'!$A33&amp;'Vol of ausaid vs. other funds'!F$1,#REF!,11,0)</f>
        <v>#REF!</v>
      </c>
      <c r="G33" t="e">
        <f>VLOOKUP('Vol of ausaid vs. other funds'!$A33&amp;'Vol of ausaid vs. other funds'!G$1,#REF!,11,0)</f>
        <v>#REF!</v>
      </c>
      <c r="H33" t="e">
        <f>VLOOKUP('Vol of ausaid vs. other funds'!$A33&amp;'Vol of ausaid vs. other funds'!H$1,#REF!,11,0)</f>
        <v>#REF!</v>
      </c>
      <c r="I33" t="e">
        <f>VLOOKUP('Vol of ausaid vs. other funds'!$A33&amp;'Vol of ausaid vs. other funds'!I$1,#REF!,11,0)</f>
        <v>#REF!</v>
      </c>
      <c r="L33" t="e">
        <f>VLOOKUP('Vol of ausaid vs. other funds'!$A33&amp;'Vol of ausaid vs. other funds'!L$1,#REF!,16,0)</f>
        <v>#REF!</v>
      </c>
      <c r="M33" t="e">
        <f>VLOOKUP('Vol of ausaid vs. other funds'!$A33&amp;'Vol of ausaid vs. other funds'!M$1,#REF!,16,0)</f>
        <v>#REF!</v>
      </c>
      <c r="N33" t="e">
        <f>VLOOKUP('Vol of ausaid vs. other funds'!$A33&amp;'Vol of ausaid vs. other funds'!N$1,#REF!,16,0)</f>
        <v>#REF!</v>
      </c>
      <c r="O33" t="e">
        <f>VLOOKUP('Vol of ausaid vs. other funds'!$A33&amp;'Vol of ausaid vs. other funds'!O$1,#REF!,16,0)</f>
        <v>#REF!</v>
      </c>
      <c r="P33" t="e">
        <f>VLOOKUP('Vol of ausaid vs. other funds'!$A33&amp;'Vol of ausaid vs. other funds'!P$1,#REF!,16,0)</f>
        <v>#REF!</v>
      </c>
      <c r="Q33" t="e">
        <f>VLOOKUP('Vol of ausaid vs. other funds'!$A33&amp;'Vol of ausaid vs. other funds'!Q$1,#REF!,16,0)</f>
        <v>#REF!</v>
      </c>
      <c r="R33" t="e">
        <f>VLOOKUP('Vol of ausaid vs. other funds'!$A33&amp;'Vol of ausaid vs. other funds'!R$1,#REF!,16,0)</f>
        <v>#REF!</v>
      </c>
      <c r="S33" t="e">
        <f>VLOOKUP('Vol of ausaid vs. other funds'!$A33&amp;'Vol of ausaid vs. other funds'!S$1,#REF!,16,0)</f>
        <v>#REF!</v>
      </c>
      <c r="V33" t="e">
        <f t="shared" si="5"/>
        <v>#REF!</v>
      </c>
      <c r="W33" t="e">
        <f t="shared" si="16"/>
        <v>#REF!</v>
      </c>
      <c r="X33" t="e">
        <f t="shared" si="6"/>
        <v>#REF!</v>
      </c>
      <c r="Y33" t="e">
        <f t="shared" si="7"/>
        <v>#REF!</v>
      </c>
      <c r="Z33" t="e">
        <f t="shared" si="8"/>
        <v>#REF!</v>
      </c>
      <c r="AA33" t="e">
        <f t="shared" si="9"/>
        <v>#REF!</v>
      </c>
      <c r="AB33" t="e">
        <f t="shared" si="10"/>
        <v>#REF!</v>
      </c>
      <c r="AC33" t="e">
        <f t="shared" si="11"/>
        <v>#REF!</v>
      </c>
      <c r="AF33" t="e">
        <f t="shared" si="17"/>
        <v>#REF!</v>
      </c>
      <c r="AG33" t="e">
        <f t="shared" si="18"/>
        <v>#REF!</v>
      </c>
      <c r="AH33" t="e">
        <f t="shared" si="19"/>
        <v>#REF!</v>
      </c>
      <c r="AI33" t="e">
        <f t="shared" si="20"/>
        <v>#REF!</v>
      </c>
      <c r="AJ33" t="e">
        <f t="shared" si="21"/>
        <v>#REF!</v>
      </c>
      <c r="AK33" t="e">
        <f t="shared" si="22"/>
        <v>#REF!</v>
      </c>
      <c r="AL33" t="e">
        <f t="shared" si="23"/>
        <v>#REF!</v>
      </c>
      <c r="AM33" t="e">
        <f t="shared" si="24"/>
        <v>#REF!</v>
      </c>
      <c r="AP33" t="str">
        <f t="shared" si="25"/>
        <v/>
      </c>
      <c r="AQ33" t="str">
        <f t="shared" si="26"/>
        <v/>
      </c>
      <c r="AR33" t="str">
        <f t="shared" si="27"/>
        <v/>
      </c>
      <c r="AS33" t="str">
        <f t="shared" si="28"/>
        <v/>
      </c>
      <c r="AT33" t="str">
        <f t="shared" si="29"/>
        <v/>
      </c>
      <c r="AU33" t="str">
        <f t="shared" si="30"/>
        <v/>
      </c>
      <c r="AV33" t="str">
        <f t="shared" si="31"/>
        <v/>
      </c>
      <c r="AW33" t="str">
        <f t="shared" si="32"/>
        <v/>
      </c>
      <c r="AY33" s="6" t="str">
        <f t="shared" si="14"/>
        <v/>
      </c>
      <c r="AZ33" s="6" t="str">
        <f t="shared" si="15"/>
        <v/>
      </c>
    </row>
    <row r="34" spans="1:52" x14ac:dyDescent="0.25">
      <c r="A34" t="s">
        <v>18</v>
      </c>
      <c r="B34" t="e">
        <f>VLOOKUP('Vol of ausaid vs. other funds'!$A34&amp;'Vol of ausaid vs. other funds'!B$1,#REF!,11,0)</f>
        <v>#REF!</v>
      </c>
      <c r="C34" t="e">
        <f>VLOOKUP('Vol of ausaid vs. other funds'!$A34&amp;'Vol of ausaid vs. other funds'!C$1,#REF!,11,0)</f>
        <v>#REF!</v>
      </c>
      <c r="D34" t="e">
        <f>VLOOKUP('Vol of ausaid vs. other funds'!$A34&amp;'Vol of ausaid vs. other funds'!D$1,#REF!,11,0)</f>
        <v>#REF!</v>
      </c>
      <c r="E34" t="e">
        <f>VLOOKUP('Vol of ausaid vs. other funds'!$A34&amp;'Vol of ausaid vs. other funds'!E$1,#REF!,11,0)</f>
        <v>#REF!</v>
      </c>
      <c r="F34" t="e">
        <f>VLOOKUP('Vol of ausaid vs. other funds'!$A34&amp;'Vol of ausaid vs. other funds'!F$1,#REF!,11,0)</f>
        <v>#REF!</v>
      </c>
      <c r="G34" t="e">
        <f>VLOOKUP('Vol of ausaid vs. other funds'!$A34&amp;'Vol of ausaid vs. other funds'!G$1,#REF!,11,0)</f>
        <v>#REF!</v>
      </c>
      <c r="H34" t="e">
        <f>VLOOKUP('Vol of ausaid vs. other funds'!$A34&amp;'Vol of ausaid vs. other funds'!H$1,#REF!,11,0)</f>
        <v>#REF!</v>
      </c>
      <c r="I34" t="e">
        <f>VLOOKUP('Vol of ausaid vs. other funds'!$A34&amp;'Vol of ausaid vs. other funds'!I$1,#REF!,11,0)</f>
        <v>#REF!</v>
      </c>
      <c r="L34" t="e">
        <f>VLOOKUP('Vol of ausaid vs. other funds'!$A34&amp;'Vol of ausaid vs. other funds'!L$1,#REF!,16,0)</f>
        <v>#REF!</v>
      </c>
      <c r="M34" t="e">
        <f>VLOOKUP('Vol of ausaid vs. other funds'!$A34&amp;'Vol of ausaid vs. other funds'!M$1,#REF!,16,0)</f>
        <v>#REF!</v>
      </c>
      <c r="N34" t="e">
        <f>VLOOKUP('Vol of ausaid vs. other funds'!$A34&amp;'Vol of ausaid vs. other funds'!N$1,#REF!,16,0)</f>
        <v>#REF!</v>
      </c>
      <c r="O34" t="e">
        <f>VLOOKUP('Vol of ausaid vs. other funds'!$A34&amp;'Vol of ausaid vs. other funds'!O$1,#REF!,16,0)</f>
        <v>#REF!</v>
      </c>
      <c r="P34" t="e">
        <f>VLOOKUP('Vol of ausaid vs. other funds'!$A34&amp;'Vol of ausaid vs. other funds'!P$1,#REF!,16,0)</f>
        <v>#REF!</v>
      </c>
      <c r="Q34" t="e">
        <f>VLOOKUP('Vol of ausaid vs. other funds'!$A34&amp;'Vol of ausaid vs. other funds'!Q$1,#REF!,16,0)</f>
        <v>#REF!</v>
      </c>
      <c r="R34" t="e">
        <f>VLOOKUP('Vol of ausaid vs. other funds'!$A34&amp;'Vol of ausaid vs. other funds'!R$1,#REF!,16,0)</f>
        <v>#REF!</v>
      </c>
      <c r="S34" t="e">
        <f>VLOOKUP('Vol of ausaid vs. other funds'!$A34&amp;'Vol of ausaid vs. other funds'!S$1,#REF!,16,0)</f>
        <v>#REF!</v>
      </c>
      <c r="V34" t="e">
        <f t="shared" si="5"/>
        <v>#REF!</v>
      </c>
      <c r="W34" t="e">
        <f t="shared" si="16"/>
        <v>#REF!</v>
      </c>
      <c r="X34" t="e">
        <f t="shared" si="6"/>
        <v>#REF!</v>
      </c>
      <c r="Y34" t="e">
        <f t="shared" si="7"/>
        <v>#REF!</v>
      </c>
      <c r="Z34" t="e">
        <f t="shared" si="8"/>
        <v>#REF!</v>
      </c>
      <c r="AA34" t="e">
        <f t="shared" si="9"/>
        <v>#REF!</v>
      </c>
      <c r="AB34" t="e">
        <f t="shared" si="10"/>
        <v>#REF!</v>
      </c>
      <c r="AC34" t="e">
        <f t="shared" si="11"/>
        <v>#REF!</v>
      </c>
      <c r="AF34" t="e">
        <f t="shared" si="17"/>
        <v>#REF!</v>
      </c>
      <c r="AG34" t="e">
        <f t="shared" si="18"/>
        <v>#REF!</v>
      </c>
      <c r="AH34" t="e">
        <f t="shared" si="19"/>
        <v>#REF!</v>
      </c>
      <c r="AI34" t="e">
        <f t="shared" si="20"/>
        <v>#REF!</v>
      </c>
      <c r="AJ34" t="e">
        <f t="shared" si="21"/>
        <v>#REF!</v>
      </c>
      <c r="AK34" t="e">
        <f t="shared" si="22"/>
        <v>#REF!</v>
      </c>
      <c r="AL34" t="e">
        <f t="shared" si="23"/>
        <v>#REF!</v>
      </c>
      <c r="AM34" t="e">
        <f t="shared" si="24"/>
        <v>#REF!</v>
      </c>
      <c r="AP34" t="str">
        <f t="shared" si="25"/>
        <v/>
      </c>
      <c r="AQ34" t="str">
        <f t="shared" si="26"/>
        <v/>
      </c>
      <c r="AR34" t="str">
        <f t="shared" si="27"/>
        <v/>
      </c>
      <c r="AS34" t="str">
        <f t="shared" si="28"/>
        <v/>
      </c>
      <c r="AT34" t="str">
        <f t="shared" si="29"/>
        <v/>
      </c>
      <c r="AU34" t="str">
        <f t="shared" si="30"/>
        <v/>
      </c>
      <c r="AV34" t="str">
        <f t="shared" si="31"/>
        <v/>
      </c>
      <c r="AW34" t="str">
        <f t="shared" si="32"/>
        <v/>
      </c>
      <c r="AY34" s="6" t="str">
        <f t="shared" si="14"/>
        <v/>
      </c>
      <c r="AZ34" s="6" t="str">
        <f t="shared" si="15"/>
        <v/>
      </c>
    </row>
    <row r="35" spans="1:52" x14ac:dyDescent="0.25">
      <c r="A35" t="s">
        <v>110</v>
      </c>
      <c r="B35" t="e">
        <f>VLOOKUP('Vol of ausaid vs. other funds'!$A35&amp;'Vol of ausaid vs. other funds'!B$1,#REF!,11,0)</f>
        <v>#REF!</v>
      </c>
      <c r="C35" t="e">
        <f>VLOOKUP('Vol of ausaid vs. other funds'!$A35&amp;'Vol of ausaid vs. other funds'!C$1,#REF!,11,0)</f>
        <v>#REF!</v>
      </c>
      <c r="D35" t="e">
        <f>VLOOKUP('Vol of ausaid vs. other funds'!$A35&amp;'Vol of ausaid vs. other funds'!D$1,#REF!,11,0)</f>
        <v>#REF!</v>
      </c>
      <c r="E35" t="e">
        <f>VLOOKUP('Vol of ausaid vs. other funds'!$A35&amp;'Vol of ausaid vs. other funds'!E$1,#REF!,11,0)</f>
        <v>#REF!</v>
      </c>
      <c r="F35" t="e">
        <f>VLOOKUP('Vol of ausaid vs. other funds'!$A35&amp;'Vol of ausaid vs. other funds'!F$1,#REF!,11,0)</f>
        <v>#REF!</v>
      </c>
      <c r="G35" t="e">
        <f>VLOOKUP('Vol of ausaid vs. other funds'!$A35&amp;'Vol of ausaid vs. other funds'!G$1,#REF!,11,0)</f>
        <v>#REF!</v>
      </c>
      <c r="H35" t="e">
        <f>VLOOKUP('Vol of ausaid vs. other funds'!$A35&amp;'Vol of ausaid vs. other funds'!H$1,#REF!,11,0)</f>
        <v>#REF!</v>
      </c>
      <c r="I35" t="e">
        <f>VLOOKUP('Vol of ausaid vs. other funds'!$A35&amp;'Vol of ausaid vs. other funds'!I$1,#REF!,11,0)</f>
        <v>#REF!</v>
      </c>
      <c r="L35" t="e">
        <f>VLOOKUP('Vol of ausaid vs. other funds'!$A35&amp;'Vol of ausaid vs. other funds'!L$1,#REF!,16,0)</f>
        <v>#REF!</v>
      </c>
      <c r="M35" t="e">
        <f>VLOOKUP('Vol of ausaid vs. other funds'!$A35&amp;'Vol of ausaid vs. other funds'!M$1,#REF!,16,0)</f>
        <v>#REF!</v>
      </c>
      <c r="N35" t="e">
        <f>VLOOKUP('Vol of ausaid vs. other funds'!$A35&amp;'Vol of ausaid vs. other funds'!N$1,#REF!,16,0)</f>
        <v>#REF!</v>
      </c>
      <c r="O35" t="e">
        <f>VLOOKUP('Vol of ausaid vs. other funds'!$A35&amp;'Vol of ausaid vs. other funds'!O$1,#REF!,16,0)</f>
        <v>#REF!</v>
      </c>
      <c r="P35" t="e">
        <f>VLOOKUP('Vol of ausaid vs. other funds'!$A35&amp;'Vol of ausaid vs. other funds'!P$1,#REF!,16,0)</f>
        <v>#REF!</v>
      </c>
      <c r="Q35" t="e">
        <f>VLOOKUP('Vol of ausaid vs. other funds'!$A35&amp;'Vol of ausaid vs. other funds'!Q$1,#REF!,16,0)</f>
        <v>#REF!</v>
      </c>
      <c r="R35" t="e">
        <f>VLOOKUP('Vol of ausaid vs. other funds'!$A35&amp;'Vol of ausaid vs. other funds'!R$1,#REF!,16,0)</f>
        <v>#REF!</v>
      </c>
      <c r="S35" t="e">
        <f>VLOOKUP('Vol of ausaid vs. other funds'!$A35&amp;'Vol of ausaid vs. other funds'!S$1,#REF!,16,0)</f>
        <v>#REF!</v>
      </c>
      <c r="V35" t="e">
        <f t="shared" si="5"/>
        <v>#REF!</v>
      </c>
      <c r="W35" t="e">
        <f t="shared" si="16"/>
        <v>#REF!</v>
      </c>
      <c r="X35" t="e">
        <f t="shared" si="6"/>
        <v>#REF!</v>
      </c>
      <c r="Y35" t="e">
        <f t="shared" si="7"/>
        <v>#REF!</v>
      </c>
      <c r="Z35" t="e">
        <f t="shared" si="8"/>
        <v>#REF!</v>
      </c>
      <c r="AA35" t="e">
        <f t="shared" si="9"/>
        <v>#REF!</v>
      </c>
      <c r="AB35" t="e">
        <f t="shared" si="10"/>
        <v>#REF!</v>
      </c>
      <c r="AC35" t="e">
        <f t="shared" si="11"/>
        <v>#REF!</v>
      </c>
      <c r="AF35" t="e">
        <f t="shared" si="17"/>
        <v>#REF!</v>
      </c>
      <c r="AG35" t="e">
        <f t="shared" si="18"/>
        <v>#REF!</v>
      </c>
      <c r="AH35" t="e">
        <f t="shared" si="19"/>
        <v>#REF!</v>
      </c>
      <c r="AI35" t="e">
        <f t="shared" si="20"/>
        <v>#REF!</v>
      </c>
      <c r="AJ35" t="e">
        <f t="shared" si="21"/>
        <v>#REF!</v>
      </c>
      <c r="AK35" t="e">
        <f t="shared" si="22"/>
        <v>#REF!</v>
      </c>
      <c r="AL35" t="e">
        <f t="shared" si="23"/>
        <v>#REF!</v>
      </c>
      <c r="AM35" t="e">
        <f t="shared" si="24"/>
        <v>#REF!</v>
      </c>
      <c r="AP35" t="str">
        <f t="shared" si="25"/>
        <v/>
      </c>
      <c r="AQ35" t="str">
        <f t="shared" si="26"/>
        <v/>
      </c>
      <c r="AR35" t="str">
        <f t="shared" si="27"/>
        <v/>
      </c>
      <c r="AS35" t="str">
        <f t="shared" si="28"/>
        <v/>
      </c>
      <c r="AT35" t="str">
        <f t="shared" si="29"/>
        <v/>
      </c>
      <c r="AU35" t="str">
        <f t="shared" si="30"/>
        <v/>
      </c>
      <c r="AV35" t="str">
        <f t="shared" si="31"/>
        <v/>
      </c>
      <c r="AW35" t="str">
        <f t="shared" si="32"/>
        <v/>
      </c>
      <c r="AY35" s="6" t="str">
        <f t="shared" si="14"/>
        <v/>
      </c>
      <c r="AZ35" s="6" t="str">
        <f t="shared" si="15"/>
        <v/>
      </c>
    </row>
    <row r="36" spans="1:52" x14ac:dyDescent="0.25">
      <c r="A36" t="s">
        <v>19</v>
      </c>
      <c r="B36" t="e">
        <f>VLOOKUP('Vol of ausaid vs. other funds'!$A36&amp;'Vol of ausaid vs. other funds'!B$1,#REF!,11,0)</f>
        <v>#REF!</v>
      </c>
      <c r="C36" t="e">
        <f>VLOOKUP('Vol of ausaid vs. other funds'!$A36&amp;'Vol of ausaid vs. other funds'!C$1,#REF!,11,0)</f>
        <v>#REF!</v>
      </c>
      <c r="D36" t="e">
        <f>VLOOKUP('Vol of ausaid vs. other funds'!$A36&amp;'Vol of ausaid vs. other funds'!D$1,#REF!,11,0)</f>
        <v>#REF!</v>
      </c>
      <c r="E36" t="e">
        <f>VLOOKUP('Vol of ausaid vs. other funds'!$A36&amp;'Vol of ausaid vs. other funds'!E$1,#REF!,11,0)</f>
        <v>#REF!</v>
      </c>
      <c r="F36" t="e">
        <f>VLOOKUP('Vol of ausaid vs. other funds'!$A36&amp;'Vol of ausaid vs. other funds'!F$1,#REF!,11,0)</f>
        <v>#REF!</v>
      </c>
      <c r="G36" t="e">
        <f>VLOOKUP('Vol of ausaid vs. other funds'!$A36&amp;'Vol of ausaid vs. other funds'!G$1,#REF!,11,0)</f>
        <v>#REF!</v>
      </c>
      <c r="H36" t="e">
        <f>VLOOKUP('Vol of ausaid vs. other funds'!$A36&amp;'Vol of ausaid vs. other funds'!H$1,#REF!,11,0)</f>
        <v>#REF!</v>
      </c>
      <c r="I36" t="e">
        <f>VLOOKUP('Vol of ausaid vs. other funds'!$A36&amp;'Vol of ausaid vs. other funds'!I$1,#REF!,11,0)</f>
        <v>#REF!</v>
      </c>
      <c r="L36" t="e">
        <f>VLOOKUP('Vol of ausaid vs. other funds'!$A36&amp;'Vol of ausaid vs. other funds'!L$1,#REF!,16,0)</f>
        <v>#REF!</v>
      </c>
      <c r="M36" t="e">
        <f>VLOOKUP('Vol of ausaid vs. other funds'!$A36&amp;'Vol of ausaid vs. other funds'!M$1,#REF!,16,0)</f>
        <v>#REF!</v>
      </c>
      <c r="N36" t="e">
        <f>VLOOKUP('Vol of ausaid vs. other funds'!$A36&amp;'Vol of ausaid vs. other funds'!N$1,#REF!,16,0)</f>
        <v>#REF!</v>
      </c>
      <c r="O36" t="e">
        <f>VLOOKUP('Vol of ausaid vs. other funds'!$A36&amp;'Vol of ausaid vs. other funds'!O$1,#REF!,16,0)</f>
        <v>#REF!</v>
      </c>
      <c r="P36" t="e">
        <f>VLOOKUP('Vol of ausaid vs. other funds'!$A36&amp;'Vol of ausaid vs. other funds'!P$1,#REF!,16,0)</f>
        <v>#REF!</v>
      </c>
      <c r="Q36" t="e">
        <f>VLOOKUP('Vol of ausaid vs. other funds'!$A36&amp;'Vol of ausaid vs. other funds'!Q$1,#REF!,16,0)</f>
        <v>#REF!</v>
      </c>
      <c r="R36" t="e">
        <f>VLOOKUP('Vol of ausaid vs. other funds'!$A36&amp;'Vol of ausaid vs. other funds'!R$1,#REF!,16,0)</f>
        <v>#REF!</v>
      </c>
      <c r="S36" t="e">
        <f>VLOOKUP('Vol of ausaid vs. other funds'!$A36&amp;'Vol of ausaid vs. other funds'!S$1,#REF!,16,0)</f>
        <v>#REF!</v>
      </c>
      <c r="V36" t="e">
        <f t="shared" si="5"/>
        <v>#REF!</v>
      </c>
      <c r="W36" t="e">
        <f t="shared" si="16"/>
        <v>#REF!</v>
      </c>
      <c r="X36" t="e">
        <f t="shared" si="6"/>
        <v>#REF!</v>
      </c>
      <c r="Y36" t="e">
        <f t="shared" si="7"/>
        <v>#REF!</v>
      </c>
      <c r="Z36" t="e">
        <f t="shared" si="8"/>
        <v>#REF!</v>
      </c>
      <c r="AA36" t="e">
        <f t="shared" si="9"/>
        <v>#REF!</v>
      </c>
      <c r="AB36" t="e">
        <f t="shared" si="10"/>
        <v>#REF!</v>
      </c>
      <c r="AC36" t="e">
        <f t="shared" si="11"/>
        <v>#REF!</v>
      </c>
      <c r="AF36" t="e">
        <f t="shared" si="17"/>
        <v>#REF!</v>
      </c>
      <c r="AG36" t="e">
        <f t="shared" si="18"/>
        <v>#REF!</v>
      </c>
      <c r="AH36" t="e">
        <f t="shared" si="19"/>
        <v>#REF!</v>
      </c>
      <c r="AI36" t="e">
        <f t="shared" si="20"/>
        <v>#REF!</v>
      </c>
      <c r="AJ36" t="e">
        <f t="shared" si="21"/>
        <v>#REF!</v>
      </c>
      <c r="AK36" t="e">
        <f t="shared" si="22"/>
        <v>#REF!</v>
      </c>
      <c r="AL36" t="e">
        <f t="shared" si="23"/>
        <v>#REF!</v>
      </c>
      <c r="AM36" t="e">
        <f t="shared" si="24"/>
        <v>#REF!</v>
      </c>
      <c r="AP36" t="str">
        <f t="shared" si="25"/>
        <v/>
      </c>
      <c r="AQ36" t="str">
        <f t="shared" si="26"/>
        <v/>
      </c>
      <c r="AR36" t="str">
        <f t="shared" si="27"/>
        <v/>
      </c>
      <c r="AS36" t="str">
        <f t="shared" si="28"/>
        <v/>
      </c>
      <c r="AT36" t="str">
        <f t="shared" si="29"/>
        <v/>
      </c>
      <c r="AU36" t="str">
        <f t="shared" si="30"/>
        <v/>
      </c>
      <c r="AV36" t="str">
        <f t="shared" si="31"/>
        <v/>
      </c>
      <c r="AW36" t="str">
        <f t="shared" si="32"/>
        <v/>
      </c>
      <c r="AY36" s="6" t="str">
        <f t="shared" si="14"/>
        <v/>
      </c>
      <c r="AZ36" s="6" t="str">
        <f t="shared" si="15"/>
        <v/>
      </c>
    </row>
    <row r="37" spans="1:52" x14ac:dyDescent="0.25">
      <c r="A37" t="s">
        <v>111</v>
      </c>
      <c r="B37" t="e">
        <f>VLOOKUP('Vol of ausaid vs. other funds'!$A37&amp;'Vol of ausaid vs. other funds'!B$1,#REF!,11,0)</f>
        <v>#REF!</v>
      </c>
      <c r="C37" t="e">
        <f>VLOOKUP('Vol of ausaid vs. other funds'!$A37&amp;'Vol of ausaid vs. other funds'!C$1,#REF!,11,0)</f>
        <v>#REF!</v>
      </c>
      <c r="D37" t="e">
        <f>VLOOKUP('Vol of ausaid vs. other funds'!$A37&amp;'Vol of ausaid vs. other funds'!D$1,#REF!,11,0)</f>
        <v>#REF!</v>
      </c>
      <c r="E37" t="e">
        <f>VLOOKUP('Vol of ausaid vs. other funds'!$A37&amp;'Vol of ausaid vs. other funds'!E$1,#REF!,11,0)</f>
        <v>#REF!</v>
      </c>
      <c r="F37" t="e">
        <f>VLOOKUP('Vol of ausaid vs. other funds'!$A37&amp;'Vol of ausaid vs. other funds'!F$1,#REF!,11,0)</f>
        <v>#REF!</v>
      </c>
      <c r="G37" t="e">
        <f>VLOOKUP('Vol of ausaid vs. other funds'!$A37&amp;'Vol of ausaid vs. other funds'!G$1,#REF!,11,0)</f>
        <v>#REF!</v>
      </c>
      <c r="H37" t="e">
        <f>VLOOKUP('Vol of ausaid vs. other funds'!$A37&amp;'Vol of ausaid vs. other funds'!H$1,#REF!,11,0)</f>
        <v>#REF!</v>
      </c>
      <c r="I37" t="e">
        <f>VLOOKUP('Vol of ausaid vs. other funds'!$A37&amp;'Vol of ausaid vs. other funds'!I$1,#REF!,11,0)</f>
        <v>#REF!</v>
      </c>
      <c r="L37" t="e">
        <f>VLOOKUP('Vol of ausaid vs. other funds'!$A37&amp;'Vol of ausaid vs. other funds'!L$1,#REF!,16,0)</f>
        <v>#REF!</v>
      </c>
      <c r="M37" t="e">
        <f>VLOOKUP('Vol of ausaid vs. other funds'!$A37&amp;'Vol of ausaid vs. other funds'!M$1,#REF!,16,0)</f>
        <v>#REF!</v>
      </c>
      <c r="N37" t="e">
        <f>VLOOKUP('Vol of ausaid vs. other funds'!$A37&amp;'Vol of ausaid vs. other funds'!N$1,#REF!,16,0)</f>
        <v>#REF!</v>
      </c>
      <c r="O37" t="e">
        <f>VLOOKUP('Vol of ausaid vs. other funds'!$A37&amp;'Vol of ausaid vs. other funds'!O$1,#REF!,16,0)</f>
        <v>#REF!</v>
      </c>
      <c r="P37" t="e">
        <f>VLOOKUP('Vol of ausaid vs. other funds'!$A37&amp;'Vol of ausaid vs. other funds'!P$1,#REF!,16,0)</f>
        <v>#REF!</v>
      </c>
      <c r="Q37" t="e">
        <f>VLOOKUP('Vol of ausaid vs. other funds'!$A37&amp;'Vol of ausaid vs. other funds'!Q$1,#REF!,16,0)</f>
        <v>#REF!</v>
      </c>
      <c r="R37" t="e">
        <f>VLOOKUP('Vol of ausaid vs. other funds'!$A37&amp;'Vol of ausaid vs. other funds'!R$1,#REF!,16,0)</f>
        <v>#REF!</v>
      </c>
      <c r="S37" t="e">
        <f>VLOOKUP('Vol of ausaid vs. other funds'!$A37&amp;'Vol of ausaid vs. other funds'!S$1,#REF!,16,0)</f>
        <v>#REF!</v>
      </c>
      <c r="V37" t="e">
        <f t="shared" si="5"/>
        <v>#REF!</v>
      </c>
      <c r="W37" t="e">
        <f t="shared" si="16"/>
        <v>#REF!</v>
      </c>
      <c r="X37" t="e">
        <f t="shared" si="6"/>
        <v>#REF!</v>
      </c>
      <c r="Y37" t="e">
        <f t="shared" si="7"/>
        <v>#REF!</v>
      </c>
      <c r="Z37" t="e">
        <f t="shared" si="8"/>
        <v>#REF!</v>
      </c>
      <c r="AA37" t="e">
        <f t="shared" si="9"/>
        <v>#REF!</v>
      </c>
      <c r="AB37" t="e">
        <f t="shared" si="10"/>
        <v>#REF!</v>
      </c>
      <c r="AC37" t="e">
        <f t="shared" si="11"/>
        <v>#REF!</v>
      </c>
      <c r="AF37" t="e">
        <f t="shared" si="17"/>
        <v>#REF!</v>
      </c>
      <c r="AG37" t="e">
        <f t="shared" si="18"/>
        <v>#REF!</v>
      </c>
      <c r="AH37" t="e">
        <f t="shared" si="19"/>
        <v>#REF!</v>
      </c>
      <c r="AI37" t="e">
        <f t="shared" si="20"/>
        <v>#REF!</v>
      </c>
      <c r="AJ37" t="e">
        <f t="shared" si="21"/>
        <v>#REF!</v>
      </c>
      <c r="AK37" t="e">
        <f t="shared" si="22"/>
        <v>#REF!</v>
      </c>
      <c r="AL37" t="e">
        <f t="shared" si="23"/>
        <v>#REF!</v>
      </c>
      <c r="AM37" t="e">
        <f t="shared" si="24"/>
        <v>#REF!</v>
      </c>
      <c r="AP37" t="str">
        <f t="shared" si="25"/>
        <v/>
      </c>
      <c r="AQ37" t="str">
        <f t="shared" si="26"/>
        <v/>
      </c>
      <c r="AR37" t="str">
        <f t="shared" si="27"/>
        <v/>
      </c>
      <c r="AS37" t="str">
        <f t="shared" si="28"/>
        <v/>
      </c>
      <c r="AT37" t="str">
        <f t="shared" si="29"/>
        <v/>
      </c>
      <c r="AU37" t="str">
        <f t="shared" si="30"/>
        <v/>
      </c>
      <c r="AV37" t="str">
        <f t="shared" si="31"/>
        <v/>
      </c>
      <c r="AW37" t="str">
        <f t="shared" si="32"/>
        <v/>
      </c>
      <c r="AY37" s="6" t="str">
        <f t="shared" si="14"/>
        <v/>
      </c>
      <c r="AZ37" s="6" t="str">
        <f t="shared" si="15"/>
        <v/>
      </c>
    </row>
    <row r="38" spans="1:52" x14ac:dyDescent="0.25">
      <c r="A38" t="s">
        <v>120</v>
      </c>
      <c r="B38" t="e">
        <f>VLOOKUP('Vol of ausaid vs. other funds'!$A38&amp;'Vol of ausaid vs. other funds'!B$1,#REF!,11,0)</f>
        <v>#REF!</v>
      </c>
      <c r="C38" t="e">
        <f>VLOOKUP('Vol of ausaid vs. other funds'!$A38&amp;'Vol of ausaid vs. other funds'!C$1,#REF!,11,0)</f>
        <v>#REF!</v>
      </c>
      <c r="D38" t="e">
        <f>VLOOKUP('Vol of ausaid vs. other funds'!$A38&amp;'Vol of ausaid vs. other funds'!D$1,#REF!,11,0)</f>
        <v>#REF!</v>
      </c>
      <c r="E38" t="e">
        <f>VLOOKUP('Vol of ausaid vs. other funds'!$A38&amp;'Vol of ausaid vs. other funds'!E$1,#REF!,11,0)</f>
        <v>#REF!</v>
      </c>
      <c r="F38" t="e">
        <f>VLOOKUP('Vol of ausaid vs. other funds'!$A38&amp;'Vol of ausaid vs. other funds'!F$1,#REF!,11,0)</f>
        <v>#REF!</v>
      </c>
      <c r="G38" t="e">
        <f>VLOOKUP('Vol of ausaid vs. other funds'!$A38&amp;'Vol of ausaid vs. other funds'!G$1,#REF!,11,0)</f>
        <v>#REF!</v>
      </c>
      <c r="H38" t="e">
        <f>VLOOKUP('Vol of ausaid vs. other funds'!$A38&amp;'Vol of ausaid vs. other funds'!H$1,#REF!,11,0)</f>
        <v>#REF!</v>
      </c>
      <c r="I38" t="e">
        <f>VLOOKUP('Vol of ausaid vs. other funds'!$A38&amp;'Vol of ausaid vs. other funds'!I$1,#REF!,11,0)</f>
        <v>#REF!</v>
      </c>
      <c r="L38" t="e">
        <f>VLOOKUP('Vol of ausaid vs. other funds'!$A38&amp;'Vol of ausaid vs. other funds'!L$1,#REF!,16,0)</f>
        <v>#REF!</v>
      </c>
      <c r="M38" t="e">
        <f>VLOOKUP('Vol of ausaid vs. other funds'!$A38&amp;'Vol of ausaid vs. other funds'!M$1,#REF!,16,0)</f>
        <v>#REF!</v>
      </c>
      <c r="N38" t="e">
        <f>VLOOKUP('Vol of ausaid vs. other funds'!$A38&amp;'Vol of ausaid vs. other funds'!N$1,#REF!,16,0)</f>
        <v>#REF!</v>
      </c>
      <c r="O38" t="e">
        <f>VLOOKUP('Vol of ausaid vs. other funds'!$A38&amp;'Vol of ausaid vs. other funds'!O$1,#REF!,16,0)</f>
        <v>#REF!</v>
      </c>
      <c r="P38" t="e">
        <f>VLOOKUP('Vol of ausaid vs. other funds'!$A38&amp;'Vol of ausaid vs. other funds'!P$1,#REF!,16,0)</f>
        <v>#REF!</v>
      </c>
      <c r="Q38" t="e">
        <f>VLOOKUP('Vol of ausaid vs. other funds'!$A38&amp;'Vol of ausaid vs. other funds'!Q$1,#REF!,16,0)</f>
        <v>#REF!</v>
      </c>
      <c r="R38" t="e">
        <f>VLOOKUP('Vol of ausaid vs. other funds'!$A38&amp;'Vol of ausaid vs. other funds'!R$1,#REF!,16,0)</f>
        <v>#REF!</v>
      </c>
      <c r="S38" t="e">
        <f>VLOOKUP('Vol of ausaid vs. other funds'!$A38&amp;'Vol of ausaid vs. other funds'!S$1,#REF!,16,0)</f>
        <v>#REF!</v>
      </c>
      <c r="V38" t="e">
        <f t="shared" si="5"/>
        <v>#REF!</v>
      </c>
      <c r="W38" t="e">
        <f t="shared" si="16"/>
        <v>#REF!</v>
      </c>
      <c r="X38" t="e">
        <f t="shared" si="6"/>
        <v>#REF!</v>
      </c>
      <c r="Y38" t="e">
        <f t="shared" si="7"/>
        <v>#REF!</v>
      </c>
      <c r="Z38" t="e">
        <f t="shared" si="8"/>
        <v>#REF!</v>
      </c>
      <c r="AA38" t="e">
        <f t="shared" si="9"/>
        <v>#REF!</v>
      </c>
      <c r="AB38" t="e">
        <f t="shared" si="10"/>
        <v>#REF!</v>
      </c>
      <c r="AC38" t="e">
        <f t="shared" si="11"/>
        <v>#REF!</v>
      </c>
      <c r="AF38" t="e">
        <f t="shared" si="17"/>
        <v>#REF!</v>
      </c>
      <c r="AG38" t="e">
        <f t="shared" si="18"/>
        <v>#REF!</v>
      </c>
      <c r="AH38" t="e">
        <f t="shared" si="19"/>
        <v>#REF!</v>
      </c>
      <c r="AI38" t="e">
        <f t="shared" si="20"/>
        <v>#REF!</v>
      </c>
      <c r="AJ38" t="e">
        <f t="shared" si="21"/>
        <v>#REF!</v>
      </c>
      <c r="AK38" t="e">
        <f t="shared" si="22"/>
        <v>#REF!</v>
      </c>
      <c r="AL38" t="e">
        <f t="shared" si="23"/>
        <v>#REF!</v>
      </c>
      <c r="AM38" t="e">
        <f t="shared" si="24"/>
        <v>#REF!</v>
      </c>
      <c r="AP38" t="str">
        <f t="shared" si="25"/>
        <v/>
      </c>
      <c r="AQ38" t="str">
        <f t="shared" si="26"/>
        <v/>
      </c>
      <c r="AR38" t="str">
        <f t="shared" si="27"/>
        <v/>
      </c>
      <c r="AS38" t="str">
        <f t="shared" si="28"/>
        <v/>
      </c>
      <c r="AT38" t="str">
        <f t="shared" si="29"/>
        <v/>
      </c>
      <c r="AU38" t="str">
        <f t="shared" si="30"/>
        <v/>
      </c>
      <c r="AV38" t="str">
        <f t="shared" si="31"/>
        <v/>
      </c>
      <c r="AW38" t="str">
        <f t="shared" si="32"/>
        <v/>
      </c>
      <c r="AY38" s="6" t="str">
        <f t="shared" si="14"/>
        <v/>
      </c>
      <c r="AZ38" s="6" t="str">
        <f t="shared" si="15"/>
        <v/>
      </c>
    </row>
    <row r="39" spans="1:52" x14ac:dyDescent="0.25">
      <c r="A39" t="s">
        <v>24</v>
      </c>
      <c r="B39" t="e">
        <f>VLOOKUP('Vol of ausaid vs. other funds'!$A39&amp;'Vol of ausaid vs. other funds'!B$1,#REF!,11,0)</f>
        <v>#REF!</v>
      </c>
      <c r="C39" t="e">
        <f>VLOOKUP('Vol of ausaid vs. other funds'!$A39&amp;'Vol of ausaid vs. other funds'!C$1,#REF!,11,0)</f>
        <v>#REF!</v>
      </c>
      <c r="D39" t="e">
        <f>VLOOKUP('Vol of ausaid vs. other funds'!$A39&amp;'Vol of ausaid vs. other funds'!D$1,#REF!,11,0)</f>
        <v>#REF!</v>
      </c>
      <c r="E39" t="e">
        <f>VLOOKUP('Vol of ausaid vs. other funds'!$A39&amp;'Vol of ausaid vs. other funds'!E$1,#REF!,11,0)</f>
        <v>#REF!</v>
      </c>
      <c r="F39" t="e">
        <f>VLOOKUP('Vol of ausaid vs. other funds'!$A39&amp;'Vol of ausaid vs. other funds'!F$1,#REF!,11,0)</f>
        <v>#REF!</v>
      </c>
      <c r="G39" t="e">
        <f>VLOOKUP('Vol of ausaid vs. other funds'!$A39&amp;'Vol of ausaid vs. other funds'!G$1,#REF!,11,0)</f>
        <v>#REF!</v>
      </c>
      <c r="H39" t="e">
        <f>VLOOKUP('Vol of ausaid vs. other funds'!$A39&amp;'Vol of ausaid vs. other funds'!H$1,#REF!,11,0)</f>
        <v>#REF!</v>
      </c>
      <c r="I39" t="e">
        <f>VLOOKUP('Vol of ausaid vs. other funds'!$A39&amp;'Vol of ausaid vs. other funds'!I$1,#REF!,11,0)</f>
        <v>#REF!</v>
      </c>
      <c r="L39" t="e">
        <f>VLOOKUP('Vol of ausaid vs. other funds'!$A39&amp;'Vol of ausaid vs. other funds'!L$1,#REF!,16,0)</f>
        <v>#REF!</v>
      </c>
      <c r="M39" t="e">
        <f>VLOOKUP('Vol of ausaid vs. other funds'!$A39&amp;'Vol of ausaid vs. other funds'!M$1,#REF!,16,0)</f>
        <v>#REF!</v>
      </c>
      <c r="N39" t="e">
        <f>VLOOKUP('Vol of ausaid vs. other funds'!$A39&amp;'Vol of ausaid vs. other funds'!N$1,#REF!,16,0)</f>
        <v>#REF!</v>
      </c>
      <c r="O39" t="e">
        <f>VLOOKUP('Vol of ausaid vs. other funds'!$A39&amp;'Vol of ausaid vs. other funds'!O$1,#REF!,16,0)</f>
        <v>#REF!</v>
      </c>
      <c r="P39" t="e">
        <f>VLOOKUP('Vol of ausaid vs. other funds'!$A39&amp;'Vol of ausaid vs. other funds'!P$1,#REF!,16,0)</f>
        <v>#REF!</v>
      </c>
      <c r="Q39" t="e">
        <f>VLOOKUP('Vol of ausaid vs. other funds'!$A39&amp;'Vol of ausaid vs. other funds'!Q$1,#REF!,16,0)</f>
        <v>#REF!</v>
      </c>
      <c r="R39" t="e">
        <f>VLOOKUP('Vol of ausaid vs. other funds'!$A39&amp;'Vol of ausaid vs. other funds'!R$1,#REF!,16,0)</f>
        <v>#REF!</v>
      </c>
      <c r="S39" t="e">
        <f>VLOOKUP('Vol of ausaid vs. other funds'!$A39&amp;'Vol of ausaid vs. other funds'!S$1,#REF!,16,0)</f>
        <v>#REF!</v>
      </c>
      <c r="V39" t="e">
        <f t="shared" si="5"/>
        <v>#REF!</v>
      </c>
      <c r="W39" t="e">
        <f t="shared" si="16"/>
        <v>#REF!</v>
      </c>
      <c r="X39" t="e">
        <f t="shared" si="6"/>
        <v>#REF!</v>
      </c>
      <c r="Y39" t="e">
        <f t="shared" si="7"/>
        <v>#REF!</v>
      </c>
      <c r="Z39" t="e">
        <f t="shared" si="8"/>
        <v>#REF!</v>
      </c>
      <c r="AA39" t="e">
        <f t="shared" si="9"/>
        <v>#REF!</v>
      </c>
      <c r="AB39" t="e">
        <f t="shared" si="10"/>
        <v>#REF!</v>
      </c>
      <c r="AC39" t="e">
        <f t="shared" si="11"/>
        <v>#REF!</v>
      </c>
      <c r="AF39" t="e">
        <f t="shared" si="17"/>
        <v>#REF!</v>
      </c>
      <c r="AG39" t="e">
        <f t="shared" si="18"/>
        <v>#REF!</v>
      </c>
      <c r="AH39" t="e">
        <f t="shared" si="19"/>
        <v>#REF!</v>
      </c>
      <c r="AI39" t="e">
        <f t="shared" si="20"/>
        <v>#REF!</v>
      </c>
      <c r="AJ39" t="e">
        <f t="shared" si="21"/>
        <v>#REF!</v>
      </c>
      <c r="AK39" t="e">
        <f t="shared" si="22"/>
        <v>#REF!</v>
      </c>
      <c r="AL39" t="e">
        <f t="shared" si="23"/>
        <v>#REF!</v>
      </c>
      <c r="AM39" t="e">
        <f t="shared" si="24"/>
        <v>#REF!</v>
      </c>
      <c r="AP39" t="str">
        <f t="shared" si="25"/>
        <v/>
      </c>
      <c r="AQ39" t="str">
        <f t="shared" si="26"/>
        <v/>
      </c>
      <c r="AR39" t="str">
        <f t="shared" si="27"/>
        <v/>
      </c>
      <c r="AS39" t="str">
        <f t="shared" si="28"/>
        <v/>
      </c>
      <c r="AT39" t="str">
        <f t="shared" si="29"/>
        <v/>
      </c>
      <c r="AU39" t="str">
        <f t="shared" si="30"/>
        <v/>
      </c>
      <c r="AV39" t="str">
        <f t="shared" si="31"/>
        <v/>
      </c>
      <c r="AW39" t="str">
        <f t="shared" si="32"/>
        <v/>
      </c>
      <c r="AY39" s="6" t="str">
        <f t="shared" si="14"/>
        <v/>
      </c>
      <c r="AZ39" s="6" t="str">
        <f t="shared" si="15"/>
        <v/>
      </c>
    </row>
    <row r="40" spans="1:52" x14ac:dyDescent="0.25">
      <c r="A40" t="s">
        <v>4</v>
      </c>
      <c r="B40" t="e">
        <f>VLOOKUP('Vol of ausaid vs. other funds'!$A40&amp;'Vol of ausaid vs. other funds'!B$1,#REF!,11,0)</f>
        <v>#REF!</v>
      </c>
      <c r="C40" t="e">
        <f>VLOOKUP('Vol of ausaid vs. other funds'!$A40&amp;'Vol of ausaid vs. other funds'!C$1,#REF!,11,0)</f>
        <v>#REF!</v>
      </c>
      <c r="D40" t="e">
        <f>VLOOKUP('Vol of ausaid vs. other funds'!$A40&amp;'Vol of ausaid vs. other funds'!D$1,#REF!,11,0)</f>
        <v>#REF!</v>
      </c>
      <c r="E40" t="e">
        <f>VLOOKUP('Vol of ausaid vs. other funds'!$A40&amp;'Vol of ausaid vs. other funds'!E$1,#REF!,11,0)</f>
        <v>#REF!</v>
      </c>
      <c r="F40" t="e">
        <f>VLOOKUP('Vol of ausaid vs. other funds'!$A40&amp;'Vol of ausaid vs. other funds'!F$1,#REF!,11,0)</f>
        <v>#REF!</v>
      </c>
      <c r="G40" t="e">
        <f>VLOOKUP('Vol of ausaid vs. other funds'!$A40&amp;'Vol of ausaid vs. other funds'!G$1,#REF!,11,0)</f>
        <v>#REF!</v>
      </c>
      <c r="H40" t="e">
        <f>VLOOKUP('Vol of ausaid vs. other funds'!$A40&amp;'Vol of ausaid vs. other funds'!H$1,#REF!,11,0)</f>
        <v>#REF!</v>
      </c>
      <c r="I40" t="e">
        <f>VLOOKUP('Vol of ausaid vs. other funds'!$A40&amp;'Vol of ausaid vs. other funds'!I$1,#REF!,11,0)</f>
        <v>#REF!</v>
      </c>
      <c r="L40" t="e">
        <f>VLOOKUP('Vol of ausaid vs. other funds'!$A40&amp;'Vol of ausaid vs. other funds'!L$1,#REF!,16,0)</f>
        <v>#REF!</v>
      </c>
      <c r="M40" t="e">
        <f>VLOOKUP('Vol of ausaid vs. other funds'!$A40&amp;'Vol of ausaid vs. other funds'!M$1,#REF!,16,0)</f>
        <v>#REF!</v>
      </c>
      <c r="N40" t="e">
        <f>VLOOKUP('Vol of ausaid vs. other funds'!$A40&amp;'Vol of ausaid vs. other funds'!N$1,#REF!,16,0)</f>
        <v>#REF!</v>
      </c>
      <c r="O40" t="e">
        <f>VLOOKUP('Vol of ausaid vs. other funds'!$A40&amp;'Vol of ausaid vs. other funds'!O$1,#REF!,16,0)</f>
        <v>#REF!</v>
      </c>
      <c r="P40" t="e">
        <f>VLOOKUP('Vol of ausaid vs. other funds'!$A40&amp;'Vol of ausaid vs. other funds'!P$1,#REF!,16,0)</f>
        <v>#REF!</v>
      </c>
      <c r="Q40" t="e">
        <f>VLOOKUP('Vol of ausaid vs. other funds'!$A40&amp;'Vol of ausaid vs. other funds'!Q$1,#REF!,16,0)</f>
        <v>#REF!</v>
      </c>
      <c r="R40" t="e">
        <f>VLOOKUP('Vol of ausaid vs. other funds'!$A40&amp;'Vol of ausaid vs. other funds'!R$1,#REF!,16,0)</f>
        <v>#REF!</v>
      </c>
      <c r="S40" t="e">
        <f>VLOOKUP('Vol of ausaid vs. other funds'!$A40&amp;'Vol of ausaid vs. other funds'!S$1,#REF!,16,0)</f>
        <v>#REF!</v>
      </c>
      <c r="V40" t="e">
        <f t="shared" si="5"/>
        <v>#REF!</v>
      </c>
      <c r="W40" t="e">
        <f t="shared" si="16"/>
        <v>#REF!</v>
      </c>
      <c r="X40" t="e">
        <f t="shared" si="6"/>
        <v>#REF!</v>
      </c>
      <c r="Y40" t="e">
        <f t="shared" si="7"/>
        <v>#REF!</v>
      </c>
      <c r="Z40" t="e">
        <f t="shared" si="8"/>
        <v>#REF!</v>
      </c>
      <c r="AA40" t="e">
        <f t="shared" si="9"/>
        <v>#REF!</v>
      </c>
      <c r="AB40" t="e">
        <f t="shared" si="10"/>
        <v>#REF!</v>
      </c>
      <c r="AC40" t="e">
        <f t="shared" si="11"/>
        <v>#REF!</v>
      </c>
      <c r="AF40" t="e">
        <f t="shared" si="17"/>
        <v>#REF!</v>
      </c>
      <c r="AG40" t="e">
        <f t="shared" si="18"/>
        <v>#REF!</v>
      </c>
      <c r="AH40" t="e">
        <f t="shared" si="19"/>
        <v>#REF!</v>
      </c>
      <c r="AI40" t="e">
        <f t="shared" si="20"/>
        <v>#REF!</v>
      </c>
      <c r="AJ40" t="e">
        <f t="shared" si="21"/>
        <v>#REF!</v>
      </c>
      <c r="AK40" t="e">
        <f t="shared" si="22"/>
        <v>#REF!</v>
      </c>
      <c r="AL40" t="e">
        <f t="shared" si="23"/>
        <v>#REF!</v>
      </c>
      <c r="AM40" t="e">
        <f t="shared" si="24"/>
        <v>#REF!</v>
      </c>
      <c r="AP40" t="str">
        <f t="shared" si="25"/>
        <v/>
      </c>
      <c r="AQ40" t="str">
        <f t="shared" si="26"/>
        <v/>
      </c>
      <c r="AR40" t="str">
        <f t="shared" si="27"/>
        <v/>
      </c>
      <c r="AS40" t="str">
        <f t="shared" si="28"/>
        <v/>
      </c>
      <c r="AT40" t="str">
        <f t="shared" si="29"/>
        <v/>
      </c>
      <c r="AU40" t="str">
        <f t="shared" si="30"/>
        <v/>
      </c>
      <c r="AV40" t="str">
        <f t="shared" si="31"/>
        <v/>
      </c>
      <c r="AW40" t="str">
        <f t="shared" si="32"/>
        <v/>
      </c>
      <c r="AY40" s="6" t="str">
        <f t="shared" si="14"/>
        <v/>
      </c>
      <c r="AZ40" s="6" t="str">
        <f t="shared" si="15"/>
        <v/>
      </c>
    </row>
    <row r="41" spans="1:52" x14ac:dyDescent="0.25">
      <c r="A41" t="s">
        <v>12</v>
      </c>
      <c r="B41" t="e">
        <f>VLOOKUP('Vol of ausaid vs. other funds'!$A41&amp;'Vol of ausaid vs. other funds'!B$1,#REF!,11,0)</f>
        <v>#REF!</v>
      </c>
      <c r="C41" t="e">
        <f>VLOOKUP('Vol of ausaid vs. other funds'!$A41&amp;'Vol of ausaid vs. other funds'!C$1,#REF!,11,0)</f>
        <v>#REF!</v>
      </c>
      <c r="D41" t="e">
        <f>VLOOKUP('Vol of ausaid vs. other funds'!$A41&amp;'Vol of ausaid vs. other funds'!D$1,#REF!,11,0)</f>
        <v>#REF!</v>
      </c>
      <c r="E41" t="e">
        <f>VLOOKUP('Vol of ausaid vs. other funds'!$A41&amp;'Vol of ausaid vs. other funds'!E$1,#REF!,11,0)</f>
        <v>#REF!</v>
      </c>
      <c r="F41" t="e">
        <f>VLOOKUP('Vol of ausaid vs. other funds'!$A41&amp;'Vol of ausaid vs. other funds'!F$1,#REF!,11,0)</f>
        <v>#REF!</v>
      </c>
      <c r="G41" t="e">
        <f>VLOOKUP('Vol of ausaid vs. other funds'!$A41&amp;'Vol of ausaid vs. other funds'!G$1,#REF!,11,0)</f>
        <v>#REF!</v>
      </c>
      <c r="H41" t="e">
        <f>VLOOKUP('Vol of ausaid vs. other funds'!$A41&amp;'Vol of ausaid vs. other funds'!H$1,#REF!,11,0)</f>
        <v>#REF!</v>
      </c>
      <c r="I41" t="e">
        <f>VLOOKUP('Vol of ausaid vs. other funds'!$A41&amp;'Vol of ausaid vs. other funds'!I$1,#REF!,11,0)</f>
        <v>#REF!</v>
      </c>
      <c r="L41" t="e">
        <f>VLOOKUP('Vol of ausaid vs. other funds'!$A41&amp;'Vol of ausaid vs. other funds'!L$1,#REF!,16,0)</f>
        <v>#REF!</v>
      </c>
      <c r="M41" t="e">
        <f>VLOOKUP('Vol of ausaid vs. other funds'!$A41&amp;'Vol of ausaid vs. other funds'!M$1,#REF!,16,0)</f>
        <v>#REF!</v>
      </c>
      <c r="N41" t="e">
        <f>VLOOKUP('Vol of ausaid vs. other funds'!$A41&amp;'Vol of ausaid vs. other funds'!N$1,#REF!,16,0)</f>
        <v>#REF!</v>
      </c>
      <c r="O41" t="e">
        <f>VLOOKUP('Vol of ausaid vs. other funds'!$A41&amp;'Vol of ausaid vs. other funds'!O$1,#REF!,16,0)</f>
        <v>#REF!</v>
      </c>
      <c r="P41" t="e">
        <f>VLOOKUP('Vol of ausaid vs. other funds'!$A41&amp;'Vol of ausaid vs. other funds'!P$1,#REF!,16,0)</f>
        <v>#REF!</v>
      </c>
      <c r="Q41" t="e">
        <f>VLOOKUP('Vol of ausaid vs. other funds'!$A41&amp;'Vol of ausaid vs. other funds'!Q$1,#REF!,16,0)</f>
        <v>#REF!</v>
      </c>
      <c r="R41" t="e">
        <f>VLOOKUP('Vol of ausaid vs. other funds'!$A41&amp;'Vol of ausaid vs. other funds'!R$1,#REF!,16,0)</f>
        <v>#REF!</v>
      </c>
      <c r="S41" t="e">
        <f>VLOOKUP('Vol of ausaid vs. other funds'!$A41&amp;'Vol of ausaid vs. other funds'!S$1,#REF!,16,0)</f>
        <v>#REF!</v>
      </c>
      <c r="V41" t="e">
        <f t="shared" si="5"/>
        <v>#REF!</v>
      </c>
      <c r="W41" t="e">
        <f t="shared" si="16"/>
        <v>#REF!</v>
      </c>
      <c r="X41" t="e">
        <f t="shared" si="6"/>
        <v>#REF!</v>
      </c>
      <c r="Y41" t="e">
        <f t="shared" si="7"/>
        <v>#REF!</v>
      </c>
      <c r="Z41" t="e">
        <f t="shared" si="8"/>
        <v>#REF!</v>
      </c>
      <c r="AA41" t="e">
        <f t="shared" si="9"/>
        <v>#REF!</v>
      </c>
      <c r="AB41" t="e">
        <f t="shared" si="10"/>
        <v>#REF!</v>
      </c>
      <c r="AC41" t="e">
        <f t="shared" si="11"/>
        <v>#REF!</v>
      </c>
      <c r="AF41" t="e">
        <f t="shared" si="17"/>
        <v>#REF!</v>
      </c>
      <c r="AG41" t="e">
        <f t="shared" si="18"/>
        <v>#REF!</v>
      </c>
      <c r="AH41" t="e">
        <f t="shared" si="19"/>
        <v>#REF!</v>
      </c>
      <c r="AI41" t="e">
        <f t="shared" si="20"/>
        <v>#REF!</v>
      </c>
      <c r="AJ41" t="e">
        <f t="shared" si="21"/>
        <v>#REF!</v>
      </c>
      <c r="AK41" t="e">
        <f t="shared" si="22"/>
        <v>#REF!</v>
      </c>
      <c r="AL41" t="e">
        <f t="shared" si="23"/>
        <v>#REF!</v>
      </c>
      <c r="AM41" t="e">
        <f t="shared" si="24"/>
        <v>#REF!</v>
      </c>
      <c r="AP41" t="str">
        <f t="shared" si="25"/>
        <v/>
      </c>
      <c r="AQ41" t="str">
        <f t="shared" si="26"/>
        <v/>
      </c>
      <c r="AR41" t="str">
        <f t="shared" si="27"/>
        <v/>
      </c>
      <c r="AS41" t="str">
        <f t="shared" si="28"/>
        <v/>
      </c>
      <c r="AT41" t="str">
        <f t="shared" si="29"/>
        <v/>
      </c>
      <c r="AU41" t="str">
        <f t="shared" si="30"/>
        <v/>
      </c>
      <c r="AV41" t="str">
        <f t="shared" si="31"/>
        <v/>
      </c>
      <c r="AW41" t="str">
        <f t="shared" si="32"/>
        <v/>
      </c>
      <c r="AY41" s="6" t="str">
        <f t="shared" si="14"/>
        <v/>
      </c>
      <c r="AZ41" s="6" t="str">
        <f t="shared" si="15"/>
        <v/>
      </c>
    </row>
    <row r="42" spans="1:52" x14ac:dyDescent="0.25">
      <c r="A42" t="s">
        <v>29</v>
      </c>
      <c r="B42" t="e">
        <f>VLOOKUP('Vol of ausaid vs. other funds'!$A42&amp;'Vol of ausaid vs. other funds'!B$1,#REF!,11,0)</f>
        <v>#REF!</v>
      </c>
      <c r="C42" t="e">
        <f>VLOOKUP('Vol of ausaid vs. other funds'!$A42&amp;'Vol of ausaid vs. other funds'!C$1,#REF!,11,0)</f>
        <v>#REF!</v>
      </c>
      <c r="D42" t="e">
        <f>VLOOKUP('Vol of ausaid vs. other funds'!$A42&amp;'Vol of ausaid vs. other funds'!D$1,#REF!,11,0)</f>
        <v>#REF!</v>
      </c>
      <c r="E42" t="e">
        <f>VLOOKUP('Vol of ausaid vs. other funds'!$A42&amp;'Vol of ausaid vs. other funds'!E$1,#REF!,11,0)</f>
        <v>#REF!</v>
      </c>
      <c r="F42" t="e">
        <f>VLOOKUP('Vol of ausaid vs. other funds'!$A42&amp;'Vol of ausaid vs. other funds'!F$1,#REF!,11,0)</f>
        <v>#REF!</v>
      </c>
      <c r="G42" t="e">
        <f>VLOOKUP('Vol of ausaid vs. other funds'!$A42&amp;'Vol of ausaid vs. other funds'!G$1,#REF!,11,0)</f>
        <v>#REF!</v>
      </c>
      <c r="H42" t="e">
        <f>VLOOKUP('Vol of ausaid vs. other funds'!$A42&amp;'Vol of ausaid vs. other funds'!H$1,#REF!,11,0)</f>
        <v>#REF!</v>
      </c>
      <c r="I42" t="e">
        <f>VLOOKUP('Vol of ausaid vs. other funds'!$A42&amp;'Vol of ausaid vs. other funds'!I$1,#REF!,11,0)</f>
        <v>#REF!</v>
      </c>
      <c r="L42" t="e">
        <f>VLOOKUP('Vol of ausaid vs. other funds'!$A42&amp;'Vol of ausaid vs. other funds'!L$1,#REF!,16,0)</f>
        <v>#REF!</v>
      </c>
      <c r="M42" t="e">
        <f>VLOOKUP('Vol of ausaid vs. other funds'!$A42&amp;'Vol of ausaid vs. other funds'!M$1,#REF!,16,0)</f>
        <v>#REF!</v>
      </c>
      <c r="N42" t="e">
        <f>VLOOKUP('Vol of ausaid vs. other funds'!$A42&amp;'Vol of ausaid vs. other funds'!N$1,#REF!,16,0)</f>
        <v>#REF!</v>
      </c>
      <c r="O42" t="e">
        <f>VLOOKUP('Vol of ausaid vs. other funds'!$A42&amp;'Vol of ausaid vs. other funds'!O$1,#REF!,16,0)</f>
        <v>#REF!</v>
      </c>
      <c r="P42" t="e">
        <f>VLOOKUP('Vol of ausaid vs. other funds'!$A42&amp;'Vol of ausaid vs. other funds'!P$1,#REF!,16,0)</f>
        <v>#REF!</v>
      </c>
      <c r="Q42" t="e">
        <f>VLOOKUP('Vol of ausaid vs. other funds'!$A42&amp;'Vol of ausaid vs. other funds'!Q$1,#REF!,16,0)</f>
        <v>#REF!</v>
      </c>
      <c r="R42" t="e">
        <f>VLOOKUP('Vol of ausaid vs. other funds'!$A42&amp;'Vol of ausaid vs. other funds'!R$1,#REF!,16,0)</f>
        <v>#REF!</v>
      </c>
      <c r="S42" t="e">
        <f>VLOOKUP('Vol of ausaid vs. other funds'!$A42&amp;'Vol of ausaid vs. other funds'!S$1,#REF!,16,0)</f>
        <v>#REF!</v>
      </c>
      <c r="V42" t="e">
        <f t="shared" si="5"/>
        <v>#REF!</v>
      </c>
      <c r="W42" t="e">
        <f t="shared" si="16"/>
        <v>#REF!</v>
      </c>
      <c r="X42" t="e">
        <f t="shared" si="6"/>
        <v>#REF!</v>
      </c>
      <c r="Y42" t="e">
        <f t="shared" si="7"/>
        <v>#REF!</v>
      </c>
      <c r="Z42" t="e">
        <f t="shared" si="8"/>
        <v>#REF!</v>
      </c>
      <c r="AA42" t="e">
        <f t="shared" si="9"/>
        <v>#REF!</v>
      </c>
      <c r="AB42" t="e">
        <f t="shared" si="10"/>
        <v>#REF!</v>
      </c>
      <c r="AC42" t="e">
        <f t="shared" si="11"/>
        <v>#REF!</v>
      </c>
      <c r="AF42" t="e">
        <f t="shared" si="17"/>
        <v>#REF!</v>
      </c>
      <c r="AG42" t="e">
        <f t="shared" si="18"/>
        <v>#REF!</v>
      </c>
      <c r="AH42" t="e">
        <f t="shared" si="19"/>
        <v>#REF!</v>
      </c>
      <c r="AI42" t="e">
        <f t="shared" si="20"/>
        <v>#REF!</v>
      </c>
      <c r="AJ42" t="e">
        <f t="shared" si="21"/>
        <v>#REF!</v>
      </c>
      <c r="AK42" t="e">
        <f t="shared" si="22"/>
        <v>#REF!</v>
      </c>
      <c r="AL42" t="e">
        <f t="shared" si="23"/>
        <v>#REF!</v>
      </c>
      <c r="AM42" t="e">
        <f t="shared" si="24"/>
        <v>#REF!</v>
      </c>
      <c r="AP42" t="str">
        <f t="shared" si="25"/>
        <v/>
      </c>
      <c r="AQ42" t="str">
        <f t="shared" si="26"/>
        <v/>
      </c>
      <c r="AR42" t="str">
        <f t="shared" si="27"/>
        <v/>
      </c>
      <c r="AS42" t="str">
        <f t="shared" si="28"/>
        <v/>
      </c>
      <c r="AT42" t="str">
        <f t="shared" si="29"/>
        <v/>
      </c>
      <c r="AU42" t="str">
        <f t="shared" si="30"/>
        <v/>
      </c>
      <c r="AV42" t="str">
        <f t="shared" si="31"/>
        <v/>
      </c>
      <c r="AW42" t="str">
        <f t="shared" si="32"/>
        <v/>
      </c>
      <c r="AY42" s="6" t="str">
        <f t="shared" si="14"/>
        <v/>
      </c>
      <c r="AZ42" s="6" t="str">
        <f t="shared" si="15"/>
        <v/>
      </c>
    </row>
    <row r="43" spans="1:52" x14ac:dyDescent="0.25">
      <c r="A43" t="s">
        <v>196</v>
      </c>
      <c r="B43" t="e">
        <f>VLOOKUP('Vol of ausaid vs. other funds'!$A43&amp;'Vol of ausaid vs. other funds'!B$1,#REF!,11,0)</f>
        <v>#REF!</v>
      </c>
      <c r="C43" t="e">
        <f>VLOOKUP('Vol of ausaid vs. other funds'!$A43&amp;'Vol of ausaid vs. other funds'!C$1,#REF!,11,0)</f>
        <v>#REF!</v>
      </c>
      <c r="D43" t="e">
        <f>VLOOKUP('Vol of ausaid vs. other funds'!$A43&amp;'Vol of ausaid vs. other funds'!D$1,#REF!,11,0)</f>
        <v>#REF!</v>
      </c>
      <c r="E43" t="e">
        <f>VLOOKUP('Vol of ausaid vs. other funds'!$A43&amp;'Vol of ausaid vs. other funds'!E$1,#REF!,11,0)</f>
        <v>#REF!</v>
      </c>
      <c r="F43" t="e">
        <f>VLOOKUP('Vol of ausaid vs. other funds'!$A43&amp;'Vol of ausaid vs. other funds'!F$1,#REF!,11,0)</f>
        <v>#REF!</v>
      </c>
      <c r="G43" t="e">
        <f>VLOOKUP('Vol of ausaid vs. other funds'!$A43&amp;'Vol of ausaid vs. other funds'!G$1,#REF!,11,0)</f>
        <v>#REF!</v>
      </c>
      <c r="H43" t="e">
        <f>VLOOKUP('Vol of ausaid vs. other funds'!$A43&amp;'Vol of ausaid vs. other funds'!H$1,#REF!,11,0)</f>
        <v>#REF!</v>
      </c>
      <c r="I43" t="e">
        <f>VLOOKUP('Vol of ausaid vs. other funds'!$A43&amp;'Vol of ausaid vs. other funds'!I$1,#REF!,11,0)</f>
        <v>#REF!</v>
      </c>
      <c r="L43" t="e">
        <f>VLOOKUP('Vol of ausaid vs. other funds'!$A43&amp;'Vol of ausaid vs. other funds'!L$1,#REF!,16,0)</f>
        <v>#REF!</v>
      </c>
      <c r="M43" t="e">
        <f>VLOOKUP('Vol of ausaid vs. other funds'!$A43&amp;'Vol of ausaid vs. other funds'!M$1,#REF!,16,0)</f>
        <v>#REF!</v>
      </c>
      <c r="N43" t="e">
        <f>VLOOKUP('Vol of ausaid vs. other funds'!$A43&amp;'Vol of ausaid vs. other funds'!N$1,#REF!,16,0)</f>
        <v>#REF!</v>
      </c>
      <c r="O43" t="e">
        <f>VLOOKUP('Vol of ausaid vs. other funds'!$A43&amp;'Vol of ausaid vs. other funds'!O$1,#REF!,16,0)</f>
        <v>#REF!</v>
      </c>
      <c r="P43" t="e">
        <f>VLOOKUP('Vol of ausaid vs. other funds'!$A43&amp;'Vol of ausaid vs. other funds'!P$1,#REF!,16,0)</f>
        <v>#REF!</v>
      </c>
      <c r="Q43" t="e">
        <f>VLOOKUP('Vol of ausaid vs. other funds'!$A43&amp;'Vol of ausaid vs. other funds'!Q$1,#REF!,16,0)</f>
        <v>#REF!</v>
      </c>
      <c r="R43" t="e">
        <f>VLOOKUP('Vol of ausaid vs. other funds'!$A43&amp;'Vol of ausaid vs. other funds'!R$1,#REF!,16,0)</f>
        <v>#REF!</v>
      </c>
      <c r="S43" t="e">
        <f>VLOOKUP('Vol of ausaid vs. other funds'!$A43&amp;'Vol of ausaid vs. other funds'!S$1,#REF!,16,0)</f>
        <v>#REF!</v>
      </c>
      <c r="V43" t="e">
        <f t="shared" si="5"/>
        <v>#REF!</v>
      </c>
      <c r="W43" t="e">
        <f t="shared" si="16"/>
        <v>#REF!</v>
      </c>
      <c r="X43" t="e">
        <f t="shared" si="6"/>
        <v>#REF!</v>
      </c>
      <c r="Y43" t="e">
        <f t="shared" si="7"/>
        <v>#REF!</v>
      </c>
      <c r="Z43" t="e">
        <f t="shared" si="8"/>
        <v>#REF!</v>
      </c>
      <c r="AA43" t="e">
        <f t="shared" si="9"/>
        <v>#REF!</v>
      </c>
      <c r="AB43" t="e">
        <f t="shared" si="10"/>
        <v>#REF!</v>
      </c>
      <c r="AC43" t="e">
        <f t="shared" si="11"/>
        <v>#REF!</v>
      </c>
      <c r="AF43" t="e">
        <f t="shared" si="17"/>
        <v>#REF!</v>
      </c>
      <c r="AG43" t="e">
        <f t="shared" si="18"/>
        <v>#REF!</v>
      </c>
      <c r="AH43" t="e">
        <f t="shared" si="19"/>
        <v>#REF!</v>
      </c>
      <c r="AI43" t="e">
        <f t="shared" si="20"/>
        <v>#REF!</v>
      </c>
      <c r="AJ43" t="e">
        <f t="shared" si="21"/>
        <v>#REF!</v>
      </c>
      <c r="AK43" t="e">
        <f t="shared" si="22"/>
        <v>#REF!</v>
      </c>
      <c r="AL43" t="e">
        <f t="shared" si="23"/>
        <v>#REF!</v>
      </c>
      <c r="AM43" t="e">
        <f t="shared" si="24"/>
        <v>#REF!</v>
      </c>
      <c r="AP43" t="str">
        <f t="shared" si="25"/>
        <v/>
      </c>
      <c r="AQ43" t="str">
        <f t="shared" si="26"/>
        <v/>
      </c>
      <c r="AR43" t="str">
        <f t="shared" si="27"/>
        <v/>
      </c>
      <c r="AS43" t="str">
        <f t="shared" si="28"/>
        <v/>
      </c>
      <c r="AT43" t="str">
        <f t="shared" si="29"/>
        <v/>
      </c>
      <c r="AU43" t="str">
        <f t="shared" si="30"/>
        <v/>
      </c>
      <c r="AV43" t="str">
        <f t="shared" si="31"/>
        <v/>
      </c>
      <c r="AW43" t="str">
        <f t="shared" si="32"/>
        <v/>
      </c>
      <c r="AY43" s="6" t="str">
        <f t="shared" si="14"/>
        <v/>
      </c>
      <c r="AZ43" s="6" t="str">
        <f t="shared" si="15"/>
        <v/>
      </c>
    </row>
    <row r="44" spans="1:52" x14ac:dyDescent="0.25">
      <c r="A44" s="2" t="s">
        <v>194</v>
      </c>
      <c r="B44" t="e">
        <f>VLOOKUP('Vol of ausaid vs. other funds'!$A44&amp;'Vol of ausaid vs. other funds'!B$1,#REF!,11,0)</f>
        <v>#REF!</v>
      </c>
      <c r="C44" t="e">
        <f>VLOOKUP('Vol of ausaid vs. other funds'!$A44&amp;'Vol of ausaid vs. other funds'!C$1,#REF!,11,0)</f>
        <v>#REF!</v>
      </c>
      <c r="D44" t="e">
        <f>VLOOKUP('Vol of ausaid vs. other funds'!$A44&amp;'Vol of ausaid vs. other funds'!D$1,#REF!,11,0)</f>
        <v>#REF!</v>
      </c>
      <c r="E44" t="e">
        <f>VLOOKUP('Vol of ausaid vs. other funds'!$A44&amp;'Vol of ausaid vs. other funds'!E$1,#REF!,11,0)</f>
        <v>#REF!</v>
      </c>
      <c r="F44" t="e">
        <f>VLOOKUP('Vol of ausaid vs. other funds'!$A44&amp;'Vol of ausaid vs. other funds'!F$1,#REF!,11,0)</f>
        <v>#REF!</v>
      </c>
      <c r="G44" t="e">
        <f>VLOOKUP('Vol of ausaid vs. other funds'!$A44&amp;'Vol of ausaid vs. other funds'!G$1,#REF!,11,0)</f>
        <v>#REF!</v>
      </c>
      <c r="H44" t="e">
        <f>VLOOKUP('Vol of ausaid vs. other funds'!$A44&amp;'Vol of ausaid vs. other funds'!H$1,#REF!,11,0)</f>
        <v>#REF!</v>
      </c>
      <c r="I44" t="e">
        <f>VLOOKUP('Vol of ausaid vs. other funds'!$A44&amp;'Vol of ausaid vs. other funds'!I$1,#REF!,11,0)</f>
        <v>#REF!</v>
      </c>
      <c r="L44" t="e">
        <f>VLOOKUP('Vol of ausaid vs. other funds'!$A44&amp;'Vol of ausaid vs. other funds'!L$1,#REF!,16,0)</f>
        <v>#REF!</v>
      </c>
      <c r="M44" t="e">
        <f>VLOOKUP('Vol of ausaid vs. other funds'!$A44&amp;'Vol of ausaid vs. other funds'!M$1,#REF!,16,0)</f>
        <v>#REF!</v>
      </c>
      <c r="N44" t="e">
        <f>VLOOKUP('Vol of ausaid vs. other funds'!$A44&amp;'Vol of ausaid vs. other funds'!N$1,#REF!,16,0)</f>
        <v>#REF!</v>
      </c>
      <c r="O44" t="e">
        <f>VLOOKUP('Vol of ausaid vs. other funds'!$A44&amp;'Vol of ausaid vs. other funds'!O$1,#REF!,16,0)</f>
        <v>#REF!</v>
      </c>
      <c r="P44" t="e">
        <f>VLOOKUP('Vol of ausaid vs. other funds'!$A44&amp;'Vol of ausaid vs. other funds'!P$1,#REF!,16,0)</f>
        <v>#REF!</v>
      </c>
      <c r="Q44" t="e">
        <f>VLOOKUP('Vol of ausaid vs. other funds'!$A44&amp;'Vol of ausaid vs. other funds'!Q$1,#REF!,16,0)</f>
        <v>#REF!</v>
      </c>
      <c r="R44" t="e">
        <f>VLOOKUP('Vol of ausaid vs. other funds'!$A44&amp;'Vol of ausaid vs. other funds'!R$1,#REF!,16,0)</f>
        <v>#REF!</v>
      </c>
      <c r="S44" t="e">
        <f>VLOOKUP('Vol of ausaid vs. other funds'!$A44&amp;'Vol of ausaid vs. other funds'!S$1,#REF!,16,0)</f>
        <v>#REF!</v>
      </c>
      <c r="V44" t="e">
        <f t="shared" si="5"/>
        <v>#REF!</v>
      </c>
      <c r="W44" t="e">
        <f t="shared" si="16"/>
        <v>#REF!</v>
      </c>
      <c r="X44" t="e">
        <f t="shared" si="6"/>
        <v>#REF!</v>
      </c>
      <c r="Y44" t="e">
        <f t="shared" si="7"/>
        <v>#REF!</v>
      </c>
      <c r="Z44" t="e">
        <f t="shared" si="8"/>
        <v>#REF!</v>
      </c>
      <c r="AA44" t="e">
        <f t="shared" si="9"/>
        <v>#REF!</v>
      </c>
      <c r="AB44" t="e">
        <f t="shared" si="10"/>
        <v>#REF!</v>
      </c>
      <c r="AC44" t="e">
        <f t="shared" si="11"/>
        <v>#REF!</v>
      </c>
      <c r="AF44" t="e">
        <f t="shared" si="17"/>
        <v>#REF!</v>
      </c>
      <c r="AG44" t="e">
        <f t="shared" si="18"/>
        <v>#REF!</v>
      </c>
      <c r="AH44" t="e">
        <f t="shared" si="19"/>
        <v>#REF!</v>
      </c>
      <c r="AI44" t="e">
        <f t="shared" si="20"/>
        <v>#REF!</v>
      </c>
      <c r="AJ44" t="e">
        <f t="shared" si="21"/>
        <v>#REF!</v>
      </c>
      <c r="AK44" t="e">
        <f t="shared" si="22"/>
        <v>#REF!</v>
      </c>
      <c r="AL44" t="e">
        <f t="shared" si="23"/>
        <v>#REF!</v>
      </c>
      <c r="AM44" t="e">
        <f t="shared" si="24"/>
        <v>#REF!</v>
      </c>
      <c r="AP44" t="str">
        <f t="shared" si="25"/>
        <v/>
      </c>
      <c r="AQ44" t="str">
        <f t="shared" si="26"/>
        <v/>
      </c>
      <c r="AR44" t="str">
        <f t="shared" si="27"/>
        <v/>
      </c>
      <c r="AS44" t="str">
        <f t="shared" si="28"/>
        <v/>
      </c>
      <c r="AT44" t="str">
        <f t="shared" si="29"/>
        <v/>
      </c>
      <c r="AU44" t="str">
        <f t="shared" si="30"/>
        <v/>
      </c>
      <c r="AV44" t="str">
        <f t="shared" si="31"/>
        <v/>
      </c>
      <c r="AW44" t="str">
        <f t="shared" si="32"/>
        <v/>
      </c>
      <c r="AY44" s="6" t="str">
        <f t="shared" si="14"/>
        <v/>
      </c>
      <c r="AZ44" s="6" t="str">
        <f t="shared" si="15"/>
        <v/>
      </c>
    </row>
    <row r="45" spans="1:52" ht="30" x14ac:dyDescent="0.25">
      <c r="A45" s="2" t="s">
        <v>197</v>
      </c>
      <c r="B45" t="e">
        <f>VLOOKUP('Vol of ausaid vs. other funds'!$A45&amp;'Vol of ausaid vs. other funds'!B$1,#REF!,11,0)</f>
        <v>#REF!</v>
      </c>
      <c r="C45" t="e">
        <f>VLOOKUP('Vol of ausaid vs. other funds'!$A45&amp;'Vol of ausaid vs. other funds'!C$1,#REF!,11,0)</f>
        <v>#REF!</v>
      </c>
      <c r="D45" t="e">
        <f>VLOOKUP('Vol of ausaid vs. other funds'!$A45&amp;'Vol of ausaid vs. other funds'!D$1,#REF!,11,0)</f>
        <v>#REF!</v>
      </c>
      <c r="E45" t="e">
        <f>VLOOKUP('Vol of ausaid vs. other funds'!$A45&amp;'Vol of ausaid vs. other funds'!E$1,#REF!,11,0)</f>
        <v>#REF!</v>
      </c>
      <c r="F45" t="e">
        <f>VLOOKUP('Vol of ausaid vs. other funds'!$A45&amp;'Vol of ausaid vs. other funds'!F$1,#REF!,11,0)</f>
        <v>#REF!</v>
      </c>
      <c r="G45" t="e">
        <f>VLOOKUP('Vol of ausaid vs. other funds'!$A45&amp;'Vol of ausaid vs. other funds'!G$1,#REF!,11,0)</f>
        <v>#REF!</v>
      </c>
      <c r="H45" t="e">
        <f>VLOOKUP('Vol of ausaid vs. other funds'!$A45&amp;'Vol of ausaid vs. other funds'!H$1,#REF!,11,0)</f>
        <v>#REF!</v>
      </c>
      <c r="I45" t="e">
        <f>VLOOKUP('Vol of ausaid vs. other funds'!$A45&amp;'Vol of ausaid vs. other funds'!I$1,#REF!,11,0)</f>
        <v>#REF!</v>
      </c>
      <c r="L45" t="e">
        <f>VLOOKUP('Vol of ausaid vs. other funds'!$A45&amp;'Vol of ausaid vs. other funds'!L$1,#REF!,16,0)</f>
        <v>#REF!</v>
      </c>
      <c r="M45" t="e">
        <f>VLOOKUP('Vol of ausaid vs. other funds'!$A45&amp;'Vol of ausaid vs. other funds'!M$1,#REF!,16,0)</f>
        <v>#REF!</v>
      </c>
      <c r="N45" t="e">
        <f>VLOOKUP('Vol of ausaid vs. other funds'!$A45&amp;'Vol of ausaid vs. other funds'!N$1,#REF!,16,0)</f>
        <v>#REF!</v>
      </c>
      <c r="O45" t="e">
        <f>VLOOKUP('Vol of ausaid vs. other funds'!$A45&amp;'Vol of ausaid vs. other funds'!O$1,#REF!,16,0)</f>
        <v>#REF!</v>
      </c>
      <c r="P45" t="e">
        <f>VLOOKUP('Vol of ausaid vs. other funds'!$A45&amp;'Vol of ausaid vs. other funds'!P$1,#REF!,16,0)</f>
        <v>#REF!</v>
      </c>
      <c r="Q45" t="e">
        <f>VLOOKUP('Vol of ausaid vs. other funds'!$A45&amp;'Vol of ausaid vs. other funds'!Q$1,#REF!,16,0)</f>
        <v>#REF!</v>
      </c>
      <c r="R45" t="e">
        <f>VLOOKUP('Vol of ausaid vs. other funds'!$A45&amp;'Vol of ausaid vs. other funds'!R$1,#REF!,16,0)</f>
        <v>#REF!</v>
      </c>
      <c r="S45" t="e">
        <f>VLOOKUP('Vol of ausaid vs. other funds'!$A45&amp;'Vol of ausaid vs. other funds'!S$1,#REF!,16,0)</f>
        <v>#REF!</v>
      </c>
      <c r="V45" t="e">
        <f t="shared" si="5"/>
        <v>#REF!</v>
      </c>
      <c r="W45" t="e">
        <f t="shared" si="16"/>
        <v>#REF!</v>
      </c>
      <c r="X45" t="e">
        <f t="shared" si="6"/>
        <v>#REF!</v>
      </c>
      <c r="Y45" t="e">
        <f t="shared" si="7"/>
        <v>#REF!</v>
      </c>
      <c r="Z45" t="e">
        <f t="shared" si="8"/>
        <v>#REF!</v>
      </c>
      <c r="AA45" t="e">
        <f t="shared" si="9"/>
        <v>#REF!</v>
      </c>
      <c r="AB45" t="e">
        <f t="shared" si="10"/>
        <v>#REF!</v>
      </c>
      <c r="AC45" t="e">
        <f t="shared" si="11"/>
        <v>#REF!</v>
      </c>
      <c r="AF45" t="e">
        <f t="shared" si="17"/>
        <v>#REF!</v>
      </c>
      <c r="AG45" t="e">
        <f t="shared" si="18"/>
        <v>#REF!</v>
      </c>
      <c r="AH45" t="e">
        <f t="shared" si="19"/>
        <v>#REF!</v>
      </c>
      <c r="AI45" t="e">
        <f t="shared" si="20"/>
        <v>#REF!</v>
      </c>
      <c r="AJ45" t="e">
        <f t="shared" si="21"/>
        <v>#REF!</v>
      </c>
      <c r="AK45" t="e">
        <f t="shared" si="22"/>
        <v>#REF!</v>
      </c>
      <c r="AL45" t="e">
        <f t="shared" si="23"/>
        <v>#REF!</v>
      </c>
      <c r="AM45" t="e">
        <f t="shared" si="24"/>
        <v>#REF!</v>
      </c>
      <c r="AP45" t="str">
        <f t="shared" si="25"/>
        <v/>
      </c>
      <c r="AQ45" t="str">
        <f t="shared" si="26"/>
        <v/>
      </c>
      <c r="AR45" t="str">
        <f t="shared" si="27"/>
        <v/>
      </c>
      <c r="AS45" t="str">
        <f t="shared" si="28"/>
        <v/>
      </c>
      <c r="AT45" t="str">
        <f t="shared" si="29"/>
        <v/>
      </c>
      <c r="AU45" t="str">
        <f t="shared" si="30"/>
        <v/>
      </c>
      <c r="AV45" t="str">
        <f t="shared" si="31"/>
        <v/>
      </c>
      <c r="AW45" t="str">
        <f t="shared" si="32"/>
        <v/>
      </c>
      <c r="AY45" s="6" t="str">
        <f t="shared" si="14"/>
        <v/>
      </c>
      <c r="AZ45" s="6" t="str">
        <f t="shared" si="15"/>
        <v/>
      </c>
    </row>
    <row r="46" spans="1:52" ht="30" x14ac:dyDescent="0.25">
      <c r="A46" s="2" t="s">
        <v>89</v>
      </c>
      <c r="B46" t="e">
        <f>VLOOKUP('Vol of ausaid vs. other funds'!$A46&amp;'Vol of ausaid vs. other funds'!B$1,#REF!,11,0)</f>
        <v>#REF!</v>
      </c>
      <c r="C46" t="e">
        <f>VLOOKUP('Vol of ausaid vs. other funds'!$A46&amp;'Vol of ausaid vs. other funds'!C$1,#REF!,11,0)</f>
        <v>#REF!</v>
      </c>
      <c r="D46" t="e">
        <f>VLOOKUP('Vol of ausaid vs. other funds'!$A46&amp;'Vol of ausaid vs. other funds'!D$1,#REF!,11,0)</f>
        <v>#REF!</v>
      </c>
      <c r="E46" t="e">
        <f>VLOOKUP('Vol of ausaid vs. other funds'!$A46&amp;'Vol of ausaid vs. other funds'!E$1,#REF!,11,0)</f>
        <v>#REF!</v>
      </c>
      <c r="F46" t="e">
        <f>VLOOKUP('Vol of ausaid vs. other funds'!$A46&amp;'Vol of ausaid vs. other funds'!F$1,#REF!,11,0)</f>
        <v>#REF!</v>
      </c>
      <c r="G46" t="e">
        <f>VLOOKUP('Vol of ausaid vs. other funds'!$A46&amp;'Vol of ausaid vs. other funds'!G$1,#REF!,11,0)</f>
        <v>#REF!</v>
      </c>
      <c r="H46" t="e">
        <f>VLOOKUP('Vol of ausaid vs. other funds'!$A46&amp;'Vol of ausaid vs. other funds'!H$1,#REF!,11,0)</f>
        <v>#REF!</v>
      </c>
      <c r="I46" t="e">
        <f>VLOOKUP('Vol of ausaid vs. other funds'!$A46&amp;'Vol of ausaid vs. other funds'!I$1,#REF!,11,0)</f>
        <v>#REF!</v>
      </c>
      <c r="L46" t="e">
        <f>VLOOKUP('Vol of ausaid vs. other funds'!$A46&amp;'Vol of ausaid vs. other funds'!L$1,#REF!,16,0)</f>
        <v>#REF!</v>
      </c>
      <c r="M46" t="e">
        <f>VLOOKUP('Vol of ausaid vs. other funds'!$A46&amp;'Vol of ausaid vs. other funds'!M$1,#REF!,16,0)</f>
        <v>#REF!</v>
      </c>
      <c r="N46" t="e">
        <f>VLOOKUP('Vol of ausaid vs. other funds'!$A46&amp;'Vol of ausaid vs. other funds'!N$1,#REF!,16,0)</f>
        <v>#REF!</v>
      </c>
      <c r="O46" t="e">
        <f>VLOOKUP('Vol of ausaid vs. other funds'!$A46&amp;'Vol of ausaid vs. other funds'!O$1,#REF!,16,0)</f>
        <v>#REF!</v>
      </c>
      <c r="P46" t="e">
        <f>VLOOKUP('Vol of ausaid vs. other funds'!$A46&amp;'Vol of ausaid vs. other funds'!P$1,#REF!,16,0)</f>
        <v>#REF!</v>
      </c>
      <c r="Q46" t="e">
        <f>VLOOKUP('Vol of ausaid vs. other funds'!$A46&amp;'Vol of ausaid vs. other funds'!Q$1,#REF!,16,0)</f>
        <v>#REF!</v>
      </c>
      <c r="R46" t="e">
        <f>VLOOKUP('Vol of ausaid vs. other funds'!$A46&amp;'Vol of ausaid vs. other funds'!R$1,#REF!,16,0)</f>
        <v>#REF!</v>
      </c>
      <c r="S46" t="e">
        <f>VLOOKUP('Vol of ausaid vs. other funds'!$A46&amp;'Vol of ausaid vs. other funds'!S$1,#REF!,16,0)</f>
        <v>#REF!</v>
      </c>
      <c r="V46" t="e">
        <f t="shared" si="5"/>
        <v>#REF!</v>
      </c>
      <c r="W46" t="e">
        <f t="shared" si="16"/>
        <v>#REF!</v>
      </c>
      <c r="X46" t="e">
        <f t="shared" si="6"/>
        <v>#REF!</v>
      </c>
      <c r="Y46" t="e">
        <f t="shared" si="7"/>
        <v>#REF!</v>
      </c>
      <c r="Z46" t="e">
        <f t="shared" si="8"/>
        <v>#REF!</v>
      </c>
      <c r="AA46" t="e">
        <f t="shared" si="9"/>
        <v>#REF!</v>
      </c>
      <c r="AB46" t="e">
        <f t="shared" si="10"/>
        <v>#REF!</v>
      </c>
      <c r="AC46" t="e">
        <f t="shared" si="11"/>
        <v>#REF!</v>
      </c>
      <c r="AF46" t="e">
        <f t="shared" si="17"/>
        <v>#REF!</v>
      </c>
      <c r="AG46" t="e">
        <f t="shared" si="18"/>
        <v>#REF!</v>
      </c>
      <c r="AH46" t="e">
        <f t="shared" si="19"/>
        <v>#REF!</v>
      </c>
      <c r="AI46" t="e">
        <f t="shared" si="20"/>
        <v>#REF!</v>
      </c>
      <c r="AJ46" t="e">
        <f t="shared" si="21"/>
        <v>#REF!</v>
      </c>
      <c r="AK46" t="e">
        <f t="shared" si="22"/>
        <v>#REF!</v>
      </c>
      <c r="AL46" t="e">
        <f t="shared" si="23"/>
        <v>#REF!</v>
      </c>
      <c r="AM46" t="e">
        <f t="shared" si="24"/>
        <v>#REF!</v>
      </c>
      <c r="AP46" t="str">
        <f t="shared" si="25"/>
        <v/>
      </c>
      <c r="AQ46" t="str">
        <f t="shared" si="26"/>
        <v/>
      </c>
      <c r="AR46" t="str">
        <f t="shared" si="27"/>
        <v/>
      </c>
      <c r="AS46" t="str">
        <f t="shared" si="28"/>
        <v/>
      </c>
      <c r="AT46" t="str">
        <f t="shared" si="29"/>
        <v/>
      </c>
      <c r="AU46" t="str">
        <f t="shared" si="30"/>
        <v/>
      </c>
      <c r="AV46" t="str">
        <f t="shared" si="31"/>
        <v/>
      </c>
      <c r="AW46" t="str">
        <f t="shared" si="32"/>
        <v/>
      </c>
      <c r="AY46" s="6" t="str">
        <f t="shared" si="14"/>
        <v/>
      </c>
      <c r="AZ46" s="6" t="str">
        <f t="shared" si="15"/>
        <v/>
      </c>
    </row>
    <row r="47" spans="1:52" ht="30" x14ac:dyDescent="0.25">
      <c r="A47" s="2" t="s">
        <v>197</v>
      </c>
      <c r="B47" t="e">
        <f>VLOOKUP('Vol of ausaid vs. other funds'!$A47&amp;'Vol of ausaid vs. other funds'!B$1,#REF!,11,0)</f>
        <v>#REF!</v>
      </c>
      <c r="C47" t="e">
        <f>VLOOKUP('Vol of ausaid vs. other funds'!$A47&amp;'Vol of ausaid vs. other funds'!C$1,#REF!,11,0)</f>
        <v>#REF!</v>
      </c>
      <c r="D47" t="e">
        <f>VLOOKUP('Vol of ausaid vs. other funds'!$A47&amp;'Vol of ausaid vs. other funds'!D$1,#REF!,11,0)</f>
        <v>#REF!</v>
      </c>
      <c r="E47" t="e">
        <f>VLOOKUP('Vol of ausaid vs. other funds'!$A47&amp;'Vol of ausaid vs. other funds'!E$1,#REF!,11,0)</f>
        <v>#REF!</v>
      </c>
      <c r="F47" t="e">
        <f>VLOOKUP('Vol of ausaid vs. other funds'!$A47&amp;'Vol of ausaid vs. other funds'!F$1,#REF!,11,0)</f>
        <v>#REF!</v>
      </c>
      <c r="G47" t="e">
        <f>VLOOKUP('Vol of ausaid vs. other funds'!$A47&amp;'Vol of ausaid vs. other funds'!G$1,#REF!,11,0)</f>
        <v>#REF!</v>
      </c>
      <c r="H47" t="e">
        <f>VLOOKUP('Vol of ausaid vs. other funds'!$A47&amp;'Vol of ausaid vs. other funds'!H$1,#REF!,11,0)</f>
        <v>#REF!</v>
      </c>
      <c r="I47" t="e">
        <f>VLOOKUP('Vol of ausaid vs. other funds'!$A47&amp;'Vol of ausaid vs. other funds'!I$1,#REF!,11,0)</f>
        <v>#REF!</v>
      </c>
      <c r="L47" t="e">
        <f>VLOOKUP('Vol of ausaid vs. other funds'!$A47&amp;'Vol of ausaid vs. other funds'!L$1,#REF!,16,0)</f>
        <v>#REF!</v>
      </c>
      <c r="M47" t="e">
        <f>VLOOKUP('Vol of ausaid vs. other funds'!$A47&amp;'Vol of ausaid vs. other funds'!M$1,#REF!,16,0)</f>
        <v>#REF!</v>
      </c>
      <c r="N47" t="e">
        <f>VLOOKUP('Vol of ausaid vs. other funds'!$A47&amp;'Vol of ausaid vs. other funds'!N$1,#REF!,16,0)</f>
        <v>#REF!</v>
      </c>
      <c r="O47" t="e">
        <f>VLOOKUP('Vol of ausaid vs. other funds'!$A47&amp;'Vol of ausaid vs. other funds'!O$1,#REF!,16,0)</f>
        <v>#REF!</v>
      </c>
      <c r="P47" t="e">
        <f>VLOOKUP('Vol of ausaid vs. other funds'!$A47&amp;'Vol of ausaid vs. other funds'!P$1,#REF!,16,0)</f>
        <v>#REF!</v>
      </c>
      <c r="Q47" t="e">
        <f>VLOOKUP('Vol of ausaid vs. other funds'!$A47&amp;'Vol of ausaid vs. other funds'!Q$1,#REF!,16,0)</f>
        <v>#REF!</v>
      </c>
      <c r="R47" t="e">
        <f>VLOOKUP('Vol of ausaid vs. other funds'!$A47&amp;'Vol of ausaid vs. other funds'!R$1,#REF!,16,0)</f>
        <v>#REF!</v>
      </c>
      <c r="S47" t="e">
        <f>VLOOKUP('Vol of ausaid vs. other funds'!$A47&amp;'Vol of ausaid vs. other funds'!S$1,#REF!,16,0)</f>
        <v>#REF!</v>
      </c>
      <c r="V47" t="e">
        <f t="shared" si="5"/>
        <v>#REF!</v>
      </c>
      <c r="W47" t="e">
        <f t="shared" si="16"/>
        <v>#REF!</v>
      </c>
      <c r="X47" t="e">
        <f t="shared" si="6"/>
        <v>#REF!</v>
      </c>
      <c r="Y47" t="e">
        <f t="shared" si="7"/>
        <v>#REF!</v>
      </c>
      <c r="Z47" t="e">
        <f t="shared" si="8"/>
        <v>#REF!</v>
      </c>
      <c r="AA47" t="e">
        <f t="shared" si="9"/>
        <v>#REF!</v>
      </c>
      <c r="AB47" t="e">
        <f t="shared" si="10"/>
        <v>#REF!</v>
      </c>
      <c r="AC47" t="e">
        <f t="shared" si="11"/>
        <v>#REF!</v>
      </c>
      <c r="AF47" t="e">
        <f t="shared" si="17"/>
        <v>#REF!</v>
      </c>
      <c r="AG47" t="e">
        <f t="shared" si="18"/>
        <v>#REF!</v>
      </c>
      <c r="AH47" t="e">
        <f t="shared" si="19"/>
        <v>#REF!</v>
      </c>
      <c r="AI47" t="e">
        <f t="shared" si="20"/>
        <v>#REF!</v>
      </c>
      <c r="AJ47" t="e">
        <f t="shared" si="21"/>
        <v>#REF!</v>
      </c>
      <c r="AK47" t="e">
        <f t="shared" si="22"/>
        <v>#REF!</v>
      </c>
      <c r="AL47" t="e">
        <f t="shared" si="23"/>
        <v>#REF!</v>
      </c>
      <c r="AM47" t="e">
        <f t="shared" si="24"/>
        <v>#REF!</v>
      </c>
      <c r="AP47" t="str">
        <f t="shared" si="25"/>
        <v/>
      </c>
      <c r="AQ47" t="str">
        <f t="shared" si="26"/>
        <v/>
      </c>
      <c r="AR47" t="str">
        <f t="shared" si="27"/>
        <v/>
      </c>
      <c r="AS47" t="str">
        <f t="shared" si="28"/>
        <v/>
      </c>
      <c r="AT47" t="str">
        <f t="shared" si="29"/>
        <v/>
      </c>
      <c r="AU47" t="str">
        <f t="shared" si="30"/>
        <v/>
      </c>
      <c r="AV47" t="str">
        <f t="shared" si="31"/>
        <v/>
      </c>
      <c r="AW47" t="str">
        <f t="shared" si="32"/>
        <v/>
      </c>
      <c r="AY47" s="6" t="str">
        <f t="shared" si="14"/>
        <v/>
      </c>
      <c r="AZ47" s="6" t="str">
        <f t="shared" si="15"/>
        <v/>
      </c>
    </row>
    <row r="48" spans="1:52" x14ac:dyDescent="0.25">
      <c r="A48" t="s">
        <v>17</v>
      </c>
      <c r="B48" t="e">
        <f>VLOOKUP('Vol of ausaid vs. other funds'!$A48&amp;'Vol of ausaid vs. other funds'!B$1,#REF!,11,0)</f>
        <v>#REF!</v>
      </c>
      <c r="C48" t="e">
        <f>VLOOKUP('Vol of ausaid vs. other funds'!$A48&amp;'Vol of ausaid vs. other funds'!C$1,#REF!,11,0)</f>
        <v>#REF!</v>
      </c>
      <c r="D48" t="e">
        <f>VLOOKUP('Vol of ausaid vs. other funds'!$A48&amp;'Vol of ausaid vs. other funds'!D$1,#REF!,11,0)</f>
        <v>#REF!</v>
      </c>
      <c r="E48" t="e">
        <f>VLOOKUP('Vol of ausaid vs. other funds'!$A48&amp;'Vol of ausaid vs. other funds'!E$1,#REF!,11,0)</f>
        <v>#REF!</v>
      </c>
      <c r="F48" t="e">
        <f>VLOOKUP('Vol of ausaid vs. other funds'!$A48&amp;'Vol of ausaid vs. other funds'!F$1,#REF!,11,0)</f>
        <v>#REF!</v>
      </c>
      <c r="G48" t="e">
        <f>VLOOKUP('Vol of ausaid vs. other funds'!$A48&amp;'Vol of ausaid vs. other funds'!G$1,#REF!,11,0)</f>
        <v>#REF!</v>
      </c>
      <c r="H48" t="e">
        <f>VLOOKUP('Vol of ausaid vs. other funds'!$A48&amp;'Vol of ausaid vs. other funds'!H$1,#REF!,11,0)</f>
        <v>#REF!</v>
      </c>
      <c r="I48" t="e">
        <f>VLOOKUP('Vol of ausaid vs. other funds'!$A48&amp;'Vol of ausaid vs. other funds'!I$1,#REF!,11,0)</f>
        <v>#REF!</v>
      </c>
      <c r="L48" t="e">
        <f>VLOOKUP('Vol of ausaid vs. other funds'!$A48&amp;'Vol of ausaid vs. other funds'!L$1,#REF!,16,0)</f>
        <v>#REF!</v>
      </c>
      <c r="M48" t="e">
        <f>VLOOKUP('Vol of ausaid vs. other funds'!$A48&amp;'Vol of ausaid vs. other funds'!M$1,#REF!,16,0)</f>
        <v>#REF!</v>
      </c>
      <c r="N48" t="e">
        <f>VLOOKUP('Vol of ausaid vs. other funds'!$A48&amp;'Vol of ausaid vs. other funds'!N$1,#REF!,16,0)</f>
        <v>#REF!</v>
      </c>
      <c r="O48" t="e">
        <f>VLOOKUP('Vol of ausaid vs. other funds'!$A48&amp;'Vol of ausaid vs. other funds'!O$1,#REF!,16,0)</f>
        <v>#REF!</v>
      </c>
      <c r="P48" t="e">
        <f>VLOOKUP('Vol of ausaid vs. other funds'!$A48&amp;'Vol of ausaid vs. other funds'!P$1,#REF!,16,0)</f>
        <v>#REF!</v>
      </c>
      <c r="Q48" t="e">
        <f>VLOOKUP('Vol of ausaid vs. other funds'!$A48&amp;'Vol of ausaid vs. other funds'!Q$1,#REF!,16,0)</f>
        <v>#REF!</v>
      </c>
      <c r="R48" t="e">
        <f>VLOOKUP('Vol of ausaid vs. other funds'!$A48&amp;'Vol of ausaid vs. other funds'!R$1,#REF!,16,0)</f>
        <v>#REF!</v>
      </c>
      <c r="S48" t="e">
        <f>VLOOKUP('Vol of ausaid vs. other funds'!$A48&amp;'Vol of ausaid vs. other funds'!S$1,#REF!,16,0)</f>
        <v>#REF!</v>
      </c>
      <c r="V48" t="e">
        <f t="shared" si="5"/>
        <v>#REF!</v>
      </c>
      <c r="W48" t="e">
        <f t="shared" si="16"/>
        <v>#REF!</v>
      </c>
      <c r="X48" t="e">
        <f t="shared" si="6"/>
        <v>#REF!</v>
      </c>
      <c r="Y48" t="e">
        <f t="shared" si="7"/>
        <v>#REF!</v>
      </c>
      <c r="Z48" t="e">
        <f t="shared" si="8"/>
        <v>#REF!</v>
      </c>
      <c r="AA48" t="e">
        <f t="shared" si="9"/>
        <v>#REF!</v>
      </c>
      <c r="AB48" t="e">
        <f t="shared" si="10"/>
        <v>#REF!</v>
      </c>
      <c r="AC48" t="e">
        <f t="shared" si="11"/>
        <v>#REF!</v>
      </c>
      <c r="AF48" t="e">
        <f t="shared" si="17"/>
        <v>#REF!</v>
      </c>
      <c r="AG48" t="e">
        <f t="shared" si="18"/>
        <v>#REF!</v>
      </c>
      <c r="AH48" t="e">
        <f t="shared" si="19"/>
        <v>#REF!</v>
      </c>
      <c r="AI48" t="e">
        <f t="shared" si="20"/>
        <v>#REF!</v>
      </c>
      <c r="AJ48" t="e">
        <f t="shared" si="21"/>
        <v>#REF!</v>
      </c>
      <c r="AK48" t="e">
        <f t="shared" si="22"/>
        <v>#REF!</v>
      </c>
      <c r="AL48" t="e">
        <f t="shared" si="23"/>
        <v>#REF!</v>
      </c>
      <c r="AM48" t="e">
        <f t="shared" si="24"/>
        <v>#REF!</v>
      </c>
      <c r="AP48" t="str">
        <f t="shared" si="25"/>
        <v/>
      </c>
      <c r="AQ48" t="str">
        <f t="shared" si="26"/>
        <v/>
      </c>
      <c r="AR48" t="str">
        <f t="shared" si="27"/>
        <v/>
      </c>
      <c r="AS48" t="str">
        <f t="shared" si="28"/>
        <v/>
      </c>
      <c r="AT48" t="str">
        <f t="shared" si="29"/>
        <v/>
      </c>
      <c r="AU48" t="str">
        <f t="shared" si="30"/>
        <v/>
      </c>
      <c r="AV48" t="str">
        <f t="shared" si="31"/>
        <v/>
      </c>
      <c r="AW48" t="str">
        <f t="shared" si="32"/>
        <v/>
      </c>
      <c r="AY48" s="6" t="str">
        <f t="shared" si="14"/>
        <v/>
      </c>
      <c r="AZ48" s="6" t="str">
        <f t="shared" si="15"/>
        <v/>
      </c>
    </row>
    <row r="49" spans="1:52" x14ac:dyDescent="0.25">
      <c r="A49" t="s">
        <v>183</v>
      </c>
      <c r="B49" t="e">
        <f>VLOOKUP('Vol of ausaid vs. other funds'!$A49&amp;'Vol of ausaid vs. other funds'!B$1,#REF!,11,0)</f>
        <v>#REF!</v>
      </c>
      <c r="C49" t="e">
        <f>VLOOKUP('Vol of ausaid vs. other funds'!$A49&amp;'Vol of ausaid vs. other funds'!C$1,#REF!,11,0)</f>
        <v>#REF!</v>
      </c>
      <c r="D49" t="e">
        <f>VLOOKUP('Vol of ausaid vs. other funds'!$A49&amp;'Vol of ausaid vs. other funds'!D$1,#REF!,11,0)</f>
        <v>#REF!</v>
      </c>
      <c r="E49" t="e">
        <f>VLOOKUP('Vol of ausaid vs. other funds'!$A49&amp;'Vol of ausaid vs. other funds'!E$1,#REF!,11,0)</f>
        <v>#REF!</v>
      </c>
      <c r="F49" t="e">
        <f>VLOOKUP('Vol of ausaid vs. other funds'!$A49&amp;'Vol of ausaid vs. other funds'!F$1,#REF!,11,0)</f>
        <v>#REF!</v>
      </c>
      <c r="G49" t="e">
        <f>VLOOKUP('Vol of ausaid vs. other funds'!$A49&amp;'Vol of ausaid vs. other funds'!G$1,#REF!,11,0)</f>
        <v>#REF!</v>
      </c>
      <c r="H49" t="e">
        <f>VLOOKUP('Vol of ausaid vs. other funds'!$A49&amp;'Vol of ausaid vs. other funds'!H$1,#REF!,11,0)</f>
        <v>#REF!</v>
      </c>
      <c r="I49" t="e">
        <f>VLOOKUP('Vol of ausaid vs. other funds'!$A49&amp;'Vol of ausaid vs. other funds'!I$1,#REF!,11,0)</f>
        <v>#REF!</v>
      </c>
      <c r="L49" t="e">
        <f>VLOOKUP('Vol of ausaid vs. other funds'!$A49&amp;'Vol of ausaid vs. other funds'!L$1,#REF!,16,0)</f>
        <v>#REF!</v>
      </c>
      <c r="M49" t="e">
        <f>VLOOKUP('Vol of ausaid vs. other funds'!$A49&amp;'Vol of ausaid vs. other funds'!M$1,#REF!,16,0)</f>
        <v>#REF!</v>
      </c>
      <c r="N49" t="e">
        <f>VLOOKUP('Vol of ausaid vs. other funds'!$A49&amp;'Vol of ausaid vs. other funds'!N$1,#REF!,16,0)</f>
        <v>#REF!</v>
      </c>
      <c r="O49" t="e">
        <f>VLOOKUP('Vol of ausaid vs. other funds'!$A49&amp;'Vol of ausaid vs. other funds'!O$1,#REF!,16,0)</f>
        <v>#REF!</v>
      </c>
      <c r="P49" t="e">
        <f>VLOOKUP('Vol of ausaid vs. other funds'!$A49&amp;'Vol of ausaid vs. other funds'!P$1,#REF!,16,0)</f>
        <v>#REF!</v>
      </c>
      <c r="Q49" t="e">
        <f>VLOOKUP('Vol of ausaid vs. other funds'!$A49&amp;'Vol of ausaid vs. other funds'!Q$1,#REF!,16,0)</f>
        <v>#REF!</v>
      </c>
      <c r="R49" t="e">
        <f>VLOOKUP('Vol of ausaid vs. other funds'!$A49&amp;'Vol of ausaid vs. other funds'!R$1,#REF!,16,0)</f>
        <v>#REF!</v>
      </c>
      <c r="S49" t="e">
        <f>VLOOKUP('Vol of ausaid vs. other funds'!$A49&amp;'Vol of ausaid vs. other funds'!S$1,#REF!,16,0)</f>
        <v>#REF!</v>
      </c>
      <c r="V49" t="e">
        <f t="shared" si="5"/>
        <v>#REF!</v>
      </c>
      <c r="W49" t="e">
        <f t="shared" si="16"/>
        <v>#REF!</v>
      </c>
      <c r="X49" t="e">
        <f t="shared" si="6"/>
        <v>#REF!</v>
      </c>
      <c r="Y49" t="e">
        <f t="shared" si="7"/>
        <v>#REF!</v>
      </c>
      <c r="Z49" t="e">
        <f t="shared" si="8"/>
        <v>#REF!</v>
      </c>
      <c r="AA49" t="e">
        <f t="shared" si="9"/>
        <v>#REF!</v>
      </c>
      <c r="AB49" t="e">
        <f t="shared" si="10"/>
        <v>#REF!</v>
      </c>
      <c r="AC49" t="e">
        <f t="shared" si="11"/>
        <v>#REF!</v>
      </c>
      <c r="AF49" t="e">
        <f t="shared" si="17"/>
        <v>#REF!</v>
      </c>
      <c r="AG49" t="e">
        <f t="shared" si="18"/>
        <v>#REF!</v>
      </c>
      <c r="AH49" t="e">
        <f t="shared" si="19"/>
        <v>#REF!</v>
      </c>
      <c r="AI49" t="e">
        <f t="shared" si="20"/>
        <v>#REF!</v>
      </c>
      <c r="AJ49" t="e">
        <f t="shared" si="21"/>
        <v>#REF!</v>
      </c>
      <c r="AK49" t="e">
        <f t="shared" si="22"/>
        <v>#REF!</v>
      </c>
      <c r="AL49" t="e">
        <f t="shared" si="23"/>
        <v>#REF!</v>
      </c>
      <c r="AM49" t="e">
        <f t="shared" si="24"/>
        <v>#REF!</v>
      </c>
      <c r="AP49" t="str">
        <f t="shared" si="25"/>
        <v/>
      </c>
      <c r="AQ49" t="str">
        <f t="shared" si="26"/>
        <v/>
      </c>
      <c r="AR49" t="str">
        <f t="shared" si="27"/>
        <v/>
      </c>
      <c r="AS49" t="str">
        <f t="shared" si="28"/>
        <v/>
      </c>
      <c r="AT49" t="str">
        <f t="shared" si="29"/>
        <v/>
      </c>
      <c r="AU49" t="str">
        <f t="shared" si="30"/>
        <v/>
      </c>
      <c r="AV49" t="str">
        <f t="shared" si="31"/>
        <v/>
      </c>
      <c r="AW49" t="str">
        <f t="shared" si="32"/>
        <v/>
      </c>
      <c r="AY49" s="6" t="str">
        <f t="shared" si="14"/>
        <v/>
      </c>
      <c r="AZ49" s="6" t="str">
        <f t="shared" si="15"/>
        <v/>
      </c>
    </row>
    <row r="50" spans="1:52" x14ac:dyDescent="0.25">
      <c r="A50" t="s">
        <v>136</v>
      </c>
      <c r="B50" t="e">
        <f>VLOOKUP('Vol of ausaid vs. other funds'!$A50&amp;'Vol of ausaid vs. other funds'!B$1,#REF!,11,0)</f>
        <v>#REF!</v>
      </c>
      <c r="C50" t="e">
        <f>VLOOKUP('Vol of ausaid vs. other funds'!$A50&amp;'Vol of ausaid vs. other funds'!C$1,#REF!,11,0)</f>
        <v>#REF!</v>
      </c>
      <c r="D50" t="e">
        <f>VLOOKUP('Vol of ausaid vs. other funds'!$A50&amp;'Vol of ausaid vs. other funds'!D$1,#REF!,11,0)</f>
        <v>#REF!</v>
      </c>
      <c r="E50" t="e">
        <f>VLOOKUP('Vol of ausaid vs. other funds'!$A50&amp;'Vol of ausaid vs. other funds'!E$1,#REF!,11,0)</f>
        <v>#REF!</v>
      </c>
      <c r="F50" t="e">
        <f>VLOOKUP('Vol of ausaid vs. other funds'!$A50&amp;'Vol of ausaid vs. other funds'!F$1,#REF!,11,0)</f>
        <v>#REF!</v>
      </c>
      <c r="G50" t="e">
        <f>VLOOKUP('Vol of ausaid vs. other funds'!$A50&amp;'Vol of ausaid vs. other funds'!G$1,#REF!,11,0)</f>
        <v>#REF!</v>
      </c>
      <c r="H50" t="e">
        <f>VLOOKUP('Vol of ausaid vs. other funds'!$A50&amp;'Vol of ausaid vs. other funds'!H$1,#REF!,11,0)</f>
        <v>#REF!</v>
      </c>
      <c r="I50" t="e">
        <f>VLOOKUP('Vol of ausaid vs. other funds'!$A50&amp;'Vol of ausaid vs. other funds'!I$1,#REF!,11,0)</f>
        <v>#REF!</v>
      </c>
      <c r="L50" t="e">
        <f>VLOOKUP('Vol of ausaid vs. other funds'!$A50&amp;'Vol of ausaid vs. other funds'!L$1,#REF!,16,0)</f>
        <v>#REF!</v>
      </c>
      <c r="M50" t="e">
        <f>VLOOKUP('Vol of ausaid vs. other funds'!$A50&amp;'Vol of ausaid vs. other funds'!M$1,#REF!,16,0)</f>
        <v>#REF!</v>
      </c>
      <c r="N50" t="e">
        <f>VLOOKUP('Vol of ausaid vs. other funds'!$A50&amp;'Vol of ausaid vs. other funds'!N$1,#REF!,16,0)</f>
        <v>#REF!</v>
      </c>
      <c r="O50" t="e">
        <f>VLOOKUP('Vol of ausaid vs. other funds'!$A50&amp;'Vol of ausaid vs. other funds'!O$1,#REF!,16,0)</f>
        <v>#REF!</v>
      </c>
      <c r="P50" t="e">
        <f>VLOOKUP('Vol of ausaid vs. other funds'!$A50&amp;'Vol of ausaid vs. other funds'!P$1,#REF!,16,0)</f>
        <v>#REF!</v>
      </c>
      <c r="Q50" t="e">
        <f>VLOOKUP('Vol of ausaid vs. other funds'!$A50&amp;'Vol of ausaid vs. other funds'!Q$1,#REF!,16,0)</f>
        <v>#REF!</v>
      </c>
      <c r="R50" t="e">
        <f>VLOOKUP('Vol of ausaid vs. other funds'!$A50&amp;'Vol of ausaid vs. other funds'!R$1,#REF!,16,0)</f>
        <v>#REF!</v>
      </c>
      <c r="S50" t="e">
        <f>VLOOKUP('Vol of ausaid vs. other funds'!$A50&amp;'Vol of ausaid vs. other funds'!S$1,#REF!,16,0)</f>
        <v>#REF!</v>
      </c>
      <c r="V50" t="e">
        <f t="shared" si="5"/>
        <v>#REF!</v>
      </c>
      <c r="W50" t="e">
        <f t="shared" si="16"/>
        <v>#REF!</v>
      </c>
      <c r="X50" t="e">
        <f t="shared" si="6"/>
        <v>#REF!</v>
      </c>
      <c r="Y50" t="e">
        <f t="shared" si="7"/>
        <v>#REF!</v>
      </c>
      <c r="Z50" t="e">
        <f t="shared" si="8"/>
        <v>#REF!</v>
      </c>
      <c r="AA50" t="e">
        <f t="shared" si="9"/>
        <v>#REF!</v>
      </c>
      <c r="AB50" t="e">
        <f t="shared" si="10"/>
        <v>#REF!</v>
      </c>
      <c r="AC50" t="e">
        <f t="shared" si="11"/>
        <v>#REF!</v>
      </c>
      <c r="AF50" t="e">
        <f t="shared" si="17"/>
        <v>#REF!</v>
      </c>
      <c r="AG50" t="e">
        <f t="shared" si="18"/>
        <v>#REF!</v>
      </c>
      <c r="AH50" t="e">
        <f t="shared" si="19"/>
        <v>#REF!</v>
      </c>
      <c r="AI50" t="e">
        <f t="shared" si="20"/>
        <v>#REF!</v>
      </c>
      <c r="AJ50" t="e">
        <f t="shared" si="21"/>
        <v>#REF!</v>
      </c>
      <c r="AK50" t="e">
        <f t="shared" si="22"/>
        <v>#REF!</v>
      </c>
      <c r="AL50" t="e">
        <f t="shared" si="23"/>
        <v>#REF!</v>
      </c>
      <c r="AM50" t="e">
        <f t="shared" si="24"/>
        <v>#REF!</v>
      </c>
      <c r="AP50" t="str">
        <f t="shared" si="25"/>
        <v/>
      </c>
      <c r="AQ50" t="str">
        <f t="shared" si="26"/>
        <v/>
      </c>
      <c r="AR50" t="str">
        <f t="shared" si="27"/>
        <v/>
      </c>
      <c r="AS50" t="str">
        <f t="shared" si="28"/>
        <v/>
      </c>
      <c r="AT50" t="str">
        <f t="shared" si="29"/>
        <v/>
      </c>
      <c r="AU50" t="str">
        <f t="shared" si="30"/>
        <v/>
      </c>
      <c r="AV50" t="str">
        <f t="shared" si="31"/>
        <v/>
      </c>
      <c r="AW50" t="str">
        <f t="shared" si="32"/>
        <v/>
      </c>
      <c r="AY50" s="6" t="str">
        <f t="shared" si="14"/>
        <v/>
      </c>
      <c r="AZ50" s="6" t="str">
        <f t="shared" si="15"/>
        <v/>
      </c>
    </row>
    <row r="51" spans="1:52" x14ac:dyDescent="0.25">
      <c r="A51" t="s">
        <v>101</v>
      </c>
      <c r="B51" t="e">
        <f>VLOOKUP('Vol of ausaid vs. other funds'!$A51&amp;'Vol of ausaid vs. other funds'!B$1,#REF!,11,0)</f>
        <v>#REF!</v>
      </c>
      <c r="C51" t="e">
        <f>VLOOKUP('Vol of ausaid vs. other funds'!$A51&amp;'Vol of ausaid vs. other funds'!C$1,#REF!,11,0)</f>
        <v>#REF!</v>
      </c>
      <c r="D51" t="e">
        <f>VLOOKUP('Vol of ausaid vs. other funds'!$A51&amp;'Vol of ausaid vs. other funds'!D$1,#REF!,11,0)</f>
        <v>#REF!</v>
      </c>
      <c r="E51" t="e">
        <f>VLOOKUP('Vol of ausaid vs. other funds'!$A51&amp;'Vol of ausaid vs. other funds'!E$1,#REF!,11,0)</f>
        <v>#REF!</v>
      </c>
      <c r="F51" t="e">
        <f>VLOOKUP('Vol of ausaid vs. other funds'!$A51&amp;'Vol of ausaid vs. other funds'!F$1,#REF!,11,0)</f>
        <v>#REF!</v>
      </c>
      <c r="G51" t="e">
        <f>VLOOKUP('Vol of ausaid vs. other funds'!$A51&amp;'Vol of ausaid vs. other funds'!G$1,#REF!,11,0)</f>
        <v>#REF!</v>
      </c>
      <c r="H51" t="e">
        <f>VLOOKUP('Vol of ausaid vs. other funds'!$A51&amp;'Vol of ausaid vs. other funds'!H$1,#REF!,11,0)</f>
        <v>#REF!</v>
      </c>
      <c r="I51" t="e">
        <f>VLOOKUP('Vol of ausaid vs. other funds'!$A51&amp;'Vol of ausaid vs. other funds'!I$1,#REF!,11,0)</f>
        <v>#REF!</v>
      </c>
      <c r="L51" t="e">
        <f>VLOOKUP('Vol of ausaid vs. other funds'!$A51&amp;'Vol of ausaid vs. other funds'!L$1,#REF!,16,0)</f>
        <v>#REF!</v>
      </c>
      <c r="M51" t="e">
        <f>VLOOKUP('Vol of ausaid vs. other funds'!$A51&amp;'Vol of ausaid vs. other funds'!M$1,#REF!,16,0)</f>
        <v>#REF!</v>
      </c>
      <c r="N51" t="e">
        <f>VLOOKUP('Vol of ausaid vs. other funds'!$A51&amp;'Vol of ausaid vs. other funds'!N$1,#REF!,16,0)</f>
        <v>#REF!</v>
      </c>
      <c r="O51" t="e">
        <f>VLOOKUP('Vol of ausaid vs. other funds'!$A51&amp;'Vol of ausaid vs. other funds'!O$1,#REF!,16,0)</f>
        <v>#REF!</v>
      </c>
      <c r="P51" t="e">
        <f>VLOOKUP('Vol of ausaid vs. other funds'!$A51&amp;'Vol of ausaid vs. other funds'!P$1,#REF!,16,0)</f>
        <v>#REF!</v>
      </c>
      <c r="Q51" t="e">
        <f>VLOOKUP('Vol of ausaid vs. other funds'!$A51&amp;'Vol of ausaid vs. other funds'!Q$1,#REF!,16,0)</f>
        <v>#REF!</v>
      </c>
      <c r="R51" t="e">
        <f>VLOOKUP('Vol of ausaid vs. other funds'!$A51&amp;'Vol of ausaid vs. other funds'!R$1,#REF!,16,0)</f>
        <v>#REF!</v>
      </c>
      <c r="S51" t="e">
        <f>VLOOKUP('Vol of ausaid vs. other funds'!$A51&amp;'Vol of ausaid vs. other funds'!S$1,#REF!,16,0)</f>
        <v>#REF!</v>
      </c>
      <c r="V51" t="e">
        <f t="shared" si="5"/>
        <v>#REF!</v>
      </c>
      <c r="W51" t="e">
        <f t="shared" si="16"/>
        <v>#REF!</v>
      </c>
      <c r="X51" t="e">
        <f t="shared" si="6"/>
        <v>#REF!</v>
      </c>
      <c r="Y51" t="e">
        <f t="shared" si="7"/>
        <v>#REF!</v>
      </c>
      <c r="Z51" t="e">
        <f t="shared" si="8"/>
        <v>#REF!</v>
      </c>
      <c r="AA51" t="e">
        <f t="shared" si="9"/>
        <v>#REF!</v>
      </c>
      <c r="AB51" t="e">
        <f t="shared" si="10"/>
        <v>#REF!</v>
      </c>
      <c r="AC51" t="e">
        <f t="shared" si="11"/>
        <v>#REF!</v>
      </c>
      <c r="AF51" t="e">
        <f t="shared" si="17"/>
        <v>#REF!</v>
      </c>
      <c r="AG51" t="e">
        <f t="shared" si="18"/>
        <v>#REF!</v>
      </c>
      <c r="AH51" t="e">
        <f t="shared" si="19"/>
        <v>#REF!</v>
      </c>
      <c r="AI51" t="e">
        <f t="shared" si="20"/>
        <v>#REF!</v>
      </c>
      <c r="AJ51" t="e">
        <f t="shared" si="21"/>
        <v>#REF!</v>
      </c>
      <c r="AK51" t="e">
        <f t="shared" si="22"/>
        <v>#REF!</v>
      </c>
      <c r="AL51" t="e">
        <f t="shared" si="23"/>
        <v>#REF!</v>
      </c>
      <c r="AM51" t="e">
        <f t="shared" si="24"/>
        <v>#REF!</v>
      </c>
      <c r="AP51" t="str">
        <f t="shared" si="25"/>
        <v/>
      </c>
      <c r="AQ51" t="str">
        <f t="shared" si="26"/>
        <v/>
      </c>
      <c r="AR51" t="str">
        <f t="shared" si="27"/>
        <v/>
      </c>
      <c r="AS51" t="str">
        <f t="shared" si="28"/>
        <v/>
      </c>
      <c r="AT51" t="str">
        <f t="shared" si="29"/>
        <v/>
      </c>
      <c r="AU51" t="str">
        <f t="shared" si="30"/>
        <v/>
      </c>
      <c r="AV51" t="str">
        <f t="shared" si="31"/>
        <v/>
      </c>
      <c r="AW51" t="str">
        <f t="shared" si="32"/>
        <v/>
      </c>
      <c r="AY51" s="6" t="str">
        <f t="shared" si="14"/>
        <v/>
      </c>
      <c r="AZ51" s="6" t="str">
        <f t="shared" si="15"/>
        <v/>
      </c>
    </row>
    <row r="52" spans="1:52" x14ac:dyDescent="0.25">
      <c r="A52" t="s">
        <v>112</v>
      </c>
      <c r="B52" t="e">
        <f>VLOOKUP('Vol of ausaid vs. other funds'!$A52&amp;'Vol of ausaid vs. other funds'!B$1,#REF!,11,0)</f>
        <v>#REF!</v>
      </c>
      <c r="C52" t="e">
        <f>VLOOKUP('Vol of ausaid vs. other funds'!$A52&amp;'Vol of ausaid vs. other funds'!C$1,#REF!,11,0)</f>
        <v>#REF!</v>
      </c>
      <c r="D52" t="e">
        <f>VLOOKUP('Vol of ausaid vs. other funds'!$A52&amp;'Vol of ausaid vs. other funds'!D$1,#REF!,11,0)</f>
        <v>#REF!</v>
      </c>
      <c r="E52" t="e">
        <f>VLOOKUP('Vol of ausaid vs. other funds'!$A52&amp;'Vol of ausaid vs. other funds'!E$1,#REF!,11,0)</f>
        <v>#REF!</v>
      </c>
      <c r="F52" t="e">
        <f>VLOOKUP('Vol of ausaid vs. other funds'!$A52&amp;'Vol of ausaid vs. other funds'!F$1,#REF!,11,0)</f>
        <v>#REF!</v>
      </c>
      <c r="G52" t="e">
        <f>VLOOKUP('Vol of ausaid vs. other funds'!$A52&amp;'Vol of ausaid vs. other funds'!G$1,#REF!,11,0)</f>
        <v>#REF!</v>
      </c>
      <c r="H52" t="e">
        <f>VLOOKUP('Vol of ausaid vs. other funds'!$A52&amp;'Vol of ausaid vs. other funds'!H$1,#REF!,11,0)</f>
        <v>#REF!</v>
      </c>
      <c r="I52" t="e">
        <f>VLOOKUP('Vol of ausaid vs. other funds'!$A52&amp;'Vol of ausaid vs. other funds'!I$1,#REF!,11,0)</f>
        <v>#REF!</v>
      </c>
      <c r="L52" t="e">
        <f>VLOOKUP('Vol of ausaid vs. other funds'!$A52&amp;'Vol of ausaid vs. other funds'!L$1,#REF!,16,0)</f>
        <v>#REF!</v>
      </c>
      <c r="M52" t="e">
        <f>VLOOKUP('Vol of ausaid vs. other funds'!$A52&amp;'Vol of ausaid vs. other funds'!M$1,#REF!,16,0)</f>
        <v>#REF!</v>
      </c>
      <c r="N52" t="e">
        <f>VLOOKUP('Vol of ausaid vs. other funds'!$A52&amp;'Vol of ausaid vs. other funds'!N$1,#REF!,16,0)</f>
        <v>#REF!</v>
      </c>
      <c r="O52" t="e">
        <f>VLOOKUP('Vol of ausaid vs. other funds'!$A52&amp;'Vol of ausaid vs. other funds'!O$1,#REF!,16,0)</f>
        <v>#REF!</v>
      </c>
      <c r="P52" t="e">
        <f>VLOOKUP('Vol of ausaid vs. other funds'!$A52&amp;'Vol of ausaid vs. other funds'!P$1,#REF!,16,0)</f>
        <v>#REF!</v>
      </c>
      <c r="Q52" t="e">
        <f>VLOOKUP('Vol of ausaid vs. other funds'!$A52&amp;'Vol of ausaid vs. other funds'!Q$1,#REF!,16,0)</f>
        <v>#REF!</v>
      </c>
      <c r="R52" t="e">
        <f>VLOOKUP('Vol of ausaid vs. other funds'!$A52&amp;'Vol of ausaid vs. other funds'!R$1,#REF!,16,0)</f>
        <v>#REF!</v>
      </c>
      <c r="S52" t="e">
        <f>VLOOKUP('Vol of ausaid vs. other funds'!$A52&amp;'Vol of ausaid vs. other funds'!S$1,#REF!,16,0)</f>
        <v>#REF!</v>
      </c>
      <c r="V52" t="e">
        <f t="shared" si="5"/>
        <v>#REF!</v>
      </c>
      <c r="W52" t="e">
        <f t="shared" si="16"/>
        <v>#REF!</v>
      </c>
      <c r="X52" t="e">
        <f t="shared" si="6"/>
        <v>#REF!</v>
      </c>
      <c r="Y52" t="e">
        <f t="shared" si="7"/>
        <v>#REF!</v>
      </c>
      <c r="Z52" t="e">
        <f t="shared" si="8"/>
        <v>#REF!</v>
      </c>
      <c r="AA52" t="e">
        <f t="shared" si="9"/>
        <v>#REF!</v>
      </c>
      <c r="AB52" t="e">
        <f t="shared" si="10"/>
        <v>#REF!</v>
      </c>
      <c r="AC52" t="e">
        <f t="shared" si="11"/>
        <v>#REF!</v>
      </c>
      <c r="AF52" t="e">
        <f t="shared" si="17"/>
        <v>#REF!</v>
      </c>
      <c r="AG52" t="e">
        <f t="shared" si="18"/>
        <v>#REF!</v>
      </c>
      <c r="AH52" t="e">
        <f t="shared" si="19"/>
        <v>#REF!</v>
      </c>
      <c r="AI52" t="e">
        <f t="shared" si="20"/>
        <v>#REF!</v>
      </c>
      <c r="AJ52" t="e">
        <f t="shared" si="21"/>
        <v>#REF!</v>
      </c>
      <c r="AK52" t="e">
        <f t="shared" si="22"/>
        <v>#REF!</v>
      </c>
      <c r="AL52" t="e">
        <f t="shared" si="23"/>
        <v>#REF!</v>
      </c>
      <c r="AM52" t="e">
        <f t="shared" si="24"/>
        <v>#REF!</v>
      </c>
      <c r="AP52" t="str">
        <f t="shared" si="25"/>
        <v/>
      </c>
      <c r="AQ52" t="str">
        <f t="shared" si="26"/>
        <v/>
      </c>
      <c r="AR52" t="str">
        <f t="shared" si="27"/>
        <v/>
      </c>
      <c r="AS52" t="str">
        <f t="shared" si="28"/>
        <v/>
      </c>
      <c r="AT52" t="str">
        <f t="shared" si="29"/>
        <v/>
      </c>
      <c r="AU52" t="str">
        <f t="shared" si="30"/>
        <v/>
      </c>
      <c r="AV52" t="str">
        <f t="shared" si="31"/>
        <v/>
      </c>
      <c r="AW52" t="str">
        <f t="shared" si="32"/>
        <v/>
      </c>
      <c r="AY52" s="6" t="str">
        <f t="shared" si="14"/>
        <v/>
      </c>
      <c r="AZ52" s="6" t="str">
        <f t="shared" si="15"/>
        <v/>
      </c>
    </row>
    <row r="53" spans="1:52" x14ac:dyDescent="0.25">
      <c r="A53" t="s">
        <v>25</v>
      </c>
      <c r="B53" t="e">
        <f>VLOOKUP('Vol of ausaid vs. other funds'!$A53&amp;'Vol of ausaid vs. other funds'!B$1,#REF!,11,0)</f>
        <v>#REF!</v>
      </c>
      <c r="C53" t="e">
        <f>VLOOKUP('Vol of ausaid vs. other funds'!$A53&amp;'Vol of ausaid vs. other funds'!C$1,#REF!,11,0)</f>
        <v>#REF!</v>
      </c>
      <c r="D53" t="e">
        <f>VLOOKUP('Vol of ausaid vs. other funds'!$A53&amp;'Vol of ausaid vs. other funds'!D$1,#REF!,11,0)</f>
        <v>#REF!</v>
      </c>
      <c r="E53" t="e">
        <f>VLOOKUP('Vol of ausaid vs. other funds'!$A53&amp;'Vol of ausaid vs. other funds'!E$1,#REF!,11,0)</f>
        <v>#REF!</v>
      </c>
      <c r="F53" t="e">
        <f>VLOOKUP('Vol of ausaid vs. other funds'!$A53&amp;'Vol of ausaid vs. other funds'!F$1,#REF!,11,0)</f>
        <v>#REF!</v>
      </c>
      <c r="G53" t="e">
        <f>VLOOKUP('Vol of ausaid vs. other funds'!$A53&amp;'Vol of ausaid vs. other funds'!G$1,#REF!,11,0)</f>
        <v>#REF!</v>
      </c>
      <c r="H53" t="e">
        <f>VLOOKUP('Vol of ausaid vs. other funds'!$A53&amp;'Vol of ausaid vs. other funds'!H$1,#REF!,11,0)</f>
        <v>#REF!</v>
      </c>
      <c r="I53" t="e">
        <f>VLOOKUP('Vol of ausaid vs. other funds'!$A53&amp;'Vol of ausaid vs. other funds'!I$1,#REF!,11,0)</f>
        <v>#REF!</v>
      </c>
      <c r="L53" t="e">
        <f>VLOOKUP('Vol of ausaid vs. other funds'!$A53&amp;'Vol of ausaid vs. other funds'!L$1,#REF!,16,0)</f>
        <v>#REF!</v>
      </c>
      <c r="M53" t="e">
        <f>VLOOKUP('Vol of ausaid vs. other funds'!$A53&amp;'Vol of ausaid vs. other funds'!M$1,#REF!,16,0)</f>
        <v>#REF!</v>
      </c>
      <c r="N53" t="e">
        <f>VLOOKUP('Vol of ausaid vs. other funds'!$A53&amp;'Vol of ausaid vs. other funds'!N$1,#REF!,16,0)</f>
        <v>#REF!</v>
      </c>
      <c r="O53" t="e">
        <f>VLOOKUP('Vol of ausaid vs. other funds'!$A53&amp;'Vol of ausaid vs. other funds'!O$1,#REF!,16,0)</f>
        <v>#REF!</v>
      </c>
      <c r="P53" t="e">
        <f>VLOOKUP('Vol of ausaid vs. other funds'!$A53&amp;'Vol of ausaid vs. other funds'!P$1,#REF!,16,0)</f>
        <v>#REF!</v>
      </c>
      <c r="Q53" t="e">
        <f>VLOOKUP('Vol of ausaid vs. other funds'!$A53&amp;'Vol of ausaid vs. other funds'!Q$1,#REF!,16,0)</f>
        <v>#REF!</v>
      </c>
      <c r="R53" t="e">
        <f>VLOOKUP('Vol of ausaid vs. other funds'!$A53&amp;'Vol of ausaid vs. other funds'!R$1,#REF!,16,0)</f>
        <v>#REF!</v>
      </c>
      <c r="S53" t="e">
        <f>VLOOKUP('Vol of ausaid vs. other funds'!$A53&amp;'Vol of ausaid vs. other funds'!S$1,#REF!,16,0)</f>
        <v>#REF!</v>
      </c>
      <c r="V53" t="e">
        <f t="shared" si="5"/>
        <v>#REF!</v>
      </c>
      <c r="W53" t="e">
        <f t="shared" si="16"/>
        <v>#REF!</v>
      </c>
      <c r="X53" t="e">
        <f t="shared" si="6"/>
        <v>#REF!</v>
      </c>
      <c r="Y53" t="e">
        <f t="shared" si="7"/>
        <v>#REF!</v>
      </c>
      <c r="Z53" t="e">
        <f t="shared" si="8"/>
        <v>#REF!</v>
      </c>
      <c r="AA53" t="e">
        <f t="shared" si="9"/>
        <v>#REF!</v>
      </c>
      <c r="AB53" t="e">
        <f t="shared" si="10"/>
        <v>#REF!</v>
      </c>
      <c r="AC53" t="e">
        <f t="shared" si="11"/>
        <v>#REF!</v>
      </c>
      <c r="AF53" t="e">
        <f t="shared" si="17"/>
        <v>#REF!</v>
      </c>
      <c r="AG53" t="e">
        <f t="shared" si="18"/>
        <v>#REF!</v>
      </c>
      <c r="AH53" t="e">
        <f t="shared" si="19"/>
        <v>#REF!</v>
      </c>
      <c r="AI53" t="e">
        <f t="shared" si="20"/>
        <v>#REF!</v>
      </c>
      <c r="AJ53" t="e">
        <f t="shared" si="21"/>
        <v>#REF!</v>
      </c>
      <c r="AK53" t="e">
        <f t="shared" si="22"/>
        <v>#REF!</v>
      </c>
      <c r="AL53" t="e">
        <f t="shared" si="23"/>
        <v>#REF!</v>
      </c>
      <c r="AM53" t="e">
        <f t="shared" si="24"/>
        <v>#REF!</v>
      </c>
      <c r="AP53" t="str">
        <f t="shared" si="25"/>
        <v/>
      </c>
      <c r="AQ53" t="str">
        <f t="shared" si="26"/>
        <v/>
      </c>
      <c r="AR53" t="str">
        <f t="shared" si="27"/>
        <v/>
      </c>
      <c r="AS53" t="str">
        <f t="shared" si="28"/>
        <v/>
      </c>
      <c r="AT53" t="str">
        <f t="shared" si="29"/>
        <v/>
      </c>
      <c r="AU53" t="str">
        <f t="shared" si="30"/>
        <v/>
      </c>
      <c r="AV53" t="str">
        <f t="shared" si="31"/>
        <v/>
      </c>
      <c r="AW53" t="str">
        <f t="shared" si="32"/>
        <v/>
      </c>
      <c r="AY53" s="6" t="str">
        <f t="shared" si="14"/>
        <v/>
      </c>
      <c r="AZ53" s="6" t="str">
        <f t="shared" si="15"/>
        <v/>
      </c>
    </row>
    <row r="54" spans="1:52" x14ac:dyDescent="0.25">
      <c r="A54" t="s">
        <v>26</v>
      </c>
      <c r="B54" t="e">
        <f>VLOOKUP('Vol of ausaid vs. other funds'!$A54&amp;'Vol of ausaid vs. other funds'!B$1,#REF!,11,0)</f>
        <v>#REF!</v>
      </c>
      <c r="C54" t="e">
        <f>VLOOKUP('Vol of ausaid vs. other funds'!$A54&amp;'Vol of ausaid vs. other funds'!C$1,#REF!,11,0)</f>
        <v>#REF!</v>
      </c>
      <c r="D54" t="e">
        <f>VLOOKUP('Vol of ausaid vs. other funds'!$A54&amp;'Vol of ausaid vs. other funds'!D$1,#REF!,11,0)</f>
        <v>#REF!</v>
      </c>
      <c r="E54" t="e">
        <f>VLOOKUP('Vol of ausaid vs. other funds'!$A54&amp;'Vol of ausaid vs. other funds'!E$1,#REF!,11,0)</f>
        <v>#REF!</v>
      </c>
      <c r="F54" t="e">
        <f>VLOOKUP('Vol of ausaid vs. other funds'!$A54&amp;'Vol of ausaid vs. other funds'!F$1,#REF!,11,0)</f>
        <v>#REF!</v>
      </c>
      <c r="G54" t="e">
        <f>VLOOKUP('Vol of ausaid vs. other funds'!$A54&amp;'Vol of ausaid vs. other funds'!G$1,#REF!,11,0)</f>
        <v>#REF!</v>
      </c>
      <c r="H54" t="e">
        <f>VLOOKUP('Vol of ausaid vs. other funds'!$A54&amp;'Vol of ausaid vs. other funds'!H$1,#REF!,11,0)</f>
        <v>#REF!</v>
      </c>
      <c r="I54" t="e">
        <f>VLOOKUP('Vol of ausaid vs. other funds'!$A54&amp;'Vol of ausaid vs. other funds'!I$1,#REF!,11,0)</f>
        <v>#REF!</v>
      </c>
      <c r="L54" t="e">
        <f>VLOOKUP('Vol of ausaid vs. other funds'!$A54&amp;'Vol of ausaid vs. other funds'!L$1,#REF!,16,0)</f>
        <v>#REF!</v>
      </c>
      <c r="M54" t="e">
        <f>VLOOKUP('Vol of ausaid vs. other funds'!$A54&amp;'Vol of ausaid vs. other funds'!M$1,#REF!,16,0)</f>
        <v>#REF!</v>
      </c>
      <c r="N54" t="e">
        <f>VLOOKUP('Vol of ausaid vs. other funds'!$A54&amp;'Vol of ausaid vs. other funds'!N$1,#REF!,16,0)</f>
        <v>#REF!</v>
      </c>
      <c r="O54" t="e">
        <f>VLOOKUP('Vol of ausaid vs. other funds'!$A54&amp;'Vol of ausaid vs. other funds'!O$1,#REF!,16,0)</f>
        <v>#REF!</v>
      </c>
      <c r="P54" t="e">
        <f>VLOOKUP('Vol of ausaid vs. other funds'!$A54&amp;'Vol of ausaid vs. other funds'!P$1,#REF!,16,0)</f>
        <v>#REF!</v>
      </c>
      <c r="Q54" t="e">
        <f>VLOOKUP('Vol of ausaid vs. other funds'!$A54&amp;'Vol of ausaid vs. other funds'!Q$1,#REF!,16,0)</f>
        <v>#REF!</v>
      </c>
      <c r="R54" t="e">
        <f>VLOOKUP('Vol of ausaid vs. other funds'!$A54&amp;'Vol of ausaid vs. other funds'!R$1,#REF!,16,0)</f>
        <v>#REF!</v>
      </c>
      <c r="S54" t="e">
        <f>VLOOKUP('Vol of ausaid vs. other funds'!$A54&amp;'Vol of ausaid vs. other funds'!S$1,#REF!,16,0)</f>
        <v>#REF!</v>
      </c>
      <c r="V54" t="e">
        <f t="shared" si="5"/>
        <v>#REF!</v>
      </c>
      <c r="W54" t="e">
        <f t="shared" si="16"/>
        <v>#REF!</v>
      </c>
      <c r="X54" t="e">
        <f t="shared" si="6"/>
        <v>#REF!</v>
      </c>
      <c r="Y54" t="e">
        <f t="shared" si="7"/>
        <v>#REF!</v>
      </c>
      <c r="Z54" t="e">
        <f t="shared" si="8"/>
        <v>#REF!</v>
      </c>
      <c r="AA54" t="e">
        <f t="shared" si="9"/>
        <v>#REF!</v>
      </c>
      <c r="AB54" t="e">
        <f t="shared" si="10"/>
        <v>#REF!</v>
      </c>
      <c r="AC54" t="e">
        <f t="shared" si="11"/>
        <v>#REF!</v>
      </c>
      <c r="AF54" t="e">
        <f t="shared" si="17"/>
        <v>#REF!</v>
      </c>
      <c r="AG54" t="e">
        <f t="shared" si="18"/>
        <v>#REF!</v>
      </c>
      <c r="AH54" t="e">
        <f t="shared" si="19"/>
        <v>#REF!</v>
      </c>
      <c r="AI54" t="e">
        <f t="shared" si="20"/>
        <v>#REF!</v>
      </c>
      <c r="AJ54" t="e">
        <f t="shared" si="21"/>
        <v>#REF!</v>
      </c>
      <c r="AK54" t="e">
        <f t="shared" si="22"/>
        <v>#REF!</v>
      </c>
      <c r="AL54" t="e">
        <f t="shared" si="23"/>
        <v>#REF!</v>
      </c>
      <c r="AM54" t="e">
        <f t="shared" si="24"/>
        <v>#REF!</v>
      </c>
      <c r="AP54" t="str">
        <f t="shared" si="25"/>
        <v/>
      </c>
      <c r="AQ54" t="str">
        <f t="shared" si="26"/>
        <v/>
      </c>
      <c r="AR54" t="str">
        <f t="shared" si="27"/>
        <v/>
      </c>
      <c r="AS54" t="str">
        <f t="shared" si="28"/>
        <v/>
      </c>
      <c r="AT54" t="str">
        <f t="shared" si="29"/>
        <v/>
      </c>
      <c r="AU54" t="str">
        <f t="shared" si="30"/>
        <v/>
      </c>
      <c r="AV54" t="str">
        <f t="shared" si="31"/>
        <v/>
      </c>
      <c r="AW54" t="str">
        <f t="shared" si="32"/>
        <v/>
      </c>
      <c r="AY54" s="6" t="str">
        <f t="shared" si="14"/>
        <v/>
      </c>
      <c r="AZ54" s="6" t="str">
        <f t="shared" si="15"/>
        <v/>
      </c>
    </row>
    <row r="55" spans="1:52" x14ac:dyDescent="0.25">
      <c r="A55" t="s">
        <v>121</v>
      </c>
      <c r="B55" t="e">
        <f>VLOOKUP('Vol of ausaid vs. other funds'!$A55&amp;'Vol of ausaid vs. other funds'!B$1,#REF!,11,0)</f>
        <v>#REF!</v>
      </c>
      <c r="C55" t="e">
        <f>VLOOKUP('Vol of ausaid vs. other funds'!$A55&amp;'Vol of ausaid vs. other funds'!C$1,#REF!,11,0)</f>
        <v>#REF!</v>
      </c>
      <c r="D55" t="e">
        <f>VLOOKUP('Vol of ausaid vs. other funds'!$A55&amp;'Vol of ausaid vs. other funds'!D$1,#REF!,11,0)</f>
        <v>#REF!</v>
      </c>
      <c r="E55" t="e">
        <f>VLOOKUP('Vol of ausaid vs. other funds'!$A55&amp;'Vol of ausaid vs. other funds'!E$1,#REF!,11,0)</f>
        <v>#REF!</v>
      </c>
      <c r="F55" t="e">
        <f>VLOOKUP('Vol of ausaid vs. other funds'!$A55&amp;'Vol of ausaid vs. other funds'!F$1,#REF!,11,0)</f>
        <v>#REF!</v>
      </c>
      <c r="G55" t="e">
        <f>VLOOKUP('Vol of ausaid vs. other funds'!$A55&amp;'Vol of ausaid vs. other funds'!G$1,#REF!,11,0)</f>
        <v>#REF!</v>
      </c>
      <c r="H55" t="e">
        <f>VLOOKUP('Vol of ausaid vs. other funds'!$A55&amp;'Vol of ausaid vs. other funds'!H$1,#REF!,11,0)</f>
        <v>#REF!</v>
      </c>
      <c r="I55" t="e">
        <f>VLOOKUP('Vol of ausaid vs. other funds'!$A55&amp;'Vol of ausaid vs. other funds'!I$1,#REF!,11,0)</f>
        <v>#REF!</v>
      </c>
      <c r="L55" t="e">
        <f>VLOOKUP('Vol of ausaid vs. other funds'!$A55&amp;'Vol of ausaid vs. other funds'!L$1,#REF!,16,0)</f>
        <v>#REF!</v>
      </c>
      <c r="M55" t="e">
        <f>VLOOKUP('Vol of ausaid vs. other funds'!$A55&amp;'Vol of ausaid vs. other funds'!M$1,#REF!,16,0)</f>
        <v>#REF!</v>
      </c>
      <c r="N55" t="e">
        <f>VLOOKUP('Vol of ausaid vs. other funds'!$A55&amp;'Vol of ausaid vs. other funds'!N$1,#REF!,16,0)</f>
        <v>#REF!</v>
      </c>
      <c r="O55" t="e">
        <f>VLOOKUP('Vol of ausaid vs. other funds'!$A55&amp;'Vol of ausaid vs. other funds'!O$1,#REF!,16,0)</f>
        <v>#REF!</v>
      </c>
      <c r="P55" t="e">
        <f>VLOOKUP('Vol of ausaid vs. other funds'!$A55&amp;'Vol of ausaid vs. other funds'!P$1,#REF!,16,0)</f>
        <v>#REF!</v>
      </c>
      <c r="Q55" t="e">
        <f>VLOOKUP('Vol of ausaid vs. other funds'!$A55&amp;'Vol of ausaid vs. other funds'!Q$1,#REF!,16,0)</f>
        <v>#REF!</v>
      </c>
      <c r="R55" t="e">
        <f>VLOOKUP('Vol of ausaid vs. other funds'!$A55&amp;'Vol of ausaid vs. other funds'!R$1,#REF!,16,0)</f>
        <v>#REF!</v>
      </c>
      <c r="S55" t="e">
        <f>VLOOKUP('Vol of ausaid vs. other funds'!$A55&amp;'Vol of ausaid vs. other funds'!S$1,#REF!,16,0)</f>
        <v>#REF!</v>
      </c>
      <c r="V55" t="e">
        <f t="shared" si="5"/>
        <v>#REF!</v>
      </c>
      <c r="W55" t="e">
        <f t="shared" si="16"/>
        <v>#REF!</v>
      </c>
      <c r="X55" t="e">
        <f t="shared" si="6"/>
        <v>#REF!</v>
      </c>
      <c r="Y55" t="e">
        <f t="shared" si="7"/>
        <v>#REF!</v>
      </c>
      <c r="Z55" t="e">
        <f t="shared" si="8"/>
        <v>#REF!</v>
      </c>
      <c r="AA55" t="e">
        <f t="shared" si="9"/>
        <v>#REF!</v>
      </c>
      <c r="AB55" t="e">
        <f t="shared" si="10"/>
        <v>#REF!</v>
      </c>
      <c r="AC55" t="e">
        <f t="shared" si="11"/>
        <v>#REF!</v>
      </c>
      <c r="AF55" t="e">
        <f t="shared" si="17"/>
        <v>#REF!</v>
      </c>
      <c r="AG55" t="e">
        <f t="shared" si="18"/>
        <v>#REF!</v>
      </c>
      <c r="AH55" t="e">
        <f t="shared" si="19"/>
        <v>#REF!</v>
      </c>
      <c r="AI55" t="e">
        <f t="shared" si="20"/>
        <v>#REF!</v>
      </c>
      <c r="AJ55" t="e">
        <f t="shared" si="21"/>
        <v>#REF!</v>
      </c>
      <c r="AK55" t="e">
        <f t="shared" si="22"/>
        <v>#REF!</v>
      </c>
      <c r="AL55" t="e">
        <f t="shared" si="23"/>
        <v>#REF!</v>
      </c>
      <c r="AM55" t="e">
        <f t="shared" si="24"/>
        <v>#REF!</v>
      </c>
      <c r="AP55" t="str">
        <f t="shared" si="25"/>
        <v/>
      </c>
      <c r="AQ55" t="str">
        <f t="shared" si="26"/>
        <v/>
      </c>
      <c r="AR55" t="str">
        <f t="shared" si="27"/>
        <v/>
      </c>
      <c r="AS55" t="str">
        <f t="shared" si="28"/>
        <v/>
      </c>
      <c r="AT55" t="str">
        <f t="shared" si="29"/>
        <v/>
      </c>
      <c r="AU55" t="str">
        <f t="shared" si="30"/>
        <v/>
      </c>
      <c r="AV55" t="str">
        <f t="shared" si="31"/>
        <v/>
      </c>
      <c r="AW55" t="str">
        <f t="shared" si="32"/>
        <v/>
      </c>
      <c r="AY55" s="6" t="str">
        <f t="shared" si="14"/>
        <v/>
      </c>
      <c r="AZ55" s="6" t="str">
        <f t="shared" si="15"/>
        <v/>
      </c>
    </row>
    <row r="56" spans="1:52" x14ac:dyDescent="0.25">
      <c r="A56" t="s">
        <v>186</v>
      </c>
      <c r="B56" t="e">
        <f>VLOOKUP('Vol of ausaid vs. other funds'!$A56&amp;'Vol of ausaid vs. other funds'!B$1,#REF!,11,0)</f>
        <v>#REF!</v>
      </c>
      <c r="C56" t="e">
        <f>VLOOKUP('Vol of ausaid vs. other funds'!$A56&amp;'Vol of ausaid vs. other funds'!C$1,#REF!,11,0)</f>
        <v>#REF!</v>
      </c>
      <c r="D56" t="e">
        <f>VLOOKUP('Vol of ausaid vs. other funds'!$A56&amp;'Vol of ausaid vs. other funds'!D$1,#REF!,11,0)</f>
        <v>#REF!</v>
      </c>
      <c r="E56" t="e">
        <f>VLOOKUP('Vol of ausaid vs. other funds'!$A56&amp;'Vol of ausaid vs. other funds'!E$1,#REF!,11,0)</f>
        <v>#REF!</v>
      </c>
      <c r="F56" t="e">
        <f>VLOOKUP('Vol of ausaid vs. other funds'!$A56&amp;'Vol of ausaid vs. other funds'!F$1,#REF!,11,0)</f>
        <v>#REF!</v>
      </c>
      <c r="G56" t="e">
        <f>VLOOKUP('Vol of ausaid vs. other funds'!$A56&amp;'Vol of ausaid vs. other funds'!G$1,#REF!,11,0)</f>
        <v>#REF!</v>
      </c>
      <c r="H56" t="e">
        <f>VLOOKUP('Vol of ausaid vs. other funds'!$A56&amp;'Vol of ausaid vs. other funds'!H$1,#REF!,11,0)</f>
        <v>#REF!</v>
      </c>
      <c r="I56" t="e">
        <f>VLOOKUP('Vol of ausaid vs. other funds'!$A56&amp;'Vol of ausaid vs. other funds'!I$1,#REF!,11,0)</f>
        <v>#REF!</v>
      </c>
      <c r="L56" t="e">
        <f>VLOOKUP('Vol of ausaid vs. other funds'!$A56&amp;'Vol of ausaid vs. other funds'!L$1,#REF!,16,0)</f>
        <v>#REF!</v>
      </c>
      <c r="M56" t="e">
        <f>VLOOKUP('Vol of ausaid vs. other funds'!$A56&amp;'Vol of ausaid vs. other funds'!M$1,#REF!,16,0)</f>
        <v>#REF!</v>
      </c>
      <c r="N56" t="e">
        <f>VLOOKUP('Vol of ausaid vs. other funds'!$A56&amp;'Vol of ausaid vs. other funds'!N$1,#REF!,16,0)</f>
        <v>#REF!</v>
      </c>
      <c r="O56" t="e">
        <f>VLOOKUP('Vol of ausaid vs. other funds'!$A56&amp;'Vol of ausaid vs. other funds'!O$1,#REF!,16,0)</f>
        <v>#REF!</v>
      </c>
      <c r="P56" t="e">
        <f>VLOOKUP('Vol of ausaid vs. other funds'!$A56&amp;'Vol of ausaid vs. other funds'!P$1,#REF!,16,0)</f>
        <v>#REF!</v>
      </c>
      <c r="Q56" t="e">
        <f>VLOOKUP('Vol of ausaid vs. other funds'!$A56&amp;'Vol of ausaid vs. other funds'!Q$1,#REF!,16,0)</f>
        <v>#REF!</v>
      </c>
      <c r="R56" t="e">
        <f>VLOOKUP('Vol of ausaid vs. other funds'!$A56&amp;'Vol of ausaid vs. other funds'!R$1,#REF!,16,0)</f>
        <v>#REF!</v>
      </c>
      <c r="S56" t="e">
        <f>VLOOKUP('Vol of ausaid vs. other funds'!$A56&amp;'Vol of ausaid vs. other funds'!S$1,#REF!,16,0)</f>
        <v>#REF!</v>
      </c>
      <c r="V56" t="e">
        <f t="shared" si="5"/>
        <v>#REF!</v>
      </c>
      <c r="W56" t="e">
        <f t="shared" si="16"/>
        <v>#REF!</v>
      </c>
      <c r="X56" t="e">
        <f t="shared" si="6"/>
        <v>#REF!</v>
      </c>
      <c r="Y56" t="e">
        <f t="shared" si="7"/>
        <v>#REF!</v>
      </c>
      <c r="Z56" t="e">
        <f t="shared" si="8"/>
        <v>#REF!</v>
      </c>
      <c r="AA56" t="e">
        <f t="shared" si="9"/>
        <v>#REF!</v>
      </c>
      <c r="AB56" t="e">
        <f t="shared" si="10"/>
        <v>#REF!</v>
      </c>
      <c r="AC56" t="e">
        <f t="shared" si="11"/>
        <v>#REF!</v>
      </c>
      <c r="AF56" t="e">
        <f t="shared" si="17"/>
        <v>#REF!</v>
      </c>
      <c r="AG56" t="e">
        <f t="shared" si="18"/>
        <v>#REF!</v>
      </c>
      <c r="AH56" t="e">
        <f t="shared" si="19"/>
        <v>#REF!</v>
      </c>
      <c r="AI56" t="e">
        <f t="shared" si="20"/>
        <v>#REF!</v>
      </c>
      <c r="AJ56" t="e">
        <f t="shared" si="21"/>
        <v>#REF!</v>
      </c>
      <c r="AK56" t="e">
        <f t="shared" si="22"/>
        <v>#REF!</v>
      </c>
      <c r="AL56" t="e">
        <f t="shared" si="23"/>
        <v>#REF!</v>
      </c>
      <c r="AM56" t="e">
        <f t="shared" si="24"/>
        <v>#REF!</v>
      </c>
      <c r="AP56" t="str">
        <f t="shared" si="25"/>
        <v/>
      </c>
      <c r="AQ56" t="str">
        <f t="shared" si="26"/>
        <v/>
      </c>
      <c r="AR56" t="str">
        <f t="shared" si="27"/>
        <v/>
      </c>
      <c r="AS56" t="str">
        <f t="shared" si="28"/>
        <v/>
      </c>
      <c r="AT56" t="str">
        <f t="shared" si="29"/>
        <v/>
      </c>
      <c r="AU56" t="str">
        <f t="shared" si="30"/>
        <v/>
      </c>
      <c r="AV56" t="str">
        <f t="shared" si="31"/>
        <v/>
      </c>
      <c r="AW56" t="str">
        <f t="shared" si="32"/>
        <v/>
      </c>
      <c r="AY56" s="6" t="str">
        <f t="shared" si="14"/>
        <v/>
      </c>
      <c r="AZ56" s="6" t="str">
        <f t="shared" si="15"/>
        <v/>
      </c>
    </row>
    <row r="57" spans="1:52" x14ac:dyDescent="0.25">
      <c r="A57" t="s">
        <v>138</v>
      </c>
      <c r="B57" t="e">
        <f>VLOOKUP('Vol of ausaid vs. other funds'!$A57&amp;'Vol of ausaid vs. other funds'!B$1,#REF!,11,0)</f>
        <v>#REF!</v>
      </c>
      <c r="C57" t="e">
        <f>VLOOKUP('Vol of ausaid vs. other funds'!$A57&amp;'Vol of ausaid vs. other funds'!C$1,#REF!,11,0)</f>
        <v>#REF!</v>
      </c>
      <c r="D57" t="e">
        <f>VLOOKUP('Vol of ausaid vs. other funds'!$A57&amp;'Vol of ausaid vs. other funds'!D$1,#REF!,11,0)</f>
        <v>#REF!</v>
      </c>
      <c r="E57" t="e">
        <f>VLOOKUP('Vol of ausaid vs. other funds'!$A57&amp;'Vol of ausaid vs. other funds'!E$1,#REF!,11,0)</f>
        <v>#REF!</v>
      </c>
      <c r="F57" t="e">
        <f>VLOOKUP('Vol of ausaid vs. other funds'!$A57&amp;'Vol of ausaid vs. other funds'!F$1,#REF!,11,0)</f>
        <v>#REF!</v>
      </c>
      <c r="G57" t="e">
        <f>VLOOKUP('Vol of ausaid vs. other funds'!$A57&amp;'Vol of ausaid vs. other funds'!G$1,#REF!,11,0)</f>
        <v>#REF!</v>
      </c>
      <c r="H57" t="e">
        <f>VLOOKUP('Vol of ausaid vs. other funds'!$A57&amp;'Vol of ausaid vs. other funds'!H$1,#REF!,11,0)</f>
        <v>#REF!</v>
      </c>
      <c r="I57" t="e">
        <f>VLOOKUP('Vol of ausaid vs. other funds'!$A57&amp;'Vol of ausaid vs. other funds'!I$1,#REF!,11,0)</f>
        <v>#REF!</v>
      </c>
      <c r="L57" t="e">
        <f>VLOOKUP('Vol of ausaid vs. other funds'!$A57&amp;'Vol of ausaid vs. other funds'!L$1,#REF!,16,0)</f>
        <v>#REF!</v>
      </c>
      <c r="M57" t="e">
        <f>VLOOKUP('Vol of ausaid vs. other funds'!$A57&amp;'Vol of ausaid vs. other funds'!M$1,#REF!,16,0)</f>
        <v>#REF!</v>
      </c>
      <c r="N57" t="e">
        <f>VLOOKUP('Vol of ausaid vs. other funds'!$A57&amp;'Vol of ausaid vs. other funds'!N$1,#REF!,16,0)</f>
        <v>#REF!</v>
      </c>
      <c r="O57" t="e">
        <f>VLOOKUP('Vol of ausaid vs. other funds'!$A57&amp;'Vol of ausaid vs. other funds'!O$1,#REF!,16,0)</f>
        <v>#REF!</v>
      </c>
      <c r="P57" t="e">
        <f>VLOOKUP('Vol of ausaid vs. other funds'!$A57&amp;'Vol of ausaid vs. other funds'!P$1,#REF!,16,0)</f>
        <v>#REF!</v>
      </c>
      <c r="Q57" t="e">
        <f>VLOOKUP('Vol of ausaid vs. other funds'!$A57&amp;'Vol of ausaid vs. other funds'!Q$1,#REF!,16,0)</f>
        <v>#REF!</v>
      </c>
      <c r="R57" t="e">
        <f>VLOOKUP('Vol of ausaid vs. other funds'!$A57&amp;'Vol of ausaid vs. other funds'!R$1,#REF!,16,0)</f>
        <v>#REF!</v>
      </c>
      <c r="S57" t="e">
        <f>VLOOKUP('Vol of ausaid vs. other funds'!$A57&amp;'Vol of ausaid vs. other funds'!S$1,#REF!,16,0)</f>
        <v>#REF!</v>
      </c>
      <c r="V57" t="e">
        <f t="shared" si="5"/>
        <v>#REF!</v>
      </c>
      <c r="W57" t="e">
        <f t="shared" si="16"/>
        <v>#REF!</v>
      </c>
      <c r="X57" t="e">
        <f t="shared" si="6"/>
        <v>#REF!</v>
      </c>
      <c r="Y57" t="e">
        <f t="shared" si="7"/>
        <v>#REF!</v>
      </c>
      <c r="Z57" t="e">
        <f t="shared" si="8"/>
        <v>#REF!</v>
      </c>
      <c r="AA57" t="e">
        <f t="shared" si="9"/>
        <v>#REF!</v>
      </c>
      <c r="AB57" t="e">
        <f t="shared" si="10"/>
        <v>#REF!</v>
      </c>
      <c r="AC57" t="e">
        <f t="shared" si="11"/>
        <v>#REF!</v>
      </c>
      <c r="AF57" t="e">
        <f t="shared" si="17"/>
        <v>#REF!</v>
      </c>
      <c r="AG57" t="e">
        <f t="shared" si="18"/>
        <v>#REF!</v>
      </c>
      <c r="AH57" t="e">
        <f t="shared" si="19"/>
        <v>#REF!</v>
      </c>
      <c r="AI57" t="e">
        <f t="shared" si="20"/>
        <v>#REF!</v>
      </c>
      <c r="AJ57" t="e">
        <f t="shared" si="21"/>
        <v>#REF!</v>
      </c>
      <c r="AK57" t="e">
        <f t="shared" si="22"/>
        <v>#REF!</v>
      </c>
      <c r="AL57" t="e">
        <f t="shared" si="23"/>
        <v>#REF!</v>
      </c>
      <c r="AM57" t="e">
        <f t="shared" si="24"/>
        <v>#REF!</v>
      </c>
      <c r="AP57" t="str">
        <f t="shared" si="25"/>
        <v/>
      </c>
      <c r="AQ57" t="str">
        <f t="shared" si="26"/>
        <v/>
      </c>
      <c r="AR57" t="str">
        <f t="shared" si="27"/>
        <v/>
      </c>
      <c r="AS57" t="str">
        <f t="shared" si="28"/>
        <v/>
      </c>
      <c r="AT57" t="str">
        <f t="shared" si="29"/>
        <v/>
      </c>
      <c r="AU57" t="str">
        <f t="shared" si="30"/>
        <v/>
      </c>
      <c r="AV57" t="str">
        <f t="shared" si="31"/>
        <v/>
      </c>
      <c r="AW57" t="str">
        <f t="shared" si="32"/>
        <v/>
      </c>
      <c r="AY57" s="6" t="str">
        <f t="shared" si="14"/>
        <v/>
      </c>
      <c r="AZ57" s="6" t="str">
        <f t="shared" si="15"/>
        <v/>
      </c>
    </row>
    <row r="58" spans="1:52" x14ac:dyDescent="0.25">
      <c r="A58" t="s">
        <v>30</v>
      </c>
      <c r="B58" t="e">
        <f>VLOOKUP('Vol of ausaid vs. other funds'!$A58&amp;'Vol of ausaid vs. other funds'!B$1,#REF!,11,0)</f>
        <v>#REF!</v>
      </c>
      <c r="C58" t="e">
        <f>VLOOKUP('Vol of ausaid vs. other funds'!$A58&amp;'Vol of ausaid vs. other funds'!C$1,#REF!,11,0)</f>
        <v>#REF!</v>
      </c>
      <c r="D58" t="e">
        <f>VLOOKUP('Vol of ausaid vs. other funds'!$A58&amp;'Vol of ausaid vs. other funds'!D$1,#REF!,11,0)</f>
        <v>#REF!</v>
      </c>
      <c r="E58" t="e">
        <f>VLOOKUP('Vol of ausaid vs. other funds'!$A58&amp;'Vol of ausaid vs. other funds'!E$1,#REF!,11,0)</f>
        <v>#REF!</v>
      </c>
      <c r="F58" t="e">
        <f>VLOOKUP('Vol of ausaid vs. other funds'!$A58&amp;'Vol of ausaid vs. other funds'!F$1,#REF!,11,0)</f>
        <v>#REF!</v>
      </c>
      <c r="G58" t="e">
        <f>VLOOKUP('Vol of ausaid vs. other funds'!$A58&amp;'Vol of ausaid vs. other funds'!G$1,#REF!,11,0)</f>
        <v>#REF!</v>
      </c>
      <c r="H58" t="e">
        <f>VLOOKUP('Vol of ausaid vs. other funds'!$A58&amp;'Vol of ausaid vs. other funds'!H$1,#REF!,11,0)</f>
        <v>#REF!</v>
      </c>
      <c r="I58" t="e">
        <f>VLOOKUP('Vol of ausaid vs. other funds'!$A58&amp;'Vol of ausaid vs. other funds'!I$1,#REF!,11,0)</f>
        <v>#REF!</v>
      </c>
      <c r="L58" t="e">
        <f>VLOOKUP('Vol of ausaid vs. other funds'!$A58&amp;'Vol of ausaid vs. other funds'!L$1,#REF!,16,0)</f>
        <v>#REF!</v>
      </c>
      <c r="M58" t="e">
        <f>VLOOKUP('Vol of ausaid vs. other funds'!$A58&amp;'Vol of ausaid vs. other funds'!M$1,#REF!,16,0)</f>
        <v>#REF!</v>
      </c>
      <c r="N58" t="e">
        <f>VLOOKUP('Vol of ausaid vs. other funds'!$A58&amp;'Vol of ausaid vs. other funds'!N$1,#REF!,16,0)</f>
        <v>#REF!</v>
      </c>
      <c r="O58" t="e">
        <f>VLOOKUP('Vol of ausaid vs. other funds'!$A58&amp;'Vol of ausaid vs. other funds'!O$1,#REF!,16,0)</f>
        <v>#REF!</v>
      </c>
      <c r="P58" t="e">
        <f>VLOOKUP('Vol of ausaid vs. other funds'!$A58&amp;'Vol of ausaid vs. other funds'!P$1,#REF!,16,0)</f>
        <v>#REF!</v>
      </c>
      <c r="Q58" t="e">
        <f>VLOOKUP('Vol of ausaid vs. other funds'!$A58&amp;'Vol of ausaid vs. other funds'!Q$1,#REF!,16,0)</f>
        <v>#REF!</v>
      </c>
      <c r="R58" t="e">
        <f>VLOOKUP('Vol of ausaid vs. other funds'!$A58&amp;'Vol of ausaid vs. other funds'!R$1,#REF!,16,0)</f>
        <v>#REF!</v>
      </c>
      <c r="S58" t="e">
        <f>VLOOKUP('Vol of ausaid vs. other funds'!$A58&amp;'Vol of ausaid vs. other funds'!S$1,#REF!,16,0)</f>
        <v>#REF!</v>
      </c>
      <c r="V58" t="e">
        <f t="shared" si="5"/>
        <v>#REF!</v>
      </c>
      <c r="W58" t="e">
        <f t="shared" si="16"/>
        <v>#REF!</v>
      </c>
      <c r="X58" t="e">
        <f t="shared" si="6"/>
        <v>#REF!</v>
      </c>
      <c r="Y58" t="e">
        <f t="shared" si="7"/>
        <v>#REF!</v>
      </c>
      <c r="Z58" t="e">
        <f t="shared" si="8"/>
        <v>#REF!</v>
      </c>
      <c r="AA58" t="e">
        <f t="shared" si="9"/>
        <v>#REF!</v>
      </c>
      <c r="AB58" t="e">
        <f t="shared" si="10"/>
        <v>#REF!</v>
      </c>
      <c r="AC58" t="e">
        <f t="shared" si="11"/>
        <v>#REF!</v>
      </c>
      <c r="AF58" t="e">
        <f t="shared" si="17"/>
        <v>#REF!</v>
      </c>
      <c r="AG58" t="e">
        <f t="shared" si="18"/>
        <v>#REF!</v>
      </c>
      <c r="AH58" t="e">
        <f t="shared" si="19"/>
        <v>#REF!</v>
      </c>
      <c r="AI58" t="e">
        <f t="shared" si="20"/>
        <v>#REF!</v>
      </c>
      <c r="AJ58" t="e">
        <f t="shared" si="21"/>
        <v>#REF!</v>
      </c>
      <c r="AK58" t="e">
        <f t="shared" si="22"/>
        <v>#REF!</v>
      </c>
      <c r="AL58" t="e">
        <f t="shared" si="23"/>
        <v>#REF!</v>
      </c>
      <c r="AM58" t="e">
        <f t="shared" si="24"/>
        <v>#REF!</v>
      </c>
      <c r="AP58" t="str">
        <f t="shared" si="25"/>
        <v/>
      </c>
      <c r="AQ58" t="str">
        <f t="shared" si="26"/>
        <v/>
      </c>
      <c r="AR58" t="str">
        <f t="shared" si="27"/>
        <v/>
      </c>
      <c r="AS58" t="str">
        <f t="shared" si="28"/>
        <v/>
      </c>
      <c r="AT58" t="str">
        <f t="shared" si="29"/>
        <v/>
      </c>
      <c r="AU58" t="str">
        <f t="shared" si="30"/>
        <v/>
      </c>
      <c r="AV58" t="str">
        <f t="shared" si="31"/>
        <v/>
      </c>
      <c r="AW58" t="str">
        <f t="shared" si="32"/>
        <v/>
      </c>
      <c r="AY58" s="6" t="str">
        <f t="shared" si="14"/>
        <v/>
      </c>
      <c r="AZ58" s="6" t="str">
        <f t="shared" si="15"/>
        <v/>
      </c>
    </row>
    <row r="59" spans="1:52" x14ac:dyDescent="0.25">
      <c r="A59" t="s">
        <v>171</v>
      </c>
      <c r="B59" t="e">
        <f>VLOOKUP('Vol of ausaid vs. other funds'!$A59&amp;'Vol of ausaid vs. other funds'!B$1,#REF!,11,0)</f>
        <v>#REF!</v>
      </c>
      <c r="C59" t="e">
        <f>VLOOKUP('Vol of ausaid vs. other funds'!$A59&amp;'Vol of ausaid vs. other funds'!C$1,#REF!,11,0)</f>
        <v>#REF!</v>
      </c>
      <c r="D59" t="e">
        <f>VLOOKUP('Vol of ausaid vs. other funds'!$A59&amp;'Vol of ausaid vs. other funds'!D$1,#REF!,11,0)</f>
        <v>#REF!</v>
      </c>
      <c r="E59" t="e">
        <f>VLOOKUP('Vol of ausaid vs. other funds'!$A59&amp;'Vol of ausaid vs. other funds'!E$1,#REF!,11,0)</f>
        <v>#REF!</v>
      </c>
      <c r="F59" t="e">
        <f>VLOOKUP('Vol of ausaid vs. other funds'!$A59&amp;'Vol of ausaid vs. other funds'!F$1,#REF!,11,0)</f>
        <v>#REF!</v>
      </c>
      <c r="G59" t="e">
        <f>VLOOKUP('Vol of ausaid vs. other funds'!$A59&amp;'Vol of ausaid vs. other funds'!G$1,#REF!,11,0)</f>
        <v>#REF!</v>
      </c>
      <c r="H59" t="e">
        <f>VLOOKUP('Vol of ausaid vs. other funds'!$A59&amp;'Vol of ausaid vs. other funds'!H$1,#REF!,11,0)</f>
        <v>#REF!</v>
      </c>
      <c r="I59" t="e">
        <f>VLOOKUP('Vol of ausaid vs. other funds'!$A59&amp;'Vol of ausaid vs. other funds'!I$1,#REF!,11,0)</f>
        <v>#REF!</v>
      </c>
      <c r="L59" t="e">
        <f>VLOOKUP('Vol of ausaid vs. other funds'!$A59&amp;'Vol of ausaid vs. other funds'!L$1,#REF!,16,0)</f>
        <v>#REF!</v>
      </c>
      <c r="M59" t="e">
        <f>VLOOKUP('Vol of ausaid vs. other funds'!$A59&amp;'Vol of ausaid vs. other funds'!M$1,#REF!,16,0)</f>
        <v>#REF!</v>
      </c>
      <c r="N59" t="e">
        <f>VLOOKUP('Vol of ausaid vs. other funds'!$A59&amp;'Vol of ausaid vs. other funds'!N$1,#REF!,16,0)</f>
        <v>#REF!</v>
      </c>
      <c r="O59" t="e">
        <f>VLOOKUP('Vol of ausaid vs. other funds'!$A59&amp;'Vol of ausaid vs. other funds'!O$1,#REF!,16,0)</f>
        <v>#REF!</v>
      </c>
      <c r="P59" t="e">
        <f>VLOOKUP('Vol of ausaid vs. other funds'!$A59&amp;'Vol of ausaid vs. other funds'!P$1,#REF!,16,0)</f>
        <v>#REF!</v>
      </c>
      <c r="Q59" t="e">
        <f>VLOOKUP('Vol of ausaid vs. other funds'!$A59&amp;'Vol of ausaid vs. other funds'!Q$1,#REF!,16,0)</f>
        <v>#REF!</v>
      </c>
      <c r="R59" t="e">
        <f>VLOOKUP('Vol of ausaid vs. other funds'!$A59&amp;'Vol of ausaid vs. other funds'!R$1,#REF!,16,0)</f>
        <v>#REF!</v>
      </c>
      <c r="S59" t="e">
        <f>VLOOKUP('Vol of ausaid vs. other funds'!$A59&amp;'Vol of ausaid vs. other funds'!S$1,#REF!,16,0)</f>
        <v>#REF!</v>
      </c>
      <c r="V59" t="e">
        <f t="shared" si="5"/>
        <v>#REF!</v>
      </c>
      <c r="W59" t="e">
        <f t="shared" si="16"/>
        <v>#REF!</v>
      </c>
      <c r="X59" t="e">
        <f t="shared" si="6"/>
        <v>#REF!</v>
      </c>
      <c r="Y59" t="e">
        <f t="shared" si="7"/>
        <v>#REF!</v>
      </c>
      <c r="Z59" t="e">
        <f t="shared" si="8"/>
        <v>#REF!</v>
      </c>
      <c r="AA59" t="e">
        <f t="shared" si="9"/>
        <v>#REF!</v>
      </c>
      <c r="AB59" t="e">
        <f t="shared" si="10"/>
        <v>#REF!</v>
      </c>
      <c r="AC59" t="e">
        <f t="shared" si="11"/>
        <v>#REF!</v>
      </c>
      <c r="AF59" t="e">
        <f t="shared" si="17"/>
        <v>#REF!</v>
      </c>
      <c r="AG59" t="e">
        <f t="shared" si="18"/>
        <v>#REF!</v>
      </c>
      <c r="AH59" t="e">
        <f t="shared" si="19"/>
        <v>#REF!</v>
      </c>
      <c r="AI59" t="e">
        <f t="shared" si="20"/>
        <v>#REF!</v>
      </c>
      <c r="AJ59" t="e">
        <f t="shared" si="21"/>
        <v>#REF!</v>
      </c>
      <c r="AK59" t="e">
        <f t="shared" si="22"/>
        <v>#REF!</v>
      </c>
      <c r="AL59" t="e">
        <f t="shared" si="23"/>
        <v>#REF!</v>
      </c>
      <c r="AM59" t="e">
        <f t="shared" si="24"/>
        <v>#REF!</v>
      </c>
      <c r="AP59" t="str">
        <f t="shared" si="25"/>
        <v/>
      </c>
      <c r="AQ59" t="str">
        <f t="shared" si="26"/>
        <v/>
      </c>
      <c r="AR59" t="str">
        <f t="shared" si="27"/>
        <v/>
      </c>
      <c r="AS59" t="str">
        <f t="shared" si="28"/>
        <v/>
      </c>
      <c r="AT59" t="str">
        <f t="shared" si="29"/>
        <v/>
      </c>
      <c r="AU59" t="str">
        <f t="shared" si="30"/>
        <v/>
      </c>
      <c r="AV59" t="str">
        <f t="shared" si="31"/>
        <v/>
      </c>
      <c r="AW59" t="str">
        <f t="shared" si="32"/>
        <v/>
      </c>
      <c r="AY59" s="6" t="str">
        <f t="shared" si="14"/>
        <v/>
      </c>
      <c r="AZ59" s="6" t="str">
        <f t="shared" si="15"/>
        <v/>
      </c>
    </row>
    <row r="60" spans="1:52" x14ac:dyDescent="0.25">
      <c r="A60" t="s">
        <v>198</v>
      </c>
      <c r="B60" t="e">
        <f>VLOOKUP('Vol of ausaid vs. other funds'!$A60&amp;'Vol of ausaid vs. other funds'!B$1,#REF!,11,0)</f>
        <v>#REF!</v>
      </c>
      <c r="C60" t="e">
        <f>VLOOKUP('Vol of ausaid vs. other funds'!$A60&amp;'Vol of ausaid vs. other funds'!C$1,#REF!,11,0)</f>
        <v>#REF!</v>
      </c>
      <c r="D60" t="e">
        <f>VLOOKUP('Vol of ausaid vs. other funds'!$A60&amp;'Vol of ausaid vs. other funds'!D$1,#REF!,11,0)</f>
        <v>#REF!</v>
      </c>
      <c r="E60" t="e">
        <f>VLOOKUP('Vol of ausaid vs. other funds'!$A60&amp;'Vol of ausaid vs. other funds'!E$1,#REF!,11,0)</f>
        <v>#REF!</v>
      </c>
      <c r="F60" t="e">
        <f>VLOOKUP('Vol of ausaid vs. other funds'!$A60&amp;'Vol of ausaid vs. other funds'!F$1,#REF!,11,0)</f>
        <v>#REF!</v>
      </c>
      <c r="G60" t="e">
        <f>VLOOKUP('Vol of ausaid vs. other funds'!$A60&amp;'Vol of ausaid vs. other funds'!G$1,#REF!,11,0)</f>
        <v>#REF!</v>
      </c>
      <c r="H60" t="e">
        <f>VLOOKUP('Vol of ausaid vs. other funds'!$A60&amp;'Vol of ausaid vs. other funds'!H$1,#REF!,11,0)</f>
        <v>#REF!</v>
      </c>
      <c r="I60" t="e">
        <f>VLOOKUP('Vol of ausaid vs. other funds'!$A60&amp;'Vol of ausaid vs. other funds'!I$1,#REF!,11,0)</f>
        <v>#REF!</v>
      </c>
      <c r="L60" t="e">
        <f>VLOOKUP('Vol of ausaid vs. other funds'!$A60&amp;'Vol of ausaid vs. other funds'!L$1,#REF!,16,0)</f>
        <v>#REF!</v>
      </c>
      <c r="M60" t="e">
        <f>VLOOKUP('Vol of ausaid vs. other funds'!$A60&amp;'Vol of ausaid vs. other funds'!M$1,#REF!,16,0)</f>
        <v>#REF!</v>
      </c>
      <c r="N60" t="e">
        <f>VLOOKUP('Vol of ausaid vs. other funds'!$A60&amp;'Vol of ausaid vs. other funds'!N$1,#REF!,16,0)</f>
        <v>#REF!</v>
      </c>
      <c r="O60" t="e">
        <f>VLOOKUP('Vol of ausaid vs. other funds'!$A60&amp;'Vol of ausaid vs. other funds'!O$1,#REF!,16,0)</f>
        <v>#REF!</v>
      </c>
      <c r="P60" t="e">
        <f>VLOOKUP('Vol of ausaid vs. other funds'!$A60&amp;'Vol of ausaid vs. other funds'!P$1,#REF!,16,0)</f>
        <v>#REF!</v>
      </c>
      <c r="Q60" t="e">
        <f>VLOOKUP('Vol of ausaid vs. other funds'!$A60&amp;'Vol of ausaid vs. other funds'!Q$1,#REF!,16,0)</f>
        <v>#REF!</v>
      </c>
      <c r="R60" t="e">
        <f>VLOOKUP('Vol of ausaid vs. other funds'!$A60&amp;'Vol of ausaid vs. other funds'!R$1,#REF!,16,0)</f>
        <v>#REF!</v>
      </c>
      <c r="S60" t="e">
        <f>VLOOKUP('Vol of ausaid vs. other funds'!$A60&amp;'Vol of ausaid vs. other funds'!S$1,#REF!,16,0)</f>
        <v>#REF!</v>
      </c>
      <c r="V60" t="e">
        <f t="shared" si="5"/>
        <v>#REF!</v>
      </c>
      <c r="W60" t="e">
        <f t="shared" si="16"/>
        <v>#REF!</v>
      </c>
      <c r="X60" t="e">
        <f t="shared" si="6"/>
        <v>#REF!</v>
      </c>
      <c r="Y60" t="e">
        <f t="shared" si="7"/>
        <v>#REF!</v>
      </c>
      <c r="Z60" t="e">
        <f t="shared" si="8"/>
        <v>#REF!</v>
      </c>
      <c r="AA60" t="e">
        <f t="shared" si="9"/>
        <v>#REF!</v>
      </c>
      <c r="AB60" t="e">
        <f t="shared" si="10"/>
        <v>#REF!</v>
      </c>
      <c r="AC60" t="e">
        <f t="shared" si="11"/>
        <v>#REF!</v>
      </c>
      <c r="AF60" t="e">
        <f t="shared" si="17"/>
        <v>#REF!</v>
      </c>
      <c r="AG60" t="e">
        <f t="shared" si="18"/>
        <v>#REF!</v>
      </c>
      <c r="AH60" t="e">
        <f t="shared" si="19"/>
        <v>#REF!</v>
      </c>
      <c r="AI60" t="e">
        <f t="shared" si="20"/>
        <v>#REF!</v>
      </c>
      <c r="AJ60" t="e">
        <f t="shared" si="21"/>
        <v>#REF!</v>
      </c>
      <c r="AK60" t="e">
        <f t="shared" si="22"/>
        <v>#REF!</v>
      </c>
      <c r="AL60" t="e">
        <f t="shared" si="23"/>
        <v>#REF!</v>
      </c>
      <c r="AM60" t="e">
        <f t="shared" si="24"/>
        <v>#REF!</v>
      </c>
      <c r="AP60" t="str">
        <f t="shared" si="25"/>
        <v/>
      </c>
      <c r="AQ60" t="str">
        <f t="shared" si="26"/>
        <v/>
      </c>
      <c r="AR60" t="str">
        <f t="shared" si="27"/>
        <v/>
      </c>
      <c r="AS60" t="str">
        <f t="shared" si="28"/>
        <v/>
      </c>
      <c r="AT60" t="str">
        <f t="shared" si="29"/>
        <v/>
      </c>
      <c r="AU60" t="str">
        <f t="shared" si="30"/>
        <v/>
      </c>
      <c r="AV60" t="str">
        <f t="shared" si="31"/>
        <v/>
      </c>
      <c r="AW60" t="str">
        <f t="shared" si="32"/>
        <v/>
      </c>
      <c r="AY60" s="6" t="str">
        <f t="shared" si="14"/>
        <v/>
      </c>
      <c r="AZ60" s="6" t="str">
        <f t="shared" si="15"/>
        <v/>
      </c>
    </row>
    <row r="61" spans="1:52" x14ac:dyDescent="0.25">
      <c r="A61" t="s">
        <v>199</v>
      </c>
      <c r="B61" t="e">
        <f>VLOOKUP('Vol of ausaid vs. other funds'!$A61&amp;'Vol of ausaid vs. other funds'!B$1,#REF!,11,0)</f>
        <v>#REF!</v>
      </c>
      <c r="C61" t="e">
        <f>VLOOKUP('Vol of ausaid vs. other funds'!$A61&amp;'Vol of ausaid vs. other funds'!C$1,#REF!,11,0)</f>
        <v>#REF!</v>
      </c>
      <c r="D61" t="e">
        <f>VLOOKUP('Vol of ausaid vs. other funds'!$A61&amp;'Vol of ausaid vs. other funds'!D$1,#REF!,11,0)</f>
        <v>#REF!</v>
      </c>
      <c r="E61" t="e">
        <f>VLOOKUP('Vol of ausaid vs. other funds'!$A61&amp;'Vol of ausaid vs. other funds'!E$1,#REF!,11,0)</f>
        <v>#REF!</v>
      </c>
      <c r="F61" t="e">
        <f>VLOOKUP('Vol of ausaid vs. other funds'!$A61&amp;'Vol of ausaid vs. other funds'!F$1,#REF!,11,0)</f>
        <v>#REF!</v>
      </c>
      <c r="G61" t="e">
        <f>VLOOKUP('Vol of ausaid vs. other funds'!$A61&amp;'Vol of ausaid vs. other funds'!G$1,#REF!,11,0)</f>
        <v>#REF!</v>
      </c>
      <c r="H61" t="e">
        <f>VLOOKUP('Vol of ausaid vs. other funds'!$A61&amp;'Vol of ausaid vs. other funds'!H$1,#REF!,11,0)</f>
        <v>#REF!</v>
      </c>
      <c r="I61" t="e">
        <f>VLOOKUP('Vol of ausaid vs. other funds'!$A61&amp;'Vol of ausaid vs. other funds'!I$1,#REF!,11,0)</f>
        <v>#REF!</v>
      </c>
      <c r="L61" t="e">
        <f>VLOOKUP('Vol of ausaid vs. other funds'!$A61&amp;'Vol of ausaid vs. other funds'!L$1,#REF!,16,0)</f>
        <v>#REF!</v>
      </c>
      <c r="M61" t="e">
        <f>VLOOKUP('Vol of ausaid vs. other funds'!$A61&amp;'Vol of ausaid vs. other funds'!M$1,#REF!,16,0)</f>
        <v>#REF!</v>
      </c>
      <c r="N61" t="e">
        <f>VLOOKUP('Vol of ausaid vs. other funds'!$A61&amp;'Vol of ausaid vs. other funds'!N$1,#REF!,16,0)</f>
        <v>#REF!</v>
      </c>
      <c r="O61" t="e">
        <f>VLOOKUP('Vol of ausaid vs. other funds'!$A61&amp;'Vol of ausaid vs. other funds'!O$1,#REF!,16,0)</f>
        <v>#REF!</v>
      </c>
      <c r="P61" t="e">
        <f>VLOOKUP('Vol of ausaid vs. other funds'!$A61&amp;'Vol of ausaid vs. other funds'!P$1,#REF!,16,0)</f>
        <v>#REF!</v>
      </c>
      <c r="Q61" t="e">
        <f>VLOOKUP('Vol of ausaid vs. other funds'!$A61&amp;'Vol of ausaid vs. other funds'!Q$1,#REF!,16,0)</f>
        <v>#REF!</v>
      </c>
      <c r="R61" t="e">
        <f>VLOOKUP('Vol of ausaid vs. other funds'!$A61&amp;'Vol of ausaid vs. other funds'!R$1,#REF!,16,0)</f>
        <v>#REF!</v>
      </c>
      <c r="S61" t="e">
        <f>VLOOKUP('Vol of ausaid vs. other funds'!$A61&amp;'Vol of ausaid vs. other funds'!S$1,#REF!,16,0)</f>
        <v>#REF!</v>
      </c>
      <c r="V61" t="e">
        <f t="shared" si="5"/>
        <v>#REF!</v>
      </c>
      <c r="W61" t="e">
        <f t="shared" si="16"/>
        <v>#REF!</v>
      </c>
      <c r="X61" t="e">
        <f t="shared" si="6"/>
        <v>#REF!</v>
      </c>
      <c r="Y61" t="e">
        <f t="shared" si="7"/>
        <v>#REF!</v>
      </c>
      <c r="Z61" t="e">
        <f t="shared" si="8"/>
        <v>#REF!</v>
      </c>
      <c r="AA61" t="e">
        <f t="shared" si="9"/>
        <v>#REF!</v>
      </c>
      <c r="AB61" t="e">
        <f t="shared" si="10"/>
        <v>#REF!</v>
      </c>
      <c r="AC61" t="e">
        <f t="shared" si="11"/>
        <v>#REF!</v>
      </c>
      <c r="AF61" t="e">
        <f t="shared" si="17"/>
        <v>#REF!</v>
      </c>
      <c r="AG61" t="e">
        <f t="shared" si="18"/>
        <v>#REF!</v>
      </c>
      <c r="AH61" t="e">
        <f t="shared" si="19"/>
        <v>#REF!</v>
      </c>
      <c r="AI61" t="e">
        <f t="shared" si="20"/>
        <v>#REF!</v>
      </c>
      <c r="AJ61" t="e">
        <f t="shared" si="21"/>
        <v>#REF!</v>
      </c>
      <c r="AK61" t="e">
        <f t="shared" si="22"/>
        <v>#REF!</v>
      </c>
      <c r="AL61" t="e">
        <f t="shared" si="23"/>
        <v>#REF!</v>
      </c>
      <c r="AM61" t="e">
        <f t="shared" si="24"/>
        <v>#REF!</v>
      </c>
      <c r="AP61" t="str">
        <f t="shared" si="25"/>
        <v/>
      </c>
      <c r="AQ61" t="str">
        <f t="shared" si="26"/>
        <v/>
      </c>
      <c r="AR61" t="str">
        <f t="shared" si="27"/>
        <v/>
      </c>
      <c r="AS61" t="str">
        <f t="shared" si="28"/>
        <v/>
      </c>
      <c r="AT61" t="str">
        <f t="shared" si="29"/>
        <v/>
      </c>
      <c r="AU61" t="str">
        <f t="shared" si="30"/>
        <v/>
      </c>
      <c r="AV61" t="str">
        <f t="shared" si="31"/>
        <v/>
      </c>
      <c r="AW61" t="str">
        <f t="shared" si="32"/>
        <v/>
      </c>
      <c r="AY61" s="6" t="str">
        <f t="shared" si="14"/>
        <v/>
      </c>
      <c r="AZ61" s="6" t="str">
        <f t="shared" si="15"/>
        <v/>
      </c>
    </row>
    <row r="62" spans="1:52" x14ac:dyDescent="0.25">
      <c r="A62" t="s">
        <v>27</v>
      </c>
      <c r="B62" t="e">
        <f>VLOOKUP('Vol of ausaid vs. other funds'!$A62&amp;'Vol of ausaid vs. other funds'!B$1,#REF!,11,0)</f>
        <v>#REF!</v>
      </c>
      <c r="C62" t="e">
        <f>VLOOKUP('Vol of ausaid vs. other funds'!$A62&amp;'Vol of ausaid vs. other funds'!C$1,#REF!,11,0)</f>
        <v>#REF!</v>
      </c>
      <c r="D62" t="e">
        <f>VLOOKUP('Vol of ausaid vs. other funds'!$A62&amp;'Vol of ausaid vs. other funds'!D$1,#REF!,11,0)</f>
        <v>#REF!</v>
      </c>
      <c r="E62" t="e">
        <f>VLOOKUP('Vol of ausaid vs. other funds'!$A62&amp;'Vol of ausaid vs. other funds'!E$1,#REF!,11,0)</f>
        <v>#REF!</v>
      </c>
      <c r="F62" t="e">
        <f>VLOOKUP('Vol of ausaid vs. other funds'!$A62&amp;'Vol of ausaid vs. other funds'!F$1,#REF!,11,0)</f>
        <v>#REF!</v>
      </c>
      <c r="G62" t="e">
        <f>VLOOKUP('Vol of ausaid vs. other funds'!$A62&amp;'Vol of ausaid vs. other funds'!G$1,#REF!,11,0)</f>
        <v>#REF!</v>
      </c>
      <c r="H62" t="e">
        <f>VLOOKUP('Vol of ausaid vs. other funds'!$A62&amp;'Vol of ausaid vs. other funds'!H$1,#REF!,11,0)</f>
        <v>#REF!</v>
      </c>
      <c r="I62" t="e">
        <f>VLOOKUP('Vol of ausaid vs. other funds'!$A62&amp;'Vol of ausaid vs. other funds'!I$1,#REF!,11,0)</f>
        <v>#REF!</v>
      </c>
      <c r="L62" t="e">
        <f>VLOOKUP('Vol of ausaid vs. other funds'!$A62&amp;'Vol of ausaid vs. other funds'!L$1,#REF!,16,0)</f>
        <v>#REF!</v>
      </c>
      <c r="M62" t="e">
        <f>VLOOKUP('Vol of ausaid vs. other funds'!$A62&amp;'Vol of ausaid vs. other funds'!M$1,#REF!,16,0)</f>
        <v>#REF!</v>
      </c>
      <c r="N62" t="e">
        <f>VLOOKUP('Vol of ausaid vs. other funds'!$A62&amp;'Vol of ausaid vs. other funds'!N$1,#REF!,16,0)</f>
        <v>#REF!</v>
      </c>
      <c r="O62" t="e">
        <f>VLOOKUP('Vol of ausaid vs. other funds'!$A62&amp;'Vol of ausaid vs. other funds'!O$1,#REF!,16,0)</f>
        <v>#REF!</v>
      </c>
      <c r="P62" t="e">
        <f>VLOOKUP('Vol of ausaid vs. other funds'!$A62&amp;'Vol of ausaid vs. other funds'!P$1,#REF!,16,0)</f>
        <v>#REF!</v>
      </c>
      <c r="Q62" t="e">
        <f>VLOOKUP('Vol of ausaid vs. other funds'!$A62&amp;'Vol of ausaid vs. other funds'!Q$1,#REF!,16,0)</f>
        <v>#REF!</v>
      </c>
      <c r="R62" t="e">
        <f>VLOOKUP('Vol of ausaid vs. other funds'!$A62&amp;'Vol of ausaid vs. other funds'!R$1,#REF!,16,0)</f>
        <v>#REF!</v>
      </c>
      <c r="S62" t="e">
        <f>VLOOKUP('Vol of ausaid vs. other funds'!$A62&amp;'Vol of ausaid vs. other funds'!S$1,#REF!,16,0)</f>
        <v>#REF!</v>
      </c>
      <c r="V62" t="e">
        <f t="shared" si="5"/>
        <v>#REF!</v>
      </c>
      <c r="W62" t="e">
        <f t="shared" si="16"/>
        <v>#REF!</v>
      </c>
      <c r="X62" t="e">
        <f t="shared" si="6"/>
        <v>#REF!</v>
      </c>
      <c r="Y62" t="e">
        <f t="shared" si="7"/>
        <v>#REF!</v>
      </c>
      <c r="Z62" t="e">
        <f t="shared" si="8"/>
        <v>#REF!</v>
      </c>
      <c r="AA62" t="e">
        <f t="shared" si="9"/>
        <v>#REF!</v>
      </c>
      <c r="AB62" t="e">
        <f t="shared" si="10"/>
        <v>#REF!</v>
      </c>
      <c r="AC62" t="e">
        <f t="shared" si="11"/>
        <v>#REF!</v>
      </c>
      <c r="AF62" t="e">
        <f t="shared" si="17"/>
        <v>#REF!</v>
      </c>
      <c r="AG62" t="e">
        <f t="shared" si="18"/>
        <v>#REF!</v>
      </c>
      <c r="AH62" t="e">
        <f t="shared" si="19"/>
        <v>#REF!</v>
      </c>
      <c r="AI62" t="e">
        <f t="shared" si="20"/>
        <v>#REF!</v>
      </c>
      <c r="AJ62" t="e">
        <f t="shared" si="21"/>
        <v>#REF!</v>
      </c>
      <c r="AK62" t="e">
        <f t="shared" si="22"/>
        <v>#REF!</v>
      </c>
      <c r="AL62" t="e">
        <f t="shared" si="23"/>
        <v>#REF!</v>
      </c>
      <c r="AM62" t="e">
        <f t="shared" si="24"/>
        <v>#REF!</v>
      </c>
      <c r="AP62" t="str">
        <f t="shared" si="25"/>
        <v/>
      </c>
      <c r="AQ62" t="str">
        <f t="shared" si="26"/>
        <v/>
      </c>
      <c r="AR62" t="str">
        <f t="shared" si="27"/>
        <v/>
      </c>
      <c r="AS62" t="str">
        <f t="shared" si="28"/>
        <v/>
      </c>
      <c r="AT62" t="str">
        <f t="shared" si="29"/>
        <v/>
      </c>
      <c r="AU62" t="str">
        <f t="shared" si="30"/>
        <v/>
      </c>
      <c r="AV62" t="str">
        <f t="shared" si="31"/>
        <v/>
      </c>
      <c r="AW62" t="str">
        <f t="shared" si="32"/>
        <v/>
      </c>
      <c r="AY62" s="6" t="str">
        <f t="shared" si="14"/>
        <v/>
      </c>
      <c r="AZ62" s="6" t="str">
        <f t="shared" si="15"/>
        <v/>
      </c>
    </row>
    <row r="63" spans="1:52" x14ac:dyDescent="0.25">
      <c r="A63" t="s">
        <v>28</v>
      </c>
      <c r="B63" t="e">
        <f>VLOOKUP('Vol of ausaid vs. other funds'!$A63&amp;'Vol of ausaid vs. other funds'!B$1,#REF!,11,0)</f>
        <v>#REF!</v>
      </c>
      <c r="C63" t="e">
        <f>VLOOKUP('Vol of ausaid vs. other funds'!$A63&amp;'Vol of ausaid vs. other funds'!C$1,#REF!,11,0)</f>
        <v>#REF!</v>
      </c>
      <c r="D63" t="e">
        <f>VLOOKUP('Vol of ausaid vs. other funds'!$A63&amp;'Vol of ausaid vs. other funds'!D$1,#REF!,11,0)</f>
        <v>#REF!</v>
      </c>
      <c r="E63" t="e">
        <f>VLOOKUP('Vol of ausaid vs. other funds'!$A63&amp;'Vol of ausaid vs. other funds'!E$1,#REF!,11,0)</f>
        <v>#REF!</v>
      </c>
      <c r="F63" t="e">
        <f>VLOOKUP('Vol of ausaid vs. other funds'!$A63&amp;'Vol of ausaid vs. other funds'!F$1,#REF!,11,0)</f>
        <v>#REF!</v>
      </c>
      <c r="G63" t="e">
        <f>VLOOKUP('Vol of ausaid vs. other funds'!$A63&amp;'Vol of ausaid vs. other funds'!G$1,#REF!,11,0)</f>
        <v>#REF!</v>
      </c>
      <c r="H63" t="e">
        <f>VLOOKUP('Vol of ausaid vs. other funds'!$A63&amp;'Vol of ausaid vs. other funds'!H$1,#REF!,11,0)</f>
        <v>#REF!</v>
      </c>
      <c r="I63" t="e">
        <f>VLOOKUP('Vol of ausaid vs. other funds'!$A63&amp;'Vol of ausaid vs. other funds'!I$1,#REF!,11,0)</f>
        <v>#REF!</v>
      </c>
      <c r="L63" t="e">
        <f>VLOOKUP('Vol of ausaid vs. other funds'!$A63&amp;'Vol of ausaid vs. other funds'!L$1,#REF!,16,0)</f>
        <v>#REF!</v>
      </c>
      <c r="M63" t="e">
        <f>VLOOKUP('Vol of ausaid vs. other funds'!$A63&amp;'Vol of ausaid vs. other funds'!M$1,#REF!,16,0)</f>
        <v>#REF!</v>
      </c>
      <c r="N63" t="e">
        <f>VLOOKUP('Vol of ausaid vs. other funds'!$A63&amp;'Vol of ausaid vs. other funds'!N$1,#REF!,16,0)</f>
        <v>#REF!</v>
      </c>
      <c r="O63" t="e">
        <f>VLOOKUP('Vol of ausaid vs. other funds'!$A63&amp;'Vol of ausaid vs. other funds'!O$1,#REF!,16,0)</f>
        <v>#REF!</v>
      </c>
      <c r="P63" t="e">
        <f>VLOOKUP('Vol of ausaid vs. other funds'!$A63&amp;'Vol of ausaid vs. other funds'!P$1,#REF!,16,0)</f>
        <v>#REF!</v>
      </c>
      <c r="Q63" t="e">
        <f>VLOOKUP('Vol of ausaid vs. other funds'!$A63&amp;'Vol of ausaid vs. other funds'!Q$1,#REF!,16,0)</f>
        <v>#REF!</v>
      </c>
      <c r="R63" t="e">
        <f>VLOOKUP('Vol of ausaid vs. other funds'!$A63&amp;'Vol of ausaid vs. other funds'!R$1,#REF!,16,0)</f>
        <v>#REF!</v>
      </c>
      <c r="S63" t="e">
        <f>VLOOKUP('Vol of ausaid vs. other funds'!$A63&amp;'Vol of ausaid vs. other funds'!S$1,#REF!,16,0)</f>
        <v>#REF!</v>
      </c>
      <c r="V63" t="e">
        <f t="shared" si="5"/>
        <v>#REF!</v>
      </c>
      <c r="W63" t="e">
        <f t="shared" si="16"/>
        <v>#REF!</v>
      </c>
      <c r="X63" t="e">
        <f t="shared" si="6"/>
        <v>#REF!</v>
      </c>
      <c r="Y63" t="e">
        <f t="shared" si="7"/>
        <v>#REF!</v>
      </c>
      <c r="Z63" t="e">
        <f t="shared" si="8"/>
        <v>#REF!</v>
      </c>
      <c r="AA63" t="e">
        <f t="shared" si="9"/>
        <v>#REF!</v>
      </c>
      <c r="AB63" t="e">
        <f t="shared" si="10"/>
        <v>#REF!</v>
      </c>
      <c r="AC63" t="e">
        <f t="shared" si="11"/>
        <v>#REF!</v>
      </c>
      <c r="AF63" t="e">
        <f t="shared" si="17"/>
        <v>#REF!</v>
      </c>
      <c r="AG63" t="e">
        <f t="shared" si="18"/>
        <v>#REF!</v>
      </c>
      <c r="AH63" t="e">
        <f t="shared" si="19"/>
        <v>#REF!</v>
      </c>
      <c r="AI63" t="e">
        <f t="shared" si="20"/>
        <v>#REF!</v>
      </c>
      <c r="AJ63" t="e">
        <f t="shared" si="21"/>
        <v>#REF!</v>
      </c>
      <c r="AK63" t="e">
        <f t="shared" si="22"/>
        <v>#REF!</v>
      </c>
      <c r="AL63" t="e">
        <f t="shared" si="23"/>
        <v>#REF!</v>
      </c>
      <c r="AM63" t="e">
        <f t="shared" si="24"/>
        <v>#REF!</v>
      </c>
      <c r="AP63" t="str">
        <f t="shared" si="25"/>
        <v/>
      </c>
      <c r="AQ63" t="str">
        <f t="shared" si="26"/>
        <v/>
      </c>
      <c r="AR63" t="str">
        <f t="shared" si="27"/>
        <v/>
      </c>
      <c r="AS63" t="str">
        <f t="shared" si="28"/>
        <v/>
      </c>
      <c r="AT63" t="str">
        <f t="shared" si="29"/>
        <v/>
      </c>
      <c r="AU63" t="str">
        <f t="shared" si="30"/>
        <v/>
      </c>
      <c r="AV63" t="str">
        <f t="shared" si="31"/>
        <v/>
      </c>
      <c r="AW63" t="str">
        <f t="shared" si="32"/>
        <v/>
      </c>
      <c r="AY63" s="6" t="str">
        <f t="shared" si="14"/>
        <v/>
      </c>
      <c r="AZ63" s="6" t="str">
        <f t="shared" si="15"/>
        <v/>
      </c>
    </row>
    <row r="64" spans="1:52" x14ac:dyDescent="0.25">
      <c r="A64" s="2" t="s">
        <v>96</v>
      </c>
      <c r="B64" t="e">
        <f>VLOOKUP('Vol of ausaid vs. other funds'!$A64&amp;'Vol of ausaid vs. other funds'!B$1,#REF!,11,0)</f>
        <v>#REF!</v>
      </c>
      <c r="C64" t="e">
        <f>VLOOKUP('Vol of ausaid vs. other funds'!$A64&amp;'Vol of ausaid vs. other funds'!C$1,#REF!,11,0)</f>
        <v>#REF!</v>
      </c>
      <c r="D64" t="e">
        <f>VLOOKUP('Vol of ausaid vs. other funds'!$A64&amp;'Vol of ausaid vs. other funds'!D$1,#REF!,11,0)</f>
        <v>#REF!</v>
      </c>
      <c r="E64" t="e">
        <f>VLOOKUP('Vol of ausaid vs. other funds'!$A64&amp;'Vol of ausaid vs. other funds'!E$1,#REF!,11,0)</f>
        <v>#REF!</v>
      </c>
      <c r="F64" t="e">
        <f>VLOOKUP('Vol of ausaid vs. other funds'!$A64&amp;'Vol of ausaid vs. other funds'!F$1,#REF!,11,0)</f>
        <v>#REF!</v>
      </c>
      <c r="G64" t="e">
        <f>VLOOKUP('Vol of ausaid vs. other funds'!$A64&amp;'Vol of ausaid vs. other funds'!G$1,#REF!,11,0)</f>
        <v>#REF!</v>
      </c>
      <c r="H64" t="e">
        <f>VLOOKUP('Vol of ausaid vs. other funds'!$A64&amp;'Vol of ausaid vs. other funds'!H$1,#REF!,11,0)</f>
        <v>#REF!</v>
      </c>
      <c r="I64" t="e">
        <f>VLOOKUP('Vol of ausaid vs. other funds'!$A64&amp;'Vol of ausaid vs. other funds'!I$1,#REF!,11,0)</f>
        <v>#REF!</v>
      </c>
      <c r="L64" t="e">
        <f>VLOOKUP('Vol of ausaid vs. other funds'!$A64&amp;'Vol of ausaid vs. other funds'!L$1,#REF!,16,0)</f>
        <v>#REF!</v>
      </c>
      <c r="M64" t="e">
        <f>VLOOKUP('Vol of ausaid vs. other funds'!$A64&amp;'Vol of ausaid vs. other funds'!M$1,#REF!,16,0)</f>
        <v>#REF!</v>
      </c>
      <c r="N64" t="e">
        <f>VLOOKUP('Vol of ausaid vs. other funds'!$A64&amp;'Vol of ausaid vs. other funds'!N$1,#REF!,16,0)</f>
        <v>#REF!</v>
      </c>
      <c r="O64" t="e">
        <f>VLOOKUP('Vol of ausaid vs. other funds'!$A64&amp;'Vol of ausaid vs. other funds'!O$1,#REF!,16,0)</f>
        <v>#REF!</v>
      </c>
      <c r="P64" t="e">
        <f>VLOOKUP('Vol of ausaid vs. other funds'!$A64&amp;'Vol of ausaid vs. other funds'!P$1,#REF!,16,0)</f>
        <v>#REF!</v>
      </c>
      <c r="Q64" t="e">
        <f>VLOOKUP('Vol of ausaid vs. other funds'!$A64&amp;'Vol of ausaid vs. other funds'!Q$1,#REF!,16,0)</f>
        <v>#REF!</v>
      </c>
      <c r="R64" t="e">
        <f>VLOOKUP('Vol of ausaid vs. other funds'!$A64&amp;'Vol of ausaid vs. other funds'!R$1,#REF!,16,0)</f>
        <v>#REF!</v>
      </c>
      <c r="S64" t="e">
        <f>VLOOKUP('Vol of ausaid vs. other funds'!$A64&amp;'Vol of ausaid vs. other funds'!S$1,#REF!,16,0)</f>
        <v>#REF!</v>
      </c>
      <c r="V64" t="e">
        <f t="shared" si="5"/>
        <v>#REF!</v>
      </c>
      <c r="W64" t="e">
        <f t="shared" si="16"/>
        <v>#REF!</v>
      </c>
      <c r="X64" t="e">
        <f t="shared" si="6"/>
        <v>#REF!</v>
      </c>
      <c r="Y64" t="e">
        <f t="shared" si="7"/>
        <v>#REF!</v>
      </c>
      <c r="Z64" t="e">
        <f t="shared" si="8"/>
        <v>#REF!</v>
      </c>
      <c r="AA64" t="e">
        <f t="shared" si="9"/>
        <v>#REF!</v>
      </c>
      <c r="AB64" t="e">
        <f t="shared" si="10"/>
        <v>#REF!</v>
      </c>
      <c r="AC64" t="e">
        <f t="shared" si="11"/>
        <v>#REF!</v>
      </c>
      <c r="AF64" t="e">
        <f t="shared" si="17"/>
        <v>#REF!</v>
      </c>
      <c r="AG64" t="e">
        <f t="shared" si="18"/>
        <v>#REF!</v>
      </c>
      <c r="AH64" t="e">
        <f t="shared" si="19"/>
        <v>#REF!</v>
      </c>
      <c r="AI64" t="e">
        <f t="shared" si="20"/>
        <v>#REF!</v>
      </c>
      <c r="AJ64" t="e">
        <f t="shared" si="21"/>
        <v>#REF!</v>
      </c>
      <c r="AK64" t="e">
        <f t="shared" si="22"/>
        <v>#REF!</v>
      </c>
      <c r="AL64" t="e">
        <f t="shared" si="23"/>
        <v>#REF!</v>
      </c>
      <c r="AM64" t="e">
        <f t="shared" si="24"/>
        <v>#REF!</v>
      </c>
      <c r="AP64" t="str">
        <f t="shared" si="25"/>
        <v/>
      </c>
      <c r="AQ64" t="str">
        <f t="shared" si="26"/>
        <v/>
      </c>
      <c r="AR64" t="str">
        <f t="shared" si="27"/>
        <v/>
      </c>
      <c r="AS64" t="str">
        <f t="shared" si="28"/>
        <v/>
      </c>
      <c r="AT64" t="str">
        <f t="shared" si="29"/>
        <v/>
      </c>
      <c r="AU64" t="str">
        <f t="shared" si="30"/>
        <v/>
      </c>
      <c r="AV64" t="str">
        <f t="shared" si="31"/>
        <v/>
      </c>
      <c r="AW64" t="str">
        <f t="shared" si="32"/>
        <v/>
      </c>
      <c r="AY64" s="6" t="str">
        <f t="shared" si="14"/>
        <v/>
      </c>
      <c r="AZ64" s="6" t="str">
        <f t="shared" si="15"/>
        <v/>
      </c>
    </row>
    <row r="65" spans="1:52" x14ac:dyDescent="0.25">
      <c r="A65" t="s">
        <v>31</v>
      </c>
      <c r="B65" t="e">
        <f>VLOOKUP('Vol of ausaid vs. other funds'!$A65&amp;'Vol of ausaid vs. other funds'!B$1,#REF!,11,0)</f>
        <v>#REF!</v>
      </c>
      <c r="C65" t="e">
        <f>VLOOKUP('Vol of ausaid vs. other funds'!$A65&amp;'Vol of ausaid vs. other funds'!C$1,#REF!,11,0)</f>
        <v>#REF!</v>
      </c>
      <c r="D65" t="e">
        <f>VLOOKUP('Vol of ausaid vs. other funds'!$A65&amp;'Vol of ausaid vs. other funds'!D$1,#REF!,11,0)</f>
        <v>#REF!</v>
      </c>
      <c r="E65" t="e">
        <f>VLOOKUP('Vol of ausaid vs. other funds'!$A65&amp;'Vol of ausaid vs. other funds'!E$1,#REF!,11,0)</f>
        <v>#REF!</v>
      </c>
      <c r="F65" t="e">
        <f>VLOOKUP('Vol of ausaid vs. other funds'!$A65&amp;'Vol of ausaid vs. other funds'!F$1,#REF!,11,0)</f>
        <v>#REF!</v>
      </c>
      <c r="G65" t="e">
        <f>VLOOKUP('Vol of ausaid vs. other funds'!$A65&amp;'Vol of ausaid vs. other funds'!G$1,#REF!,11,0)</f>
        <v>#REF!</v>
      </c>
      <c r="H65" t="e">
        <f>VLOOKUP('Vol of ausaid vs. other funds'!$A65&amp;'Vol of ausaid vs. other funds'!H$1,#REF!,11,0)</f>
        <v>#REF!</v>
      </c>
      <c r="I65" t="e">
        <f>VLOOKUP('Vol of ausaid vs. other funds'!$A65&amp;'Vol of ausaid vs. other funds'!I$1,#REF!,11,0)</f>
        <v>#REF!</v>
      </c>
      <c r="L65" t="e">
        <f>VLOOKUP('Vol of ausaid vs. other funds'!$A65&amp;'Vol of ausaid vs. other funds'!L$1,#REF!,16,0)</f>
        <v>#REF!</v>
      </c>
      <c r="M65" t="e">
        <f>VLOOKUP('Vol of ausaid vs. other funds'!$A65&amp;'Vol of ausaid vs. other funds'!M$1,#REF!,16,0)</f>
        <v>#REF!</v>
      </c>
      <c r="N65" t="e">
        <f>VLOOKUP('Vol of ausaid vs. other funds'!$A65&amp;'Vol of ausaid vs. other funds'!N$1,#REF!,16,0)</f>
        <v>#REF!</v>
      </c>
      <c r="O65" t="e">
        <f>VLOOKUP('Vol of ausaid vs. other funds'!$A65&amp;'Vol of ausaid vs. other funds'!O$1,#REF!,16,0)</f>
        <v>#REF!</v>
      </c>
      <c r="P65" t="e">
        <f>VLOOKUP('Vol of ausaid vs. other funds'!$A65&amp;'Vol of ausaid vs. other funds'!P$1,#REF!,16,0)</f>
        <v>#REF!</v>
      </c>
      <c r="Q65" t="e">
        <f>VLOOKUP('Vol of ausaid vs. other funds'!$A65&amp;'Vol of ausaid vs. other funds'!Q$1,#REF!,16,0)</f>
        <v>#REF!</v>
      </c>
      <c r="R65" t="e">
        <f>VLOOKUP('Vol of ausaid vs. other funds'!$A65&amp;'Vol of ausaid vs. other funds'!R$1,#REF!,16,0)</f>
        <v>#REF!</v>
      </c>
      <c r="S65" t="e">
        <f>VLOOKUP('Vol of ausaid vs. other funds'!$A65&amp;'Vol of ausaid vs. other funds'!S$1,#REF!,16,0)</f>
        <v>#REF!</v>
      </c>
      <c r="V65" t="e">
        <f t="shared" si="5"/>
        <v>#REF!</v>
      </c>
      <c r="W65" t="e">
        <f t="shared" si="16"/>
        <v>#REF!</v>
      </c>
      <c r="X65" t="e">
        <f t="shared" si="6"/>
        <v>#REF!</v>
      </c>
      <c r="Y65" t="e">
        <f t="shared" si="7"/>
        <v>#REF!</v>
      </c>
      <c r="Z65" t="e">
        <f t="shared" si="8"/>
        <v>#REF!</v>
      </c>
      <c r="AA65" t="e">
        <f t="shared" si="9"/>
        <v>#REF!</v>
      </c>
      <c r="AB65" t="e">
        <f t="shared" si="10"/>
        <v>#REF!</v>
      </c>
      <c r="AC65" t="e">
        <f t="shared" si="11"/>
        <v>#REF!</v>
      </c>
      <c r="AF65" t="e">
        <f t="shared" si="17"/>
        <v>#REF!</v>
      </c>
      <c r="AG65" t="e">
        <f t="shared" si="18"/>
        <v>#REF!</v>
      </c>
      <c r="AH65" t="e">
        <f t="shared" si="19"/>
        <v>#REF!</v>
      </c>
      <c r="AI65" t="e">
        <f t="shared" si="20"/>
        <v>#REF!</v>
      </c>
      <c r="AJ65" t="e">
        <f t="shared" si="21"/>
        <v>#REF!</v>
      </c>
      <c r="AK65" t="e">
        <f t="shared" si="22"/>
        <v>#REF!</v>
      </c>
      <c r="AL65" t="e">
        <f t="shared" si="23"/>
        <v>#REF!</v>
      </c>
      <c r="AM65" t="e">
        <f t="shared" si="24"/>
        <v>#REF!</v>
      </c>
      <c r="AP65" t="str">
        <f t="shared" si="25"/>
        <v/>
      </c>
      <c r="AQ65" t="str">
        <f t="shared" si="26"/>
        <v/>
      </c>
      <c r="AR65" t="str">
        <f t="shared" si="27"/>
        <v/>
      </c>
      <c r="AS65" t="str">
        <f t="shared" si="28"/>
        <v/>
      </c>
      <c r="AT65" t="str">
        <f t="shared" si="29"/>
        <v/>
      </c>
      <c r="AU65" t="str">
        <f t="shared" si="30"/>
        <v/>
      </c>
      <c r="AV65" t="str">
        <f t="shared" si="31"/>
        <v/>
      </c>
      <c r="AW65" t="str">
        <f t="shared" si="32"/>
        <v/>
      </c>
      <c r="AY65" s="6" t="str">
        <f t="shared" si="14"/>
        <v/>
      </c>
      <c r="AZ65" s="6" t="str">
        <f t="shared" si="15"/>
        <v/>
      </c>
    </row>
    <row r="66" spans="1:52" x14ac:dyDescent="0.25">
      <c r="A66" t="s">
        <v>99</v>
      </c>
      <c r="B66" t="e">
        <f>VLOOKUP('Vol of ausaid vs. other funds'!$A66&amp;'Vol of ausaid vs. other funds'!B$1,#REF!,11,0)</f>
        <v>#REF!</v>
      </c>
      <c r="C66" t="e">
        <f>VLOOKUP('Vol of ausaid vs. other funds'!$A66&amp;'Vol of ausaid vs. other funds'!C$1,#REF!,11,0)</f>
        <v>#REF!</v>
      </c>
      <c r="D66" t="e">
        <f>VLOOKUP('Vol of ausaid vs. other funds'!$A66&amp;'Vol of ausaid vs. other funds'!D$1,#REF!,11,0)</f>
        <v>#REF!</v>
      </c>
      <c r="E66" t="e">
        <f>VLOOKUP('Vol of ausaid vs. other funds'!$A66&amp;'Vol of ausaid vs. other funds'!E$1,#REF!,11,0)</f>
        <v>#REF!</v>
      </c>
      <c r="F66" t="e">
        <f>VLOOKUP('Vol of ausaid vs. other funds'!$A66&amp;'Vol of ausaid vs. other funds'!F$1,#REF!,11,0)</f>
        <v>#REF!</v>
      </c>
      <c r="G66" t="e">
        <f>VLOOKUP('Vol of ausaid vs. other funds'!$A66&amp;'Vol of ausaid vs. other funds'!G$1,#REF!,11,0)</f>
        <v>#REF!</v>
      </c>
      <c r="H66" t="e">
        <f>VLOOKUP('Vol of ausaid vs. other funds'!$A66&amp;'Vol of ausaid vs. other funds'!H$1,#REF!,11,0)</f>
        <v>#REF!</v>
      </c>
      <c r="I66" t="e">
        <f>VLOOKUP('Vol of ausaid vs. other funds'!$A66&amp;'Vol of ausaid vs. other funds'!I$1,#REF!,11,0)</f>
        <v>#REF!</v>
      </c>
      <c r="L66" t="e">
        <f>VLOOKUP('Vol of ausaid vs. other funds'!$A66&amp;'Vol of ausaid vs. other funds'!L$1,#REF!,16,0)</f>
        <v>#REF!</v>
      </c>
      <c r="M66" t="e">
        <f>VLOOKUP('Vol of ausaid vs. other funds'!$A66&amp;'Vol of ausaid vs. other funds'!M$1,#REF!,16,0)</f>
        <v>#REF!</v>
      </c>
      <c r="N66" t="e">
        <f>VLOOKUP('Vol of ausaid vs. other funds'!$A66&amp;'Vol of ausaid vs. other funds'!N$1,#REF!,16,0)</f>
        <v>#REF!</v>
      </c>
      <c r="O66" t="e">
        <f>VLOOKUP('Vol of ausaid vs. other funds'!$A66&amp;'Vol of ausaid vs. other funds'!O$1,#REF!,16,0)</f>
        <v>#REF!</v>
      </c>
      <c r="P66" t="e">
        <f>VLOOKUP('Vol of ausaid vs. other funds'!$A66&amp;'Vol of ausaid vs. other funds'!P$1,#REF!,16,0)</f>
        <v>#REF!</v>
      </c>
      <c r="Q66" t="e">
        <f>VLOOKUP('Vol of ausaid vs. other funds'!$A66&amp;'Vol of ausaid vs. other funds'!Q$1,#REF!,16,0)</f>
        <v>#REF!</v>
      </c>
      <c r="R66" t="e">
        <f>VLOOKUP('Vol of ausaid vs. other funds'!$A66&amp;'Vol of ausaid vs. other funds'!R$1,#REF!,16,0)</f>
        <v>#REF!</v>
      </c>
      <c r="S66" t="e">
        <f>VLOOKUP('Vol of ausaid vs. other funds'!$A66&amp;'Vol of ausaid vs. other funds'!S$1,#REF!,16,0)</f>
        <v>#REF!</v>
      </c>
      <c r="V66" t="e">
        <f t="shared" ref="V66:V129" si="33">IF(ISNA(B66),"",IF(B66=0,"",B66))</f>
        <v>#REF!</v>
      </c>
      <c r="W66" t="e">
        <f t="shared" si="16"/>
        <v>#REF!</v>
      </c>
      <c r="X66" t="e">
        <f t="shared" ref="X66:X129" si="34">IF(ISNA(D66),"",IF(D66=0,"",D66))</f>
        <v>#REF!</v>
      </c>
      <c r="Y66" t="e">
        <f t="shared" ref="Y66:Y129" si="35">IF(ISNA(E66),"",IF(E66=0,"",E66))</f>
        <v>#REF!</v>
      </c>
      <c r="Z66" t="e">
        <f t="shared" ref="Z66:Z129" si="36">IF(ISNA(F66),"",IF(F66=0,"",F66))</f>
        <v>#REF!</v>
      </c>
      <c r="AA66" t="e">
        <f t="shared" ref="AA66:AA129" si="37">IF(ISNA(G66),"",IF(G66=0,"",G66))</f>
        <v>#REF!</v>
      </c>
      <c r="AB66" t="e">
        <f t="shared" ref="AB66:AB129" si="38">IF(ISNA(H66),"",IF(H66=0,"",H66))</f>
        <v>#REF!</v>
      </c>
      <c r="AC66" t="e">
        <f t="shared" ref="AC66:AC129" si="39">IF(ISNA(I66),"",IF(I66=0,"",I66))</f>
        <v>#REF!</v>
      </c>
      <c r="AF66" t="e">
        <f t="shared" si="17"/>
        <v>#REF!</v>
      </c>
      <c r="AG66" t="e">
        <f t="shared" si="18"/>
        <v>#REF!</v>
      </c>
      <c r="AH66" t="e">
        <f t="shared" si="19"/>
        <v>#REF!</v>
      </c>
      <c r="AI66" t="e">
        <f t="shared" si="20"/>
        <v>#REF!</v>
      </c>
      <c r="AJ66" t="e">
        <f t="shared" si="21"/>
        <v>#REF!</v>
      </c>
      <c r="AK66" t="e">
        <f t="shared" si="22"/>
        <v>#REF!</v>
      </c>
      <c r="AL66" t="e">
        <f t="shared" si="23"/>
        <v>#REF!</v>
      </c>
      <c r="AM66" t="e">
        <f t="shared" si="24"/>
        <v>#REF!</v>
      </c>
      <c r="AP66" t="str">
        <f t="shared" si="25"/>
        <v/>
      </c>
      <c r="AQ66" t="str">
        <f t="shared" si="26"/>
        <v/>
      </c>
      <c r="AR66" t="str">
        <f t="shared" si="27"/>
        <v/>
      </c>
      <c r="AS66" t="str">
        <f t="shared" si="28"/>
        <v/>
      </c>
      <c r="AT66" t="str">
        <f t="shared" si="29"/>
        <v/>
      </c>
      <c r="AU66" t="str">
        <f t="shared" si="30"/>
        <v/>
      </c>
      <c r="AV66" t="str">
        <f t="shared" si="31"/>
        <v/>
      </c>
      <c r="AW66" t="str">
        <f t="shared" si="32"/>
        <v/>
      </c>
      <c r="AY66" s="6" t="str">
        <f t="shared" ref="AY66:AY129" si="40">IFERROR(_xlfn.STDEV.S(V66:AC66)/AVERAGE(V66:AC66),"")</f>
        <v/>
      </c>
      <c r="AZ66" s="6" t="str">
        <f t="shared" ref="AZ66:AZ129" si="41">IFERROR(_xlfn.STDEV.S(AF66:AM66)/AVERAGE(AF66:AM66),"")</f>
        <v/>
      </c>
    </row>
    <row r="67" spans="1:52" x14ac:dyDescent="0.25">
      <c r="A67" t="s">
        <v>187</v>
      </c>
      <c r="B67" t="e">
        <f>VLOOKUP('Vol of ausaid vs. other funds'!$A67&amp;'Vol of ausaid vs. other funds'!B$1,#REF!,11,0)</f>
        <v>#REF!</v>
      </c>
      <c r="C67" t="e">
        <f>VLOOKUP('Vol of ausaid vs. other funds'!$A67&amp;'Vol of ausaid vs. other funds'!C$1,#REF!,11,0)</f>
        <v>#REF!</v>
      </c>
      <c r="D67" t="e">
        <f>VLOOKUP('Vol of ausaid vs. other funds'!$A67&amp;'Vol of ausaid vs. other funds'!D$1,#REF!,11,0)</f>
        <v>#REF!</v>
      </c>
      <c r="E67" t="e">
        <f>VLOOKUP('Vol of ausaid vs. other funds'!$A67&amp;'Vol of ausaid vs. other funds'!E$1,#REF!,11,0)</f>
        <v>#REF!</v>
      </c>
      <c r="F67" t="e">
        <f>VLOOKUP('Vol of ausaid vs. other funds'!$A67&amp;'Vol of ausaid vs. other funds'!F$1,#REF!,11,0)</f>
        <v>#REF!</v>
      </c>
      <c r="G67" t="e">
        <f>VLOOKUP('Vol of ausaid vs. other funds'!$A67&amp;'Vol of ausaid vs. other funds'!G$1,#REF!,11,0)</f>
        <v>#REF!</v>
      </c>
      <c r="H67" t="e">
        <f>VLOOKUP('Vol of ausaid vs. other funds'!$A67&amp;'Vol of ausaid vs. other funds'!H$1,#REF!,11,0)</f>
        <v>#REF!</v>
      </c>
      <c r="I67" t="e">
        <f>VLOOKUP('Vol of ausaid vs. other funds'!$A67&amp;'Vol of ausaid vs. other funds'!I$1,#REF!,11,0)</f>
        <v>#REF!</v>
      </c>
      <c r="L67" t="e">
        <f>VLOOKUP('Vol of ausaid vs. other funds'!$A67&amp;'Vol of ausaid vs. other funds'!L$1,#REF!,16,0)</f>
        <v>#REF!</v>
      </c>
      <c r="M67" t="e">
        <f>VLOOKUP('Vol of ausaid vs. other funds'!$A67&amp;'Vol of ausaid vs. other funds'!M$1,#REF!,16,0)</f>
        <v>#REF!</v>
      </c>
      <c r="N67" t="e">
        <f>VLOOKUP('Vol of ausaid vs. other funds'!$A67&amp;'Vol of ausaid vs. other funds'!N$1,#REF!,16,0)</f>
        <v>#REF!</v>
      </c>
      <c r="O67" t="e">
        <f>VLOOKUP('Vol of ausaid vs. other funds'!$A67&amp;'Vol of ausaid vs. other funds'!O$1,#REF!,16,0)</f>
        <v>#REF!</v>
      </c>
      <c r="P67" t="e">
        <f>VLOOKUP('Vol of ausaid vs. other funds'!$A67&amp;'Vol of ausaid vs. other funds'!P$1,#REF!,16,0)</f>
        <v>#REF!</v>
      </c>
      <c r="Q67" t="e">
        <f>VLOOKUP('Vol of ausaid vs. other funds'!$A67&amp;'Vol of ausaid vs. other funds'!Q$1,#REF!,16,0)</f>
        <v>#REF!</v>
      </c>
      <c r="R67" t="e">
        <f>VLOOKUP('Vol of ausaid vs. other funds'!$A67&amp;'Vol of ausaid vs. other funds'!R$1,#REF!,16,0)</f>
        <v>#REF!</v>
      </c>
      <c r="S67" t="e">
        <f>VLOOKUP('Vol of ausaid vs. other funds'!$A67&amp;'Vol of ausaid vs. other funds'!S$1,#REF!,16,0)</f>
        <v>#REF!</v>
      </c>
      <c r="V67" t="e">
        <f t="shared" si="33"/>
        <v>#REF!</v>
      </c>
      <c r="W67" t="e">
        <f t="shared" ref="W67:W130" si="42">IF(ISNA(C67),"",IF(C67=0,"",C67))</f>
        <v>#REF!</v>
      </c>
      <c r="X67" t="e">
        <f t="shared" si="34"/>
        <v>#REF!</v>
      </c>
      <c r="Y67" t="e">
        <f t="shared" si="35"/>
        <v>#REF!</v>
      </c>
      <c r="Z67" t="e">
        <f t="shared" si="36"/>
        <v>#REF!</v>
      </c>
      <c r="AA67" t="e">
        <f t="shared" si="37"/>
        <v>#REF!</v>
      </c>
      <c r="AB67" t="e">
        <f t="shared" si="38"/>
        <v>#REF!</v>
      </c>
      <c r="AC67" t="e">
        <f t="shared" si="39"/>
        <v>#REF!</v>
      </c>
      <c r="AF67" t="e">
        <f t="shared" ref="AF67:AF130" si="43">IF(ISNA(L67),"",IF(L67=0,"",L67))</f>
        <v>#REF!</v>
      </c>
      <c r="AG67" t="e">
        <f t="shared" ref="AG67:AG130" si="44">IF(ISNA(M67),"",IF(M67=0,"",M67))</f>
        <v>#REF!</v>
      </c>
      <c r="AH67" t="e">
        <f t="shared" ref="AH67:AH130" si="45">IF(ISNA(N67),"",IF(N67=0,"",N67))</f>
        <v>#REF!</v>
      </c>
      <c r="AI67" t="e">
        <f t="shared" ref="AI67:AI130" si="46">IF(ISNA(O67),"",IF(O67=0,"",O67))</f>
        <v>#REF!</v>
      </c>
      <c r="AJ67" t="e">
        <f t="shared" ref="AJ67:AJ130" si="47">IF(ISNA(P67),"",IF(P67=0,"",P67))</f>
        <v>#REF!</v>
      </c>
      <c r="AK67" t="e">
        <f t="shared" ref="AK67:AK130" si="48">IF(ISNA(Q67),"",IF(Q67=0,"",Q67))</f>
        <v>#REF!</v>
      </c>
      <c r="AL67" t="e">
        <f t="shared" ref="AL67:AL130" si="49">IF(ISNA(R67),"",IF(R67=0,"",R67))</f>
        <v>#REF!</v>
      </c>
      <c r="AM67" t="e">
        <f t="shared" ref="AM67:AM130" si="50">IF(ISNA(S67),"",IF(S67=0,"",S67))</f>
        <v>#REF!</v>
      </c>
      <c r="AP67" t="str">
        <f t="shared" ref="AP67:AP130" si="51">IFERROR(AF67-V67,"")</f>
        <v/>
      </c>
      <c r="AQ67" t="str">
        <f t="shared" ref="AQ67:AQ130" si="52">IFERROR(AG67-W67,"")</f>
        <v/>
      </c>
      <c r="AR67" t="str">
        <f t="shared" ref="AR67:AR130" si="53">IFERROR(AH67-X67,"")</f>
        <v/>
      </c>
      <c r="AS67" t="str">
        <f t="shared" ref="AS67:AS130" si="54">IFERROR(AI67-Y67,"")</f>
        <v/>
      </c>
      <c r="AT67" t="str">
        <f t="shared" ref="AT67:AT130" si="55">IFERROR(AJ67-Z67,"")</f>
        <v/>
      </c>
      <c r="AU67" t="str">
        <f t="shared" ref="AU67:AU130" si="56">IFERROR(AK67-AA67,"")</f>
        <v/>
      </c>
      <c r="AV67" t="str">
        <f t="shared" ref="AV67:AV130" si="57">IFERROR(AL67-AB67,"")</f>
        <v/>
      </c>
      <c r="AW67" t="str">
        <f t="shared" ref="AW67:AW130" si="58">IFERROR(AM67-AC67,"")</f>
        <v/>
      </c>
      <c r="AY67" s="6" t="str">
        <f t="shared" si="40"/>
        <v/>
      </c>
      <c r="AZ67" s="6" t="str">
        <f t="shared" si="41"/>
        <v/>
      </c>
    </row>
    <row r="68" spans="1:52" x14ac:dyDescent="0.25">
      <c r="A68" t="s">
        <v>199</v>
      </c>
      <c r="B68" t="e">
        <f>VLOOKUP('Vol of ausaid vs. other funds'!$A68&amp;'Vol of ausaid vs. other funds'!B$1,#REF!,11,0)</f>
        <v>#REF!</v>
      </c>
      <c r="C68" t="e">
        <f>VLOOKUP('Vol of ausaid vs. other funds'!$A68&amp;'Vol of ausaid vs. other funds'!C$1,#REF!,11,0)</f>
        <v>#REF!</v>
      </c>
      <c r="D68" t="e">
        <f>VLOOKUP('Vol of ausaid vs. other funds'!$A68&amp;'Vol of ausaid vs. other funds'!D$1,#REF!,11,0)</f>
        <v>#REF!</v>
      </c>
      <c r="E68" t="e">
        <f>VLOOKUP('Vol of ausaid vs. other funds'!$A68&amp;'Vol of ausaid vs. other funds'!E$1,#REF!,11,0)</f>
        <v>#REF!</v>
      </c>
      <c r="F68" t="e">
        <f>VLOOKUP('Vol of ausaid vs. other funds'!$A68&amp;'Vol of ausaid vs. other funds'!F$1,#REF!,11,0)</f>
        <v>#REF!</v>
      </c>
      <c r="G68" t="e">
        <f>VLOOKUP('Vol of ausaid vs. other funds'!$A68&amp;'Vol of ausaid vs. other funds'!G$1,#REF!,11,0)</f>
        <v>#REF!</v>
      </c>
      <c r="H68" t="e">
        <f>VLOOKUP('Vol of ausaid vs. other funds'!$A68&amp;'Vol of ausaid vs. other funds'!H$1,#REF!,11,0)</f>
        <v>#REF!</v>
      </c>
      <c r="I68" t="e">
        <f>VLOOKUP('Vol of ausaid vs. other funds'!$A68&amp;'Vol of ausaid vs. other funds'!I$1,#REF!,11,0)</f>
        <v>#REF!</v>
      </c>
      <c r="L68" t="e">
        <f>VLOOKUP('Vol of ausaid vs. other funds'!$A68&amp;'Vol of ausaid vs. other funds'!L$1,#REF!,16,0)</f>
        <v>#REF!</v>
      </c>
      <c r="M68" t="e">
        <f>VLOOKUP('Vol of ausaid vs. other funds'!$A68&amp;'Vol of ausaid vs. other funds'!M$1,#REF!,16,0)</f>
        <v>#REF!</v>
      </c>
      <c r="N68" t="e">
        <f>VLOOKUP('Vol of ausaid vs. other funds'!$A68&amp;'Vol of ausaid vs. other funds'!N$1,#REF!,16,0)</f>
        <v>#REF!</v>
      </c>
      <c r="O68" t="e">
        <f>VLOOKUP('Vol of ausaid vs. other funds'!$A68&amp;'Vol of ausaid vs. other funds'!O$1,#REF!,16,0)</f>
        <v>#REF!</v>
      </c>
      <c r="P68" t="e">
        <f>VLOOKUP('Vol of ausaid vs. other funds'!$A68&amp;'Vol of ausaid vs. other funds'!P$1,#REF!,16,0)</f>
        <v>#REF!</v>
      </c>
      <c r="Q68" t="e">
        <f>VLOOKUP('Vol of ausaid vs. other funds'!$A68&amp;'Vol of ausaid vs. other funds'!Q$1,#REF!,16,0)</f>
        <v>#REF!</v>
      </c>
      <c r="R68" t="e">
        <f>VLOOKUP('Vol of ausaid vs. other funds'!$A68&amp;'Vol of ausaid vs. other funds'!R$1,#REF!,16,0)</f>
        <v>#REF!</v>
      </c>
      <c r="S68" t="e">
        <f>VLOOKUP('Vol of ausaid vs. other funds'!$A68&amp;'Vol of ausaid vs. other funds'!S$1,#REF!,16,0)</f>
        <v>#REF!</v>
      </c>
      <c r="V68" t="e">
        <f t="shared" si="33"/>
        <v>#REF!</v>
      </c>
      <c r="W68" t="e">
        <f t="shared" si="42"/>
        <v>#REF!</v>
      </c>
      <c r="X68" t="e">
        <f t="shared" si="34"/>
        <v>#REF!</v>
      </c>
      <c r="Y68" t="e">
        <f t="shared" si="35"/>
        <v>#REF!</v>
      </c>
      <c r="Z68" t="e">
        <f t="shared" si="36"/>
        <v>#REF!</v>
      </c>
      <c r="AA68" t="e">
        <f t="shared" si="37"/>
        <v>#REF!</v>
      </c>
      <c r="AB68" t="e">
        <f t="shared" si="38"/>
        <v>#REF!</v>
      </c>
      <c r="AC68" t="e">
        <f t="shared" si="39"/>
        <v>#REF!</v>
      </c>
      <c r="AF68" t="e">
        <f t="shared" si="43"/>
        <v>#REF!</v>
      </c>
      <c r="AG68" t="e">
        <f t="shared" si="44"/>
        <v>#REF!</v>
      </c>
      <c r="AH68" t="e">
        <f t="shared" si="45"/>
        <v>#REF!</v>
      </c>
      <c r="AI68" t="e">
        <f t="shared" si="46"/>
        <v>#REF!</v>
      </c>
      <c r="AJ68" t="e">
        <f t="shared" si="47"/>
        <v>#REF!</v>
      </c>
      <c r="AK68" t="e">
        <f t="shared" si="48"/>
        <v>#REF!</v>
      </c>
      <c r="AL68" t="e">
        <f t="shared" si="49"/>
        <v>#REF!</v>
      </c>
      <c r="AM68" t="e">
        <f t="shared" si="50"/>
        <v>#REF!</v>
      </c>
      <c r="AP68" t="str">
        <f t="shared" si="51"/>
        <v/>
      </c>
      <c r="AQ68" t="str">
        <f t="shared" si="52"/>
        <v/>
      </c>
      <c r="AR68" t="str">
        <f t="shared" si="53"/>
        <v/>
      </c>
      <c r="AS68" t="str">
        <f t="shared" si="54"/>
        <v/>
      </c>
      <c r="AT68" t="str">
        <f t="shared" si="55"/>
        <v/>
      </c>
      <c r="AU68" t="str">
        <f t="shared" si="56"/>
        <v/>
      </c>
      <c r="AV68" t="str">
        <f t="shared" si="57"/>
        <v/>
      </c>
      <c r="AW68" t="str">
        <f t="shared" si="58"/>
        <v/>
      </c>
      <c r="AY68" s="6" t="str">
        <f t="shared" si="40"/>
        <v/>
      </c>
      <c r="AZ68" s="6" t="str">
        <f t="shared" si="41"/>
        <v/>
      </c>
    </row>
    <row r="69" spans="1:52" x14ac:dyDescent="0.25">
      <c r="A69" t="s">
        <v>33</v>
      </c>
      <c r="B69" t="e">
        <f>VLOOKUP('Vol of ausaid vs. other funds'!$A69&amp;'Vol of ausaid vs. other funds'!B$1,#REF!,11,0)</f>
        <v>#REF!</v>
      </c>
      <c r="C69" t="e">
        <f>VLOOKUP('Vol of ausaid vs. other funds'!$A69&amp;'Vol of ausaid vs. other funds'!C$1,#REF!,11,0)</f>
        <v>#REF!</v>
      </c>
      <c r="D69" t="e">
        <f>VLOOKUP('Vol of ausaid vs. other funds'!$A69&amp;'Vol of ausaid vs. other funds'!D$1,#REF!,11,0)</f>
        <v>#REF!</v>
      </c>
      <c r="E69" t="e">
        <f>VLOOKUP('Vol of ausaid vs. other funds'!$A69&amp;'Vol of ausaid vs. other funds'!E$1,#REF!,11,0)</f>
        <v>#REF!</v>
      </c>
      <c r="F69" t="e">
        <f>VLOOKUP('Vol of ausaid vs. other funds'!$A69&amp;'Vol of ausaid vs. other funds'!F$1,#REF!,11,0)</f>
        <v>#REF!</v>
      </c>
      <c r="G69" t="e">
        <f>VLOOKUP('Vol of ausaid vs. other funds'!$A69&amp;'Vol of ausaid vs. other funds'!G$1,#REF!,11,0)</f>
        <v>#REF!</v>
      </c>
      <c r="H69" t="e">
        <f>VLOOKUP('Vol of ausaid vs. other funds'!$A69&amp;'Vol of ausaid vs. other funds'!H$1,#REF!,11,0)</f>
        <v>#REF!</v>
      </c>
      <c r="I69" t="e">
        <f>VLOOKUP('Vol of ausaid vs. other funds'!$A69&amp;'Vol of ausaid vs. other funds'!I$1,#REF!,11,0)</f>
        <v>#REF!</v>
      </c>
      <c r="L69" t="e">
        <f>VLOOKUP('Vol of ausaid vs. other funds'!$A69&amp;'Vol of ausaid vs. other funds'!L$1,#REF!,16,0)</f>
        <v>#REF!</v>
      </c>
      <c r="M69" t="e">
        <f>VLOOKUP('Vol of ausaid vs. other funds'!$A69&amp;'Vol of ausaid vs. other funds'!M$1,#REF!,16,0)</f>
        <v>#REF!</v>
      </c>
      <c r="N69" t="e">
        <f>VLOOKUP('Vol of ausaid vs. other funds'!$A69&amp;'Vol of ausaid vs. other funds'!N$1,#REF!,16,0)</f>
        <v>#REF!</v>
      </c>
      <c r="O69" t="e">
        <f>VLOOKUP('Vol of ausaid vs. other funds'!$A69&amp;'Vol of ausaid vs. other funds'!O$1,#REF!,16,0)</f>
        <v>#REF!</v>
      </c>
      <c r="P69" t="e">
        <f>VLOOKUP('Vol of ausaid vs. other funds'!$A69&amp;'Vol of ausaid vs. other funds'!P$1,#REF!,16,0)</f>
        <v>#REF!</v>
      </c>
      <c r="Q69" t="e">
        <f>VLOOKUP('Vol of ausaid vs. other funds'!$A69&amp;'Vol of ausaid vs. other funds'!Q$1,#REF!,16,0)</f>
        <v>#REF!</v>
      </c>
      <c r="R69" t="e">
        <f>VLOOKUP('Vol of ausaid vs. other funds'!$A69&amp;'Vol of ausaid vs. other funds'!R$1,#REF!,16,0)</f>
        <v>#REF!</v>
      </c>
      <c r="S69" t="e">
        <f>VLOOKUP('Vol of ausaid vs. other funds'!$A69&amp;'Vol of ausaid vs. other funds'!S$1,#REF!,16,0)</f>
        <v>#REF!</v>
      </c>
      <c r="V69" t="e">
        <f t="shared" si="33"/>
        <v>#REF!</v>
      </c>
      <c r="W69" t="e">
        <f t="shared" si="42"/>
        <v>#REF!</v>
      </c>
      <c r="X69" t="e">
        <f t="shared" si="34"/>
        <v>#REF!</v>
      </c>
      <c r="Y69" t="e">
        <f t="shared" si="35"/>
        <v>#REF!</v>
      </c>
      <c r="Z69" t="e">
        <f t="shared" si="36"/>
        <v>#REF!</v>
      </c>
      <c r="AA69" t="e">
        <f t="shared" si="37"/>
        <v>#REF!</v>
      </c>
      <c r="AB69" t="e">
        <f t="shared" si="38"/>
        <v>#REF!</v>
      </c>
      <c r="AC69" t="e">
        <f t="shared" si="39"/>
        <v>#REF!</v>
      </c>
      <c r="AF69" t="e">
        <f t="shared" si="43"/>
        <v>#REF!</v>
      </c>
      <c r="AG69" t="e">
        <f t="shared" si="44"/>
        <v>#REF!</v>
      </c>
      <c r="AH69" t="e">
        <f t="shared" si="45"/>
        <v>#REF!</v>
      </c>
      <c r="AI69" t="e">
        <f t="shared" si="46"/>
        <v>#REF!</v>
      </c>
      <c r="AJ69" t="e">
        <f t="shared" si="47"/>
        <v>#REF!</v>
      </c>
      <c r="AK69" t="e">
        <f t="shared" si="48"/>
        <v>#REF!</v>
      </c>
      <c r="AL69" t="e">
        <f t="shared" si="49"/>
        <v>#REF!</v>
      </c>
      <c r="AM69" t="e">
        <f t="shared" si="50"/>
        <v>#REF!</v>
      </c>
      <c r="AP69" t="str">
        <f t="shared" si="51"/>
        <v/>
      </c>
      <c r="AQ69" t="str">
        <f t="shared" si="52"/>
        <v/>
      </c>
      <c r="AR69" t="str">
        <f t="shared" si="53"/>
        <v/>
      </c>
      <c r="AS69" t="str">
        <f t="shared" si="54"/>
        <v/>
      </c>
      <c r="AT69" t="str">
        <f t="shared" si="55"/>
        <v/>
      </c>
      <c r="AU69" t="str">
        <f t="shared" si="56"/>
        <v/>
      </c>
      <c r="AV69" t="str">
        <f t="shared" si="57"/>
        <v/>
      </c>
      <c r="AW69" t="str">
        <f t="shared" si="58"/>
        <v/>
      </c>
      <c r="AY69" s="6" t="str">
        <f t="shared" si="40"/>
        <v/>
      </c>
      <c r="AZ69" s="6" t="str">
        <f t="shared" si="41"/>
        <v/>
      </c>
    </row>
    <row r="70" spans="1:52" x14ac:dyDescent="0.25">
      <c r="A70" t="s">
        <v>34</v>
      </c>
      <c r="B70" t="e">
        <f>VLOOKUP('Vol of ausaid vs. other funds'!$A70&amp;'Vol of ausaid vs. other funds'!B$1,#REF!,11,0)</f>
        <v>#REF!</v>
      </c>
      <c r="C70" t="e">
        <f>VLOOKUP('Vol of ausaid vs. other funds'!$A70&amp;'Vol of ausaid vs. other funds'!C$1,#REF!,11,0)</f>
        <v>#REF!</v>
      </c>
      <c r="D70" t="e">
        <f>VLOOKUP('Vol of ausaid vs. other funds'!$A70&amp;'Vol of ausaid vs. other funds'!D$1,#REF!,11,0)</f>
        <v>#REF!</v>
      </c>
      <c r="E70" t="e">
        <f>VLOOKUP('Vol of ausaid vs. other funds'!$A70&amp;'Vol of ausaid vs. other funds'!E$1,#REF!,11,0)</f>
        <v>#REF!</v>
      </c>
      <c r="F70" t="e">
        <f>VLOOKUP('Vol of ausaid vs. other funds'!$A70&amp;'Vol of ausaid vs. other funds'!F$1,#REF!,11,0)</f>
        <v>#REF!</v>
      </c>
      <c r="G70" t="e">
        <f>VLOOKUP('Vol of ausaid vs. other funds'!$A70&amp;'Vol of ausaid vs. other funds'!G$1,#REF!,11,0)</f>
        <v>#REF!</v>
      </c>
      <c r="H70" t="e">
        <f>VLOOKUP('Vol of ausaid vs. other funds'!$A70&amp;'Vol of ausaid vs. other funds'!H$1,#REF!,11,0)</f>
        <v>#REF!</v>
      </c>
      <c r="I70" t="e">
        <f>VLOOKUP('Vol of ausaid vs. other funds'!$A70&amp;'Vol of ausaid vs. other funds'!I$1,#REF!,11,0)</f>
        <v>#REF!</v>
      </c>
      <c r="L70" t="e">
        <f>VLOOKUP('Vol of ausaid vs. other funds'!$A70&amp;'Vol of ausaid vs. other funds'!L$1,#REF!,16,0)</f>
        <v>#REF!</v>
      </c>
      <c r="M70" t="e">
        <f>VLOOKUP('Vol of ausaid vs. other funds'!$A70&amp;'Vol of ausaid vs. other funds'!M$1,#REF!,16,0)</f>
        <v>#REF!</v>
      </c>
      <c r="N70" t="e">
        <f>VLOOKUP('Vol of ausaid vs. other funds'!$A70&amp;'Vol of ausaid vs. other funds'!N$1,#REF!,16,0)</f>
        <v>#REF!</v>
      </c>
      <c r="O70" t="e">
        <f>VLOOKUP('Vol of ausaid vs. other funds'!$A70&amp;'Vol of ausaid vs. other funds'!O$1,#REF!,16,0)</f>
        <v>#REF!</v>
      </c>
      <c r="P70" t="e">
        <f>VLOOKUP('Vol of ausaid vs. other funds'!$A70&amp;'Vol of ausaid vs. other funds'!P$1,#REF!,16,0)</f>
        <v>#REF!</v>
      </c>
      <c r="Q70" t="e">
        <f>VLOOKUP('Vol of ausaid vs. other funds'!$A70&amp;'Vol of ausaid vs. other funds'!Q$1,#REF!,16,0)</f>
        <v>#REF!</v>
      </c>
      <c r="R70" t="e">
        <f>VLOOKUP('Vol of ausaid vs. other funds'!$A70&amp;'Vol of ausaid vs. other funds'!R$1,#REF!,16,0)</f>
        <v>#REF!</v>
      </c>
      <c r="S70" t="e">
        <f>VLOOKUP('Vol of ausaid vs. other funds'!$A70&amp;'Vol of ausaid vs. other funds'!S$1,#REF!,16,0)</f>
        <v>#REF!</v>
      </c>
      <c r="V70" t="e">
        <f t="shared" si="33"/>
        <v>#REF!</v>
      </c>
      <c r="W70" t="e">
        <f t="shared" si="42"/>
        <v>#REF!</v>
      </c>
      <c r="X70" t="e">
        <f t="shared" si="34"/>
        <v>#REF!</v>
      </c>
      <c r="Y70" t="e">
        <f t="shared" si="35"/>
        <v>#REF!</v>
      </c>
      <c r="Z70" t="e">
        <f t="shared" si="36"/>
        <v>#REF!</v>
      </c>
      <c r="AA70" t="e">
        <f t="shared" si="37"/>
        <v>#REF!</v>
      </c>
      <c r="AB70" t="e">
        <f t="shared" si="38"/>
        <v>#REF!</v>
      </c>
      <c r="AC70" t="e">
        <f t="shared" si="39"/>
        <v>#REF!</v>
      </c>
      <c r="AF70" t="e">
        <f t="shared" si="43"/>
        <v>#REF!</v>
      </c>
      <c r="AG70" t="e">
        <f t="shared" si="44"/>
        <v>#REF!</v>
      </c>
      <c r="AH70" t="e">
        <f t="shared" si="45"/>
        <v>#REF!</v>
      </c>
      <c r="AI70" t="e">
        <f t="shared" si="46"/>
        <v>#REF!</v>
      </c>
      <c r="AJ70" t="e">
        <f t="shared" si="47"/>
        <v>#REF!</v>
      </c>
      <c r="AK70" t="e">
        <f t="shared" si="48"/>
        <v>#REF!</v>
      </c>
      <c r="AL70" t="e">
        <f t="shared" si="49"/>
        <v>#REF!</v>
      </c>
      <c r="AM70" t="e">
        <f t="shared" si="50"/>
        <v>#REF!</v>
      </c>
      <c r="AP70" t="str">
        <f t="shared" si="51"/>
        <v/>
      </c>
      <c r="AQ70" t="str">
        <f t="shared" si="52"/>
        <v/>
      </c>
      <c r="AR70" t="str">
        <f t="shared" si="53"/>
        <v/>
      </c>
      <c r="AS70" t="str">
        <f t="shared" si="54"/>
        <v/>
      </c>
      <c r="AT70" t="str">
        <f t="shared" si="55"/>
        <v/>
      </c>
      <c r="AU70" t="str">
        <f t="shared" si="56"/>
        <v/>
      </c>
      <c r="AV70" t="str">
        <f t="shared" si="57"/>
        <v/>
      </c>
      <c r="AW70" t="str">
        <f t="shared" si="58"/>
        <v/>
      </c>
      <c r="AY70" s="6" t="str">
        <f t="shared" si="40"/>
        <v/>
      </c>
      <c r="AZ70" s="6" t="str">
        <f t="shared" si="41"/>
        <v/>
      </c>
    </row>
    <row r="71" spans="1:52" x14ac:dyDescent="0.25">
      <c r="A71" t="s">
        <v>139</v>
      </c>
      <c r="B71" t="e">
        <f>VLOOKUP('Vol of ausaid vs. other funds'!$A71&amp;'Vol of ausaid vs. other funds'!B$1,#REF!,11,0)</f>
        <v>#REF!</v>
      </c>
      <c r="C71" t="e">
        <f>VLOOKUP('Vol of ausaid vs. other funds'!$A71&amp;'Vol of ausaid vs. other funds'!C$1,#REF!,11,0)</f>
        <v>#REF!</v>
      </c>
      <c r="D71" t="e">
        <f>VLOOKUP('Vol of ausaid vs. other funds'!$A71&amp;'Vol of ausaid vs. other funds'!D$1,#REF!,11,0)</f>
        <v>#REF!</v>
      </c>
      <c r="E71" t="e">
        <f>VLOOKUP('Vol of ausaid vs. other funds'!$A71&amp;'Vol of ausaid vs. other funds'!E$1,#REF!,11,0)</f>
        <v>#REF!</v>
      </c>
      <c r="F71" t="e">
        <f>VLOOKUP('Vol of ausaid vs. other funds'!$A71&amp;'Vol of ausaid vs. other funds'!F$1,#REF!,11,0)</f>
        <v>#REF!</v>
      </c>
      <c r="G71" t="e">
        <f>VLOOKUP('Vol of ausaid vs. other funds'!$A71&amp;'Vol of ausaid vs. other funds'!G$1,#REF!,11,0)</f>
        <v>#REF!</v>
      </c>
      <c r="H71" t="e">
        <f>VLOOKUP('Vol of ausaid vs. other funds'!$A71&amp;'Vol of ausaid vs. other funds'!H$1,#REF!,11,0)</f>
        <v>#REF!</v>
      </c>
      <c r="I71" t="e">
        <f>VLOOKUP('Vol of ausaid vs. other funds'!$A71&amp;'Vol of ausaid vs. other funds'!I$1,#REF!,11,0)</f>
        <v>#REF!</v>
      </c>
      <c r="L71" t="e">
        <f>VLOOKUP('Vol of ausaid vs. other funds'!$A71&amp;'Vol of ausaid vs. other funds'!L$1,#REF!,16,0)</f>
        <v>#REF!</v>
      </c>
      <c r="M71" t="e">
        <f>VLOOKUP('Vol of ausaid vs. other funds'!$A71&amp;'Vol of ausaid vs. other funds'!M$1,#REF!,16,0)</f>
        <v>#REF!</v>
      </c>
      <c r="N71" t="e">
        <f>VLOOKUP('Vol of ausaid vs. other funds'!$A71&amp;'Vol of ausaid vs. other funds'!N$1,#REF!,16,0)</f>
        <v>#REF!</v>
      </c>
      <c r="O71" t="e">
        <f>VLOOKUP('Vol of ausaid vs. other funds'!$A71&amp;'Vol of ausaid vs. other funds'!O$1,#REF!,16,0)</f>
        <v>#REF!</v>
      </c>
      <c r="P71" t="e">
        <f>VLOOKUP('Vol of ausaid vs. other funds'!$A71&amp;'Vol of ausaid vs. other funds'!P$1,#REF!,16,0)</f>
        <v>#REF!</v>
      </c>
      <c r="Q71" t="e">
        <f>VLOOKUP('Vol of ausaid vs. other funds'!$A71&amp;'Vol of ausaid vs. other funds'!Q$1,#REF!,16,0)</f>
        <v>#REF!</v>
      </c>
      <c r="R71" t="e">
        <f>VLOOKUP('Vol of ausaid vs. other funds'!$A71&amp;'Vol of ausaid vs. other funds'!R$1,#REF!,16,0)</f>
        <v>#REF!</v>
      </c>
      <c r="S71" t="e">
        <f>VLOOKUP('Vol of ausaid vs. other funds'!$A71&amp;'Vol of ausaid vs. other funds'!S$1,#REF!,16,0)</f>
        <v>#REF!</v>
      </c>
      <c r="V71" t="e">
        <f t="shared" si="33"/>
        <v>#REF!</v>
      </c>
      <c r="W71" t="e">
        <f t="shared" si="42"/>
        <v>#REF!</v>
      </c>
      <c r="X71" t="e">
        <f t="shared" si="34"/>
        <v>#REF!</v>
      </c>
      <c r="Y71" t="e">
        <f t="shared" si="35"/>
        <v>#REF!</v>
      </c>
      <c r="Z71" t="e">
        <f t="shared" si="36"/>
        <v>#REF!</v>
      </c>
      <c r="AA71" t="e">
        <f t="shared" si="37"/>
        <v>#REF!</v>
      </c>
      <c r="AB71" t="e">
        <f t="shared" si="38"/>
        <v>#REF!</v>
      </c>
      <c r="AC71" t="e">
        <f t="shared" si="39"/>
        <v>#REF!</v>
      </c>
      <c r="AF71" t="e">
        <f t="shared" si="43"/>
        <v>#REF!</v>
      </c>
      <c r="AG71" t="e">
        <f t="shared" si="44"/>
        <v>#REF!</v>
      </c>
      <c r="AH71" t="e">
        <f t="shared" si="45"/>
        <v>#REF!</v>
      </c>
      <c r="AI71" t="e">
        <f t="shared" si="46"/>
        <v>#REF!</v>
      </c>
      <c r="AJ71" t="e">
        <f t="shared" si="47"/>
        <v>#REF!</v>
      </c>
      <c r="AK71" t="e">
        <f t="shared" si="48"/>
        <v>#REF!</v>
      </c>
      <c r="AL71" t="e">
        <f t="shared" si="49"/>
        <v>#REF!</v>
      </c>
      <c r="AM71" t="e">
        <f t="shared" si="50"/>
        <v>#REF!</v>
      </c>
      <c r="AP71" t="str">
        <f t="shared" si="51"/>
        <v/>
      </c>
      <c r="AQ71" t="str">
        <f t="shared" si="52"/>
        <v/>
      </c>
      <c r="AR71" t="str">
        <f t="shared" si="53"/>
        <v/>
      </c>
      <c r="AS71" t="str">
        <f t="shared" si="54"/>
        <v/>
      </c>
      <c r="AT71" t="str">
        <f t="shared" si="55"/>
        <v/>
      </c>
      <c r="AU71" t="str">
        <f t="shared" si="56"/>
        <v/>
      </c>
      <c r="AV71" t="str">
        <f t="shared" si="57"/>
        <v/>
      </c>
      <c r="AW71" t="str">
        <f t="shared" si="58"/>
        <v/>
      </c>
      <c r="AY71" s="6" t="str">
        <f t="shared" si="40"/>
        <v/>
      </c>
      <c r="AZ71" s="6" t="str">
        <f t="shared" si="41"/>
        <v/>
      </c>
    </row>
    <row r="72" spans="1:52" x14ac:dyDescent="0.25">
      <c r="A72" t="s">
        <v>140</v>
      </c>
      <c r="B72" t="e">
        <f>VLOOKUP('Vol of ausaid vs. other funds'!$A72&amp;'Vol of ausaid vs. other funds'!B$1,#REF!,11,0)</f>
        <v>#REF!</v>
      </c>
      <c r="C72" t="e">
        <f>VLOOKUP('Vol of ausaid vs. other funds'!$A72&amp;'Vol of ausaid vs. other funds'!C$1,#REF!,11,0)</f>
        <v>#REF!</v>
      </c>
      <c r="D72" t="e">
        <f>VLOOKUP('Vol of ausaid vs. other funds'!$A72&amp;'Vol of ausaid vs. other funds'!D$1,#REF!,11,0)</f>
        <v>#REF!</v>
      </c>
      <c r="E72" t="e">
        <f>VLOOKUP('Vol of ausaid vs. other funds'!$A72&amp;'Vol of ausaid vs. other funds'!E$1,#REF!,11,0)</f>
        <v>#REF!</v>
      </c>
      <c r="F72" t="e">
        <f>VLOOKUP('Vol of ausaid vs. other funds'!$A72&amp;'Vol of ausaid vs. other funds'!F$1,#REF!,11,0)</f>
        <v>#REF!</v>
      </c>
      <c r="G72" t="e">
        <f>VLOOKUP('Vol of ausaid vs. other funds'!$A72&amp;'Vol of ausaid vs. other funds'!G$1,#REF!,11,0)</f>
        <v>#REF!</v>
      </c>
      <c r="H72" t="e">
        <f>VLOOKUP('Vol of ausaid vs. other funds'!$A72&amp;'Vol of ausaid vs. other funds'!H$1,#REF!,11,0)</f>
        <v>#REF!</v>
      </c>
      <c r="I72" t="e">
        <f>VLOOKUP('Vol of ausaid vs. other funds'!$A72&amp;'Vol of ausaid vs. other funds'!I$1,#REF!,11,0)</f>
        <v>#REF!</v>
      </c>
      <c r="L72" t="e">
        <f>VLOOKUP('Vol of ausaid vs. other funds'!$A72&amp;'Vol of ausaid vs. other funds'!L$1,#REF!,16,0)</f>
        <v>#REF!</v>
      </c>
      <c r="M72" t="e">
        <f>VLOOKUP('Vol of ausaid vs. other funds'!$A72&amp;'Vol of ausaid vs. other funds'!M$1,#REF!,16,0)</f>
        <v>#REF!</v>
      </c>
      <c r="N72" t="e">
        <f>VLOOKUP('Vol of ausaid vs. other funds'!$A72&amp;'Vol of ausaid vs. other funds'!N$1,#REF!,16,0)</f>
        <v>#REF!</v>
      </c>
      <c r="O72" t="e">
        <f>VLOOKUP('Vol of ausaid vs. other funds'!$A72&amp;'Vol of ausaid vs. other funds'!O$1,#REF!,16,0)</f>
        <v>#REF!</v>
      </c>
      <c r="P72" t="e">
        <f>VLOOKUP('Vol of ausaid vs. other funds'!$A72&amp;'Vol of ausaid vs. other funds'!P$1,#REF!,16,0)</f>
        <v>#REF!</v>
      </c>
      <c r="Q72" t="e">
        <f>VLOOKUP('Vol of ausaid vs. other funds'!$A72&amp;'Vol of ausaid vs. other funds'!Q$1,#REF!,16,0)</f>
        <v>#REF!</v>
      </c>
      <c r="R72" t="e">
        <f>VLOOKUP('Vol of ausaid vs. other funds'!$A72&amp;'Vol of ausaid vs. other funds'!R$1,#REF!,16,0)</f>
        <v>#REF!</v>
      </c>
      <c r="S72" t="e">
        <f>VLOOKUP('Vol of ausaid vs. other funds'!$A72&amp;'Vol of ausaid vs. other funds'!S$1,#REF!,16,0)</f>
        <v>#REF!</v>
      </c>
      <c r="V72" t="e">
        <f t="shared" si="33"/>
        <v>#REF!</v>
      </c>
      <c r="W72" t="e">
        <f t="shared" si="42"/>
        <v>#REF!</v>
      </c>
      <c r="X72" t="e">
        <f t="shared" si="34"/>
        <v>#REF!</v>
      </c>
      <c r="Y72" t="e">
        <f t="shared" si="35"/>
        <v>#REF!</v>
      </c>
      <c r="Z72" t="e">
        <f t="shared" si="36"/>
        <v>#REF!</v>
      </c>
      <c r="AA72" t="e">
        <f t="shared" si="37"/>
        <v>#REF!</v>
      </c>
      <c r="AB72" t="e">
        <f t="shared" si="38"/>
        <v>#REF!</v>
      </c>
      <c r="AC72" t="e">
        <f t="shared" si="39"/>
        <v>#REF!</v>
      </c>
      <c r="AF72" t="e">
        <f t="shared" si="43"/>
        <v>#REF!</v>
      </c>
      <c r="AG72" t="e">
        <f t="shared" si="44"/>
        <v>#REF!</v>
      </c>
      <c r="AH72" t="e">
        <f t="shared" si="45"/>
        <v>#REF!</v>
      </c>
      <c r="AI72" t="e">
        <f t="shared" si="46"/>
        <v>#REF!</v>
      </c>
      <c r="AJ72" t="e">
        <f t="shared" si="47"/>
        <v>#REF!</v>
      </c>
      <c r="AK72" t="e">
        <f t="shared" si="48"/>
        <v>#REF!</v>
      </c>
      <c r="AL72" t="e">
        <f t="shared" si="49"/>
        <v>#REF!</v>
      </c>
      <c r="AM72" t="e">
        <f t="shared" si="50"/>
        <v>#REF!</v>
      </c>
      <c r="AP72" t="str">
        <f t="shared" si="51"/>
        <v/>
      </c>
      <c r="AQ72" t="str">
        <f t="shared" si="52"/>
        <v/>
      </c>
      <c r="AR72" t="str">
        <f t="shared" si="53"/>
        <v/>
      </c>
      <c r="AS72" t="str">
        <f t="shared" si="54"/>
        <v/>
      </c>
      <c r="AT72" t="str">
        <f t="shared" si="55"/>
        <v/>
      </c>
      <c r="AU72" t="str">
        <f t="shared" si="56"/>
        <v/>
      </c>
      <c r="AV72" t="str">
        <f t="shared" si="57"/>
        <v/>
      </c>
      <c r="AW72" t="str">
        <f t="shared" si="58"/>
        <v/>
      </c>
      <c r="AY72" s="6" t="str">
        <f t="shared" si="40"/>
        <v/>
      </c>
      <c r="AZ72" s="6" t="str">
        <f t="shared" si="41"/>
        <v/>
      </c>
    </row>
    <row r="73" spans="1:52" x14ac:dyDescent="0.25">
      <c r="A73" t="s">
        <v>141</v>
      </c>
      <c r="B73" t="e">
        <f>VLOOKUP('Vol of ausaid vs. other funds'!$A73&amp;'Vol of ausaid vs. other funds'!B$1,#REF!,11,0)</f>
        <v>#REF!</v>
      </c>
      <c r="C73" t="e">
        <f>VLOOKUP('Vol of ausaid vs. other funds'!$A73&amp;'Vol of ausaid vs. other funds'!C$1,#REF!,11,0)</f>
        <v>#REF!</v>
      </c>
      <c r="D73" t="e">
        <f>VLOOKUP('Vol of ausaid vs. other funds'!$A73&amp;'Vol of ausaid vs. other funds'!D$1,#REF!,11,0)</f>
        <v>#REF!</v>
      </c>
      <c r="E73" t="e">
        <f>VLOOKUP('Vol of ausaid vs. other funds'!$A73&amp;'Vol of ausaid vs. other funds'!E$1,#REF!,11,0)</f>
        <v>#REF!</v>
      </c>
      <c r="F73" t="e">
        <f>VLOOKUP('Vol of ausaid vs. other funds'!$A73&amp;'Vol of ausaid vs. other funds'!F$1,#REF!,11,0)</f>
        <v>#REF!</v>
      </c>
      <c r="G73" t="e">
        <f>VLOOKUP('Vol of ausaid vs. other funds'!$A73&amp;'Vol of ausaid vs. other funds'!G$1,#REF!,11,0)</f>
        <v>#REF!</v>
      </c>
      <c r="H73" t="e">
        <f>VLOOKUP('Vol of ausaid vs. other funds'!$A73&amp;'Vol of ausaid vs. other funds'!H$1,#REF!,11,0)</f>
        <v>#REF!</v>
      </c>
      <c r="I73" t="e">
        <f>VLOOKUP('Vol of ausaid vs. other funds'!$A73&amp;'Vol of ausaid vs. other funds'!I$1,#REF!,11,0)</f>
        <v>#REF!</v>
      </c>
      <c r="L73" t="e">
        <f>VLOOKUP('Vol of ausaid vs. other funds'!$A73&amp;'Vol of ausaid vs. other funds'!L$1,#REF!,16,0)</f>
        <v>#REF!</v>
      </c>
      <c r="M73" t="e">
        <f>VLOOKUP('Vol of ausaid vs. other funds'!$A73&amp;'Vol of ausaid vs. other funds'!M$1,#REF!,16,0)</f>
        <v>#REF!</v>
      </c>
      <c r="N73" t="e">
        <f>VLOOKUP('Vol of ausaid vs. other funds'!$A73&amp;'Vol of ausaid vs. other funds'!N$1,#REF!,16,0)</f>
        <v>#REF!</v>
      </c>
      <c r="O73" t="e">
        <f>VLOOKUP('Vol of ausaid vs. other funds'!$A73&amp;'Vol of ausaid vs. other funds'!O$1,#REF!,16,0)</f>
        <v>#REF!</v>
      </c>
      <c r="P73" t="e">
        <f>VLOOKUP('Vol of ausaid vs. other funds'!$A73&amp;'Vol of ausaid vs. other funds'!P$1,#REF!,16,0)</f>
        <v>#REF!</v>
      </c>
      <c r="Q73" t="e">
        <f>VLOOKUP('Vol of ausaid vs. other funds'!$A73&amp;'Vol of ausaid vs. other funds'!Q$1,#REF!,16,0)</f>
        <v>#REF!</v>
      </c>
      <c r="R73" t="e">
        <f>VLOOKUP('Vol of ausaid vs. other funds'!$A73&amp;'Vol of ausaid vs. other funds'!R$1,#REF!,16,0)</f>
        <v>#REF!</v>
      </c>
      <c r="S73" t="e">
        <f>VLOOKUP('Vol of ausaid vs. other funds'!$A73&amp;'Vol of ausaid vs. other funds'!S$1,#REF!,16,0)</f>
        <v>#REF!</v>
      </c>
      <c r="V73" t="e">
        <f t="shared" si="33"/>
        <v>#REF!</v>
      </c>
      <c r="W73" t="e">
        <f t="shared" si="42"/>
        <v>#REF!</v>
      </c>
      <c r="X73" t="e">
        <f t="shared" si="34"/>
        <v>#REF!</v>
      </c>
      <c r="Y73" t="e">
        <f t="shared" si="35"/>
        <v>#REF!</v>
      </c>
      <c r="Z73" t="e">
        <f t="shared" si="36"/>
        <v>#REF!</v>
      </c>
      <c r="AA73" t="e">
        <f t="shared" si="37"/>
        <v>#REF!</v>
      </c>
      <c r="AB73" t="e">
        <f t="shared" si="38"/>
        <v>#REF!</v>
      </c>
      <c r="AC73" t="e">
        <f t="shared" si="39"/>
        <v>#REF!</v>
      </c>
      <c r="AF73" t="e">
        <f t="shared" si="43"/>
        <v>#REF!</v>
      </c>
      <c r="AG73" t="e">
        <f t="shared" si="44"/>
        <v>#REF!</v>
      </c>
      <c r="AH73" t="e">
        <f t="shared" si="45"/>
        <v>#REF!</v>
      </c>
      <c r="AI73" t="e">
        <f t="shared" si="46"/>
        <v>#REF!</v>
      </c>
      <c r="AJ73" t="e">
        <f t="shared" si="47"/>
        <v>#REF!</v>
      </c>
      <c r="AK73" t="e">
        <f t="shared" si="48"/>
        <v>#REF!</v>
      </c>
      <c r="AL73" t="e">
        <f t="shared" si="49"/>
        <v>#REF!</v>
      </c>
      <c r="AM73" t="e">
        <f t="shared" si="50"/>
        <v>#REF!</v>
      </c>
      <c r="AP73" t="str">
        <f t="shared" si="51"/>
        <v/>
      </c>
      <c r="AQ73" t="str">
        <f t="shared" si="52"/>
        <v/>
      </c>
      <c r="AR73" t="str">
        <f t="shared" si="53"/>
        <v/>
      </c>
      <c r="AS73" t="str">
        <f t="shared" si="54"/>
        <v/>
      </c>
      <c r="AT73" t="str">
        <f t="shared" si="55"/>
        <v/>
      </c>
      <c r="AU73" t="str">
        <f t="shared" si="56"/>
        <v/>
      </c>
      <c r="AV73" t="str">
        <f t="shared" si="57"/>
        <v/>
      </c>
      <c r="AW73" t="str">
        <f t="shared" si="58"/>
        <v/>
      </c>
      <c r="AY73" s="6" t="str">
        <f t="shared" si="40"/>
        <v/>
      </c>
      <c r="AZ73" s="6" t="str">
        <f t="shared" si="41"/>
        <v/>
      </c>
    </row>
    <row r="74" spans="1:52" x14ac:dyDescent="0.25">
      <c r="A74" t="s">
        <v>172</v>
      </c>
      <c r="B74" t="e">
        <f>VLOOKUP('Vol of ausaid vs. other funds'!$A74&amp;'Vol of ausaid vs. other funds'!B$1,#REF!,11,0)</f>
        <v>#REF!</v>
      </c>
      <c r="C74" t="e">
        <f>VLOOKUP('Vol of ausaid vs. other funds'!$A74&amp;'Vol of ausaid vs. other funds'!C$1,#REF!,11,0)</f>
        <v>#REF!</v>
      </c>
      <c r="D74" t="e">
        <f>VLOOKUP('Vol of ausaid vs. other funds'!$A74&amp;'Vol of ausaid vs. other funds'!D$1,#REF!,11,0)</f>
        <v>#REF!</v>
      </c>
      <c r="E74" t="e">
        <f>VLOOKUP('Vol of ausaid vs. other funds'!$A74&amp;'Vol of ausaid vs. other funds'!E$1,#REF!,11,0)</f>
        <v>#REF!</v>
      </c>
      <c r="F74" t="e">
        <f>VLOOKUP('Vol of ausaid vs. other funds'!$A74&amp;'Vol of ausaid vs. other funds'!F$1,#REF!,11,0)</f>
        <v>#REF!</v>
      </c>
      <c r="G74" t="e">
        <f>VLOOKUP('Vol of ausaid vs. other funds'!$A74&amp;'Vol of ausaid vs. other funds'!G$1,#REF!,11,0)</f>
        <v>#REF!</v>
      </c>
      <c r="H74" t="e">
        <f>VLOOKUP('Vol of ausaid vs. other funds'!$A74&amp;'Vol of ausaid vs. other funds'!H$1,#REF!,11,0)</f>
        <v>#REF!</v>
      </c>
      <c r="I74" t="e">
        <f>VLOOKUP('Vol of ausaid vs. other funds'!$A74&amp;'Vol of ausaid vs. other funds'!I$1,#REF!,11,0)</f>
        <v>#REF!</v>
      </c>
      <c r="L74" t="e">
        <f>VLOOKUP('Vol of ausaid vs. other funds'!$A74&amp;'Vol of ausaid vs. other funds'!L$1,#REF!,16,0)</f>
        <v>#REF!</v>
      </c>
      <c r="M74" t="e">
        <f>VLOOKUP('Vol of ausaid vs. other funds'!$A74&amp;'Vol of ausaid vs. other funds'!M$1,#REF!,16,0)</f>
        <v>#REF!</v>
      </c>
      <c r="N74" t="e">
        <f>VLOOKUP('Vol of ausaid vs. other funds'!$A74&amp;'Vol of ausaid vs. other funds'!N$1,#REF!,16,0)</f>
        <v>#REF!</v>
      </c>
      <c r="O74" t="e">
        <f>VLOOKUP('Vol of ausaid vs. other funds'!$A74&amp;'Vol of ausaid vs. other funds'!O$1,#REF!,16,0)</f>
        <v>#REF!</v>
      </c>
      <c r="P74" t="e">
        <f>VLOOKUP('Vol of ausaid vs. other funds'!$A74&amp;'Vol of ausaid vs. other funds'!P$1,#REF!,16,0)</f>
        <v>#REF!</v>
      </c>
      <c r="Q74" t="e">
        <f>VLOOKUP('Vol of ausaid vs. other funds'!$A74&amp;'Vol of ausaid vs. other funds'!Q$1,#REF!,16,0)</f>
        <v>#REF!</v>
      </c>
      <c r="R74" t="e">
        <f>VLOOKUP('Vol of ausaid vs. other funds'!$A74&amp;'Vol of ausaid vs. other funds'!R$1,#REF!,16,0)</f>
        <v>#REF!</v>
      </c>
      <c r="S74" t="e">
        <f>VLOOKUP('Vol of ausaid vs. other funds'!$A74&amp;'Vol of ausaid vs. other funds'!S$1,#REF!,16,0)</f>
        <v>#REF!</v>
      </c>
      <c r="V74" t="e">
        <f t="shared" si="33"/>
        <v>#REF!</v>
      </c>
      <c r="W74" t="e">
        <f t="shared" si="42"/>
        <v>#REF!</v>
      </c>
      <c r="X74" t="e">
        <f t="shared" si="34"/>
        <v>#REF!</v>
      </c>
      <c r="Y74" t="e">
        <f t="shared" si="35"/>
        <v>#REF!</v>
      </c>
      <c r="Z74" t="e">
        <f t="shared" si="36"/>
        <v>#REF!</v>
      </c>
      <c r="AA74" t="e">
        <f t="shared" si="37"/>
        <v>#REF!</v>
      </c>
      <c r="AB74" t="e">
        <f t="shared" si="38"/>
        <v>#REF!</v>
      </c>
      <c r="AC74" t="e">
        <f t="shared" si="39"/>
        <v>#REF!</v>
      </c>
      <c r="AF74" t="e">
        <f t="shared" si="43"/>
        <v>#REF!</v>
      </c>
      <c r="AG74" t="e">
        <f t="shared" si="44"/>
        <v>#REF!</v>
      </c>
      <c r="AH74" t="e">
        <f t="shared" si="45"/>
        <v>#REF!</v>
      </c>
      <c r="AI74" t="e">
        <f t="shared" si="46"/>
        <v>#REF!</v>
      </c>
      <c r="AJ74" t="e">
        <f t="shared" si="47"/>
        <v>#REF!</v>
      </c>
      <c r="AK74" t="e">
        <f t="shared" si="48"/>
        <v>#REF!</v>
      </c>
      <c r="AL74" t="e">
        <f t="shared" si="49"/>
        <v>#REF!</v>
      </c>
      <c r="AM74" t="e">
        <f t="shared" si="50"/>
        <v>#REF!</v>
      </c>
      <c r="AP74" t="str">
        <f t="shared" si="51"/>
        <v/>
      </c>
      <c r="AQ74" t="str">
        <f t="shared" si="52"/>
        <v/>
      </c>
      <c r="AR74" t="str">
        <f t="shared" si="53"/>
        <v/>
      </c>
      <c r="AS74" t="str">
        <f t="shared" si="54"/>
        <v/>
      </c>
      <c r="AT74" t="str">
        <f t="shared" si="55"/>
        <v/>
      </c>
      <c r="AU74" t="str">
        <f t="shared" si="56"/>
        <v/>
      </c>
      <c r="AV74" t="str">
        <f t="shared" si="57"/>
        <v/>
      </c>
      <c r="AW74" t="str">
        <f t="shared" si="58"/>
        <v/>
      </c>
      <c r="AY74" s="6" t="str">
        <f t="shared" si="40"/>
        <v/>
      </c>
      <c r="AZ74" s="6" t="str">
        <f t="shared" si="41"/>
        <v/>
      </c>
    </row>
    <row r="75" spans="1:52" x14ac:dyDescent="0.25">
      <c r="A75" t="s">
        <v>142</v>
      </c>
      <c r="B75" t="e">
        <f>VLOOKUP('Vol of ausaid vs. other funds'!$A75&amp;'Vol of ausaid vs. other funds'!B$1,#REF!,11,0)</f>
        <v>#REF!</v>
      </c>
      <c r="C75" t="e">
        <f>VLOOKUP('Vol of ausaid vs. other funds'!$A75&amp;'Vol of ausaid vs. other funds'!C$1,#REF!,11,0)</f>
        <v>#REF!</v>
      </c>
      <c r="D75" t="e">
        <f>VLOOKUP('Vol of ausaid vs. other funds'!$A75&amp;'Vol of ausaid vs. other funds'!D$1,#REF!,11,0)</f>
        <v>#REF!</v>
      </c>
      <c r="E75" t="e">
        <f>VLOOKUP('Vol of ausaid vs. other funds'!$A75&amp;'Vol of ausaid vs. other funds'!E$1,#REF!,11,0)</f>
        <v>#REF!</v>
      </c>
      <c r="F75" t="e">
        <f>VLOOKUP('Vol of ausaid vs. other funds'!$A75&amp;'Vol of ausaid vs. other funds'!F$1,#REF!,11,0)</f>
        <v>#REF!</v>
      </c>
      <c r="G75" t="e">
        <f>VLOOKUP('Vol of ausaid vs. other funds'!$A75&amp;'Vol of ausaid vs. other funds'!G$1,#REF!,11,0)</f>
        <v>#REF!</v>
      </c>
      <c r="H75" t="e">
        <f>VLOOKUP('Vol of ausaid vs. other funds'!$A75&amp;'Vol of ausaid vs. other funds'!H$1,#REF!,11,0)</f>
        <v>#REF!</v>
      </c>
      <c r="I75" t="e">
        <f>VLOOKUP('Vol of ausaid vs. other funds'!$A75&amp;'Vol of ausaid vs. other funds'!I$1,#REF!,11,0)</f>
        <v>#REF!</v>
      </c>
      <c r="L75" t="e">
        <f>VLOOKUP('Vol of ausaid vs. other funds'!$A75&amp;'Vol of ausaid vs. other funds'!L$1,#REF!,16,0)</f>
        <v>#REF!</v>
      </c>
      <c r="M75" t="e">
        <f>VLOOKUP('Vol of ausaid vs. other funds'!$A75&amp;'Vol of ausaid vs. other funds'!M$1,#REF!,16,0)</f>
        <v>#REF!</v>
      </c>
      <c r="N75" t="e">
        <f>VLOOKUP('Vol of ausaid vs. other funds'!$A75&amp;'Vol of ausaid vs. other funds'!N$1,#REF!,16,0)</f>
        <v>#REF!</v>
      </c>
      <c r="O75" t="e">
        <f>VLOOKUP('Vol of ausaid vs. other funds'!$A75&amp;'Vol of ausaid vs. other funds'!O$1,#REF!,16,0)</f>
        <v>#REF!</v>
      </c>
      <c r="P75" t="e">
        <f>VLOOKUP('Vol of ausaid vs. other funds'!$A75&amp;'Vol of ausaid vs. other funds'!P$1,#REF!,16,0)</f>
        <v>#REF!</v>
      </c>
      <c r="Q75" t="e">
        <f>VLOOKUP('Vol of ausaid vs. other funds'!$A75&amp;'Vol of ausaid vs. other funds'!Q$1,#REF!,16,0)</f>
        <v>#REF!</v>
      </c>
      <c r="R75" t="e">
        <f>VLOOKUP('Vol of ausaid vs. other funds'!$A75&amp;'Vol of ausaid vs. other funds'!R$1,#REF!,16,0)</f>
        <v>#REF!</v>
      </c>
      <c r="S75" t="e">
        <f>VLOOKUP('Vol of ausaid vs. other funds'!$A75&amp;'Vol of ausaid vs. other funds'!S$1,#REF!,16,0)</f>
        <v>#REF!</v>
      </c>
      <c r="V75" t="e">
        <f t="shared" si="33"/>
        <v>#REF!</v>
      </c>
      <c r="W75" t="e">
        <f t="shared" si="42"/>
        <v>#REF!</v>
      </c>
      <c r="X75" t="e">
        <f t="shared" si="34"/>
        <v>#REF!</v>
      </c>
      <c r="Y75" t="e">
        <f t="shared" si="35"/>
        <v>#REF!</v>
      </c>
      <c r="Z75" t="e">
        <f t="shared" si="36"/>
        <v>#REF!</v>
      </c>
      <c r="AA75" t="e">
        <f t="shared" si="37"/>
        <v>#REF!</v>
      </c>
      <c r="AB75" t="e">
        <f t="shared" si="38"/>
        <v>#REF!</v>
      </c>
      <c r="AC75" t="e">
        <f t="shared" si="39"/>
        <v>#REF!</v>
      </c>
      <c r="AF75" t="e">
        <f t="shared" si="43"/>
        <v>#REF!</v>
      </c>
      <c r="AG75" t="e">
        <f t="shared" si="44"/>
        <v>#REF!</v>
      </c>
      <c r="AH75" t="e">
        <f t="shared" si="45"/>
        <v>#REF!</v>
      </c>
      <c r="AI75" t="e">
        <f t="shared" si="46"/>
        <v>#REF!</v>
      </c>
      <c r="AJ75" t="e">
        <f t="shared" si="47"/>
        <v>#REF!</v>
      </c>
      <c r="AK75" t="e">
        <f t="shared" si="48"/>
        <v>#REF!</v>
      </c>
      <c r="AL75" t="e">
        <f t="shared" si="49"/>
        <v>#REF!</v>
      </c>
      <c r="AM75" t="e">
        <f t="shared" si="50"/>
        <v>#REF!</v>
      </c>
      <c r="AP75" t="str">
        <f t="shared" si="51"/>
        <v/>
      </c>
      <c r="AQ75" t="str">
        <f t="shared" si="52"/>
        <v/>
      </c>
      <c r="AR75" t="str">
        <f t="shared" si="53"/>
        <v/>
      </c>
      <c r="AS75" t="str">
        <f t="shared" si="54"/>
        <v/>
      </c>
      <c r="AT75" t="str">
        <f t="shared" si="55"/>
        <v/>
      </c>
      <c r="AU75" t="str">
        <f t="shared" si="56"/>
        <v/>
      </c>
      <c r="AV75" t="str">
        <f t="shared" si="57"/>
        <v/>
      </c>
      <c r="AW75" t="str">
        <f t="shared" si="58"/>
        <v/>
      </c>
      <c r="AY75" s="6" t="str">
        <f t="shared" si="40"/>
        <v/>
      </c>
      <c r="AZ75" s="6" t="str">
        <f t="shared" si="41"/>
        <v/>
      </c>
    </row>
    <row r="76" spans="1:52" x14ac:dyDescent="0.25">
      <c r="A76" t="s">
        <v>173</v>
      </c>
      <c r="B76" t="e">
        <f>VLOOKUP('Vol of ausaid vs. other funds'!$A76&amp;'Vol of ausaid vs. other funds'!B$1,#REF!,11,0)</f>
        <v>#REF!</v>
      </c>
      <c r="C76" t="e">
        <f>VLOOKUP('Vol of ausaid vs. other funds'!$A76&amp;'Vol of ausaid vs. other funds'!C$1,#REF!,11,0)</f>
        <v>#REF!</v>
      </c>
      <c r="D76" t="e">
        <f>VLOOKUP('Vol of ausaid vs. other funds'!$A76&amp;'Vol of ausaid vs. other funds'!D$1,#REF!,11,0)</f>
        <v>#REF!</v>
      </c>
      <c r="E76" t="e">
        <f>VLOOKUP('Vol of ausaid vs. other funds'!$A76&amp;'Vol of ausaid vs. other funds'!E$1,#REF!,11,0)</f>
        <v>#REF!</v>
      </c>
      <c r="F76" t="e">
        <f>VLOOKUP('Vol of ausaid vs. other funds'!$A76&amp;'Vol of ausaid vs. other funds'!F$1,#REF!,11,0)</f>
        <v>#REF!</v>
      </c>
      <c r="G76" t="e">
        <f>VLOOKUP('Vol of ausaid vs. other funds'!$A76&amp;'Vol of ausaid vs. other funds'!G$1,#REF!,11,0)</f>
        <v>#REF!</v>
      </c>
      <c r="H76" t="e">
        <f>VLOOKUP('Vol of ausaid vs. other funds'!$A76&amp;'Vol of ausaid vs. other funds'!H$1,#REF!,11,0)</f>
        <v>#REF!</v>
      </c>
      <c r="I76" t="e">
        <f>VLOOKUP('Vol of ausaid vs. other funds'!$A76&amp;'Vol of ausaid vs. other funds'!I$1,#REF!,11,0)</f>
        <v>#REF!</v>
      </c>
      <c r="L76" t="e">
        <f>VLOOKUP('Vol of ausaid vs. other funds'!$A76&amp;'Vol of ausaid vs. other funds'!L$1,#REF!,16,0)</f>
        <v>#REF!</v>
      </c>
      <c r="M76" t="e">
        <f>VLOOKUP('Vol of ausaid vs. other funds'!$A76&amp;'Vol of ausaid vs. other funds'!M$1,#REF!,16,0)</f>
        <v>#REF!</v>
      </c>
      <c r="N76" t="e">
        <f>VLOOKUP('Vol of ausaid vs. other funds'!$A76&amp;'Vol of ausaid vs. other funds'!N$1,#REF!,16,0)</f>
        <v>#REF!</v>
      </c>
      <c r="O76" t="e">
        <f>VLOOKUP('Vol of ausaid vs. other funds'!$A76&amp;'Vol of ausaid vs. other funds'!O$1,#REF!,16,0)</f>
        <v>#REF!</v>
      </c>
      <c r="P76" t="e">
        <f>VLOOKUP('Vol of ausaid vs. other funds'!$A76&amp;'Vol of ausaid vs. other funds'!P$1,#REF!,16,0)</f>
        <v>#REF!</v>
      </c>
      <c r="Q76" t="e">
        <f>VLOOKUP('Vol of ausaid vs. other funds'!$A76&amp;'Vol of ausaid vs. other funds'!Q$1,#REF!,16,0)</f>
        <v>#REF!</v>
      </c>
      <c r="R76" t="e">
        <f>VLOOKUP('Vol of ausaid vs. other funds'!$A76&amp;'Vol of ausaid vs. other funds'!R$1,#REF!,16,0)</f>
        <v>#REF!</v>
      </c>
      <c r="S76" t="e">
        <f>VLOOKUP('Vol of ausaid vs. other funds'!$A76&amp;'Vol of ausaid vs. other funds'!S$1,#REF!,16,0)</f>
        <v>#REF!</v>
      </c>
      <c r="V76" t="e">
        <f t="shared" si="33"/>
        <v>#REF!</v>
      </c>
      <c r="W76" t="e">
        <f t="shared" si="42"/>
        <v>#REF!</v>
      </c>
      <c r="X76" t="e">
        <f t="shared" si="34"/>
        <v>#REF!</v>
      </c>
      <c r="Y76" t="e">
        <f t="shared" si="35"/>
        <v>#REF!</v>
      </c>
      <c r="Z76" t="e">
        <f t="shared" si="36"/>
        <v>#REF!</v>
      </c>
      <c r="AA76" t="e">
        <f t="shared" si="37"/>
        <v>#REF!</v>
      </c>
      <c r="AB76" t="e">
        <f t="shared" si="38"/>
        <v>#REF!</v>
      </c>
      <c r="AC76" t="e">
        <f t="shared" si="39"/>
        <v>#REF!</v>
      </c>
      <c r="AF76" t="e">
        <f t="shared" si="43"/>
        <v>#REF!</v>
      </c>
      <c r="AG76" t="e">
        <f t="shared" si="44"/>
        <v>#REF!</v>
      </c>
      <c r="AH76" t="e">
        <f t="shared" si="45"/>
        <v>#REF!</v>
      </c>
      <c r="AI76" t="e">
        <f t="shared" si="46"/>
        <v>#REF!</v>
      </c>
      <c r="AJ76" t="e">
        <f t="shared" si="47"/>
        <v>#REF!</v>
      </c>
      <c r="AK76" t="e">
        <f t="shared" si="48"/>
        <v>#REF!</v>
      </c>
      <c r="AL76" t="e">
        <f t="shared" si="49"/>
        <v>#REF!</v>
      </c>
      <c r="AM76" t="e">
        <f t="shared" si="50"/>
        <v>#REF!</v>
      </c>
      <c r="AP76" t="str">
        <f t="shared" si="51"/>
        <v/>
      </c>
      <c r="AQ76" t="str">
        <f t="shared" si="52"/>
        <v/>
      </c>
      <c r="AR76" t="str">
        <f t="shared" si="53"/>
        <v/>
      </c>
      <c r="AS76" t="str">
        <f t="shared" si="54"/>
        <v/>
      </c>
      <c r="AT76" t="str">
        <f t="shared" si="55"/>
        <v/>
      </c>
      <c r="AU76" t="str">
        <f t="shared" si="56"/>
        <v/>
      </c>
      <c r="AV76" t="str">
        <f t="shared" si="57"/>
        <v/>
      </c>
      <c r="AW76" t="str">
        <f t="shared" si="58"/>
        <v/>
      </c>
      <c r="AY76" s="6" t="str">
        <f t="shared" si="40"/>
        <v/>
      </c>
      <c r="AZ76" s="6" t="str">
        <f t="shared" si="41"/>
        <v/>
      </c>
    </row>
    <row r="77" spans="1:52" x14ac:dyDescent="0.25">
      <c r="A77" t="s">
        <v>188</v>
      </c>
      <c r="B77" t="e">
        <f>VLOOKUP('Vol of ausaid vs. other funds'!$A77&amp;'Vol of ausaid vs. other funds'!B$1,#REF!,11,0)</f>
        <v>#REF!</v>
      </c>
      <c r="C77" t="e">
        <f>VLOOKUP('Vol of ausaid vs. other funds'!$A77&amp;'Vol of ausaid vs. other funds'!C$1,#REF!,11,0)</f>
        <v>#REF!</v>
      </c>
      <c r="D77" t="e">
        <f>VLOOKUP('Vol of ausaid vs. other funds'!$A77&amp;'Vol of ausaid vs. other funds'!D$1,#REF!,11,0)</f>
        <v>#REF!</v>
      </c>
      <c r="E77" t="e">
        <f>VLOOKUP('Vol of ausaid vs. other funds'!$A77&amp;'Vol of ausaid vs. other funds'!E$1,#REF!,11,0)</f>
        <v>#REF!</v>
      </c>
      <c r="F77" t="e">
        <f>VLOOKUP('Vol of ausaid vs. other funds'!$A77&amp;'Vol of ausaid vs. other funds'!F$1,#REF!,11,0)</f>
        <v>#REF!</v>
      </c>
      <c r="G77" t="e">
        <f>VLOOKUP('Vol of ausaid vs. other funds'!$A77&amp;'Vol of ausaid vs. other funds'!G$1,#REF!,11,0)</f>
        <v>#REF!</v>
      </c>
      <c r="H77" t="e">
        <f>VLOOKUP('Vol of ausaid vs. other funds'!$A77&amp;'Vol of ausaid vs. other funds'!H$1,#REF!,11,0)</f>
        <v>#REF!</v>
      </c>
      <c r="I77" t="e">
        <f>VLOOKUP('Vol of ausaid vs. other funds'!$A77&amp;'Vol of ausaid vs. other funds'!I$1,#REF!,11,0)</f>
        <v>#REF!</v>
      </c>
      <c r="L77" t="e">
        <f>VLOOKUP('Vol of ausaid vs. other funds'!$A77&amp;'Vol of ausaid vs. other funds'!L$1,#REF!,16,0)</f>
        <v>#REF!</v>
      </c>
      <c r="M77" t="e">
        <f>VLOOKUP('Vol of ausaid vs. other funds'!$A77&amp;'Vol of ausaid vs. other funds'!M$1,#REF!,16,0)</f>
        <v>#REF!</v>
      </c>
      <c r="N77" t="e">
        <f>VLOOKUP('Vol of ausaid vs. other funds'!$A77&amp;'Vol of ausaid vs. other funds'!N$1,#REF!,16,0)</f>
        <v>#REF!</v>
      </c>
      <c r="O77" t="e">
        <f>VLOOKUP('Vol of ausaid vs. other funds'!$A77&amp;'Vol of ausaid vs. other funds'!O$1,#REF!,16,0)</f>
        <v>#REF!</v>
      </c>
      <c r="P77" t="e">
        <f>VLOOKUP('Vol of ausaid vs. other funds'!$A77&amp;'Vol of ausaid vs. other funds'!P$1,#REF!,16,0)</f>
        <v>#REF!</v>
      </c>
      <c r="Q77" t="e">
        <f>VLOOKUP('Vol of ausaid vs. other funds'!$A77&amp;'Vol of ausaid vs. other funds'!Q$1,#REF!,16,0)</f>
        <v>#REF!</v>
      </c>
      <c r="R77" t="e">
        <f>VLOOKUP('Vol of ausaid vs. other funds'!$A77&amp;'Vol of ausaid vs. other funds'!R$1,#REF!,16,0)</f>
        <v>#REF!</v>
      </c>
      <c r="S77" t="e">
        <f>VLOOKUP('Vol of ausaid vs. other funds'!$A77&amp;'Vol of ausaid vs. other funds'!S$1,#REF!,16,0)</f>
        <v>#REF!</v>
      </c>
      <c r="V77" t="e">
        <f t="shared" si="33"/>
        <v>#REF!</v>
      </c>
      <c r="W77" t="e">
        <f t="shared" si="42"/>
        <v>#REF!</v>
      </c>
      <c r="X77" t="e">
        <f t="shared" si="34"/>
        <v>#REF!</v>
      </c>
      <c r="Y77" t="e">
        <f t="shared" si="35"/>
        <v>#REF!</v>
      </c>
      <c r="Z77" t="e">
        <f t="shared" si="36"/>
        <v>#REF!</v>
      </c>
      <c r="AA77" t="e">
        <f t="shared" si="37"/>
        <v>#REF!</v>
      </c>
      <c r="AB77" t="e">
        <f t="shared" si="38"/>
        <v>#REF!</v>
      </c>
      <c r="AC77" t="e">
        <f t="shared" si="39"/>
        <v>#REF!</v>
      </c>
      <c r="AF77" t="e">
        <f t="shared" si="43"/>
        <v>#REF!</v>
      </c>
      <c r="AG77" t="e">
        <f t="shared" si="44"/>
        <v>#REF!</v>
      </c>
      <c r="AH77" t="e">
        <f t="shared" si="45"/>
        <v>#REF!</v>
      </c>
      <c r="AI77" t="e">
        <f t="shared" si="46"/>
        <v>#REF!</v>
      </c>
      <c r="AJ77" t="e">
        <f t="shared" si="47"/>
        <v>#REF!</v>
      </c>
      <c r="AK77" t="e">
        <f t="shared" si="48"/>
        <v>#REF!</v>
      </c>
      <c r="AL77" t="e">
        <f t="shared" si="49"/>
        <v>#REF!</v>
      </c>
      <c r="AM77" t="e">
        <f t="shared" si="50"/>
        <v>#REF!</v>
      </c>
      <c r="AP77" t="str">
        <f t="shared" si="51"/>
        <v/>
      </c>
      <c r="AQ77" t="str">
        <f t="shared" si="52"/>
        <v/>
      </c>
      <c r="AR77" t="str">
        <f t="shared" si="53"/>
        <v/>
      </c>
      <c r="AS77" t="str">
        <f t="shared" si="54"/>
        <v/>
      </c>
      <c r="AT77" t="str">
        <f t="shared" si="55"/>
        <v/>
      </c>
      <c r="AU77" t="str">
        <f t="shared" si="56"/>
        <v/>
      </c>
      <c r="AV77" t="str">
        <f t="shared" si="57"/>
        <v/>
      </c>
      <c r="AW77" t="str">
        <f t="shared" si="58"/>
        <v/>
      </c>
      <c r="AY77" s="6" t="str">
        <f t="shared" si="40"/>
        <v/>
      </c>
      <c r="AZ77" s="6" t="str">
        <f t="shared" si="41"/>
        <v/>
      </c>
    </row>
    <row r="78" spans="1:52" x14ac:dyDescent="0.25">
      <c r="A78" t="s">
        <v>200</v>
      </c>
      <c r="B78" t="e">
        <f>VLOOKUP('Vol of ausaid vs. other funds'!$A78&amp;'Vol of ausaid vs. other funds'!B$1,#REF!,11,0)</f>
        <v>#REF!</v>
      </c>
      <c r="C78" t="e">
        <f>VLOOKUP('Vol of ausaid vs. other funds'!$A78&amp;'Vol of ausaid vs. other funds'!C$1,#REF!,11,0)</f>
        <v>#REF!</v>
      </c>
      <c r="D78" t="e">
        <f>VLOOKUP('Vol of ausaid vs. other funds'!$A78&amp;'Vol of ausaid vs. other funds'!D$1,#REF!,11,0)</f>
        <v>#REF!</v>
      </c>
      <c r="E78" t="e">
        <f>VLOOKUP('Vol of ausaid vs. other funds'!$A78&amp;'Vol of ausaid vs. other funds'!E$1,#REF!,11,0)</f>
        <v>#REF!</v>
      </c>
      <c r="F78" t="e">
        <f>VLOOKUP('Vol of ausaid vs. other funds'!$A78&amp;'Vol of ausaid vs. other funds'!F$1,#REF!,11,0)</f>
        <v>#REF!</v>
      </c>
      <c r="G78" t="e">
        <f>VLOOKUP('Vol of ausaid vs. other funds'!$A78&amp;'Vol of ausaid vs. other funds'!G$1,#REF!,11,0)</f>
        <v>#REF!</v>
      </c>
      <c r="H78" t="e">
        <f>VLOOKUP('Vol of ausaid vs. other funds'!$A78&amp;'Vol of ausaid vs. other funds'!H$1,#REF!,11,0)</f>
        <v>#REF!</v>
      </c>
      <c r="I78" t="e">
        <f>VLOOKUP('Vol of ausaid vs. other funds'!$A78&amp;'Vol of ausaid vs. other funds'!I$1,#REF!,11,0)</f>
        <v>#REF!</v>
      </c>
      <c r="L78" t="e">
        <f>VLOOKUP('Vol of ausaid vs. other funds'!$A78&amp;'Vol of ausaid vs. other funds'!L$1,#REF!,16,0)</f>
        <v>#REF!</v>
      </c>
      <c r="M78" t="e">
        <f>VLOOKUP('Vol of ausaid vs. other funds'!$A78&amp;'Vol of ausaid vs. other funds'!M$1,#REF!,16,0)</f>
        <v>#REF!</v>
      </c>
      <c r="N78" t="e">
        <f>VLOOKUP('Vol of ausaid vs. other funds'!$A78&amp;'Vol of ausaid vs. other funds'!N$1,#REF!,16,0)</f>
        <v>#REF!</v>
      </c>
      <c r="O78" t="e">
        <f>VLOOKUP('Vol of ausaid vs. other funds'!$A78&amp;'Vol of ausaid vs. other funds'!O$1,#REF!,16,0)</f>
        <v>#REF!</v>
      </c>
      <c r="P78" t="e">
        <f>VLOOKUP('Vol of ausaid vs. other funds'!$A78&amp;'Vol of ausaid vs. other funds'!P$1,#REF!,16,0)</f>
        <v>#REF!</v>
      </c>
      <c r="Q78" t="e">
        <f>VLOOKUP('Vol of ausaid vs. other funds'!$A78&amp;'Vol of ausaid vs. other funds'!Q$1,#REF!,16,0)</f>
        <v>#REF!</v>
      </c>
      <c r="R78" t="e">
        <f>VLOOKUP('Vol of ausaid vs. other funds'!$A78&amp;'Vol of ausaid vs. other funds'!R$1,#REF!,16,0)</f>
        <v>#REF!</v>
      </c>
      <c r="S78" t="e">
        <f>VLOOKUP('Vol of ausaid vs. other funds'!$A78&amp;'Vol of ausaid vs. other funds'!S$1,#REF!,16,0)</f>
        <v>#REF!</v>
      </c>
      <c r="V78" t="e">
        <f t="shared" si="33"/>
        <v>#REF!</v>
      </c>
      <c r="W78" t="e">
        <f t="shared" si="42"/>
        <v>#REF!</v>
      </c>
      <c r="X78" t="e">
        <f t="shared" si="34"/>
        <v>#REF!</v>
      </c>
      <c r="Y78" t="e">
        <f t="shared" si="35"/>
        <v>#REF!</v>
      </c>
      <c r="Z78" t="e">
        <f t="shared" si="36"/>
        <v>#REF!</v>
      </c>
      <c r="AA78" t="e">
        <f t="shared" si="37"/>
        <v>#REF!</v>
      </c>
      <c r="AB78" t="e">
        <f t="shared" si="38"/>
        <v>#REF!</v>
      </c>
      <c r="AC78" t="e">
        <f t="shared" si="39"/>
        <v>#REF!</v>
      </c>
      <c r="AF78" t="e">
        <f t="shared" si="43"/>
        <v>#REF!</v>
      </c>
      <c r="AG78" t="e">
        <f t="shared" si="44"/>
        <v>#REF!</v>
      </c>
      <c r="AH78" t="e">
        <f t="shared" si="45"/>
        <v>#REF!</v>
      </c>
      <c r="AI78" t="e">
        <f t="shared" si="46"/>
        <v>#REF!</v>
      </c>
      <c r="AJ78" t="e">
        <f t="shared" si="47"/>
        <v>#REF!</v>
      </c>
      <c r="AK78" t="e">
        <f t="shared" si="48"/>
        <v>#REF!</v>
      </c>
      <c r="AL78" t="e">
        <f t="shared" si="49"/>
        <v>#REF!</v>
      </c>
      <c r="AM78" t="e">
        <f t="shared" si="50"/>
        <v>#REF!</v>
      </c>
      <c r="AP78" t="str">
        <f t="shared" si="51"/>
        <v/>
      </c>
      <c r="AQ78" t="str">
        <f t="shared" si="52"/>
        <v/>
      </c>
      <c r="AR78" t="str">
        <f t="shared" si="53"/>
        <v/>
      </c>
      <c r="AS78" t="str">
        <f t="shared" si="54"/>
        <v/>
      </c>
      <c r="AT78" t="str">
        <f t="shared" si="55"/>
        <v/>
      </c>
      <c r="AU78" t="str">
        <f t="shared" si="56"/>
        <v/>
      </c>
      <c r="AV78" t="str">
        <f t="shared" si="57"/>
        <v/>
      </c>
      <c r="AW78" t="str">
        <f t="shared" si="58"/>
        <v/>
      </c>
      <c r="AY78" s="6" t="str">
        <f t="shared" si="40"/>
        <v/>
      </c>
      <c r="AZ78" s="6" t="str">
        <f t="shared" si="41"/>
        <v/>
      </c>
    </row>
    <row r="79" spans="1:52" x14ac:dyDescent="0.25">
      <c r="A79" t="s">
        <v>137</v>
      </c>
      <c r="B79" t="e">
        <f>VLOOKUP('Vol of ausaid vs. other funds'!$A79&amp;'Vol of ausaid vs. other funds'!B$1,#REF!,11,0)</f>
        <v>#REF!</v>
      </c>
      <c r="C79" t="e">
        <f>VLOOKUP('Vol of ausaid vs. other funds'!$A79&amp;'Vol of ausaid vs. other funds'!C$1,#REF!,11,0)</f>
        <v>#REF!</v>
      </c>
      <c r="D79" t="e">
        <f>VLOOKUP('Vol of ausaid vs. other funds'!$A79&amp;'Vol of ausaid vs. other funds'!D$1,#REF!,11,0)</f>
        <v>#REF!</v>
      </c>
      <c r="E79" t="e">
        <f>VLOOKUP('Vol of ausaid vs. other funds'!$A79&amp;'Vol of ausaid vs. other funds'!E$1,#REF!,11,0)</f>
        <v>#REF!</v>
      </c>
      <c r="F79" t="e">
        <f>VLOOKUP('Vol of ausaid vs. other funds'!$A79&amp;'Vol of ausaid vs. other funds'!F$1,#REF!,11,0)</f>
        <v>#REF!</v>
      </c>
      <c r="G79" t="e">
        <f>VLOOKUP('Vol of ausaid vs. other funds'!$A79&amp;'Vol of ausaid vs. other funds'!G$1,#REF!,11,0)</f>
        <v>#REF!</v>
      </c>
      <c r="H79" t="e">
        <f>VLOOKUP('Vol of ausaid vs. other funds'!$A79&amp;'Vol of ausaid vs. other funds'!H$1,#REF!,11,0)</f>
        <v>#REF!</v>
      </c>
      <c r="I79" t="e">
        <f>VLOOKUP('Vol of ausaid vs. other funds'!$A79&amp;'Vol of ausaid vs. other funds'!I$1,#REF!,11,0)</f>
        <v>#REF!</v>
      </c>
      <c r="L79" t="e">
        <f>VLOOKUP('Vol of ausaid vs. other funds'!$A79&amp;'Vol of ausaid vs. other funds'!L$1,#REF!,16,0)</f>
        <v>#REF!</v>
      </c>
      <c r="M79" t="e">
        <f>VLOOKUP('Vol of ausaid vs. other funds'!$A79&amp;'Vol of ausaid vs. other funds'!M$1,#REF!,16,0)</f>
        <v>#REF!</v>
      </c>
      <c r="N79" t="e">
        <f>VLOOKUP('Vol of ausaid vs. other funds'!$A79&amp;'Vol of ausaid vs. other funds'!N$1,#REF!,16,0)</f>
        <v>#REF!</v>
      </c>
      <c r="O79" t="e">
        <f>VLOOKUP('Vol of ausaid vs. other funds'!$A79&amp;'Vol of ausaid vs. other funds'!O$1,#REF!,16,0)</f>
        <v>#REF!</v>
      </c>
      <c r="P79" t="e">
        <f>VLOOKUP('Vol of ausaid vs. other funds'!$A79&amp;'Vol of ausaid vs. other funds'!P$1,#REF!,16,0)</f>
        <v>#REF!</v>
      </c>
      <c r="Q79" t="e">
        <f>VLOOKUP('Vol of ausaid vs. other funds'!$A79&amp;'Vol of ausaid vs. other funds'!Q$1,#REF!,16,0)</f>
        <v>#REF!</v>
      </c>
      <c r="R79" t="e">
        <f>VLOOKUP('Vol of ausaid vs. other funds'!$A79&amp;'Vol of ausaid vs. other funds'!R$1,#REF!,16,0)</f>
        <v>#REF!</v>
      </c>
      <c r="S79" t="e">
        <f>VLOOKUP('Vol of ausaid vs. other funds'!$A79&amp;'Vol of ausaid vs. other funds'!S$1,#REF!,16,0)</f>
        <v>#REF!</v>
      </c>
      <c r="V79" t="e">
        <f t="shared" si="33"/>
        <v>#REF!</v>
      </c>
      <c r="W79" t="e">
        <f t="shared" si="42"/>
        <v>#REF!</v>
      </c>
      <c r="X79" t="e">
        <f t="shared" si="34"/>
        <v>#REF!</v>
      </c>
      <c r="Y79" t="e">
        <f t="shared" si="35"/>
        <v>#REF!</v>
      </c>
      <c r="Z79" t="e">
        <f t="shared" si="36"/>
        <v>#REF!</v>
      </c>
      <c r="AA79" t="e">
        <f t="shared" si="37"/>
        <v>#REF!</v>
      </c>
      <c r="AB79" t="e">
        <f t="shared" si="38"/>
        <v>#REF!</v>
      </c>
      <c r="AC79" t="e">
        <f t="shared" si="39"/>
        <v>#REF!</v>
      </c>
      <c r="AF79" t="e">
        <f t="shared" si="43"/>
        <v>#REF!</v>
      </c>
      <c r="AG79" t="e">
        <f t="shared" si="44"/>
        <v>#REF!</v>
      </c>
      <c r="AH79" t="e">
        <f t="shared" si="45"/>
        <v>#REF!</v>
      </c>
      <c r="AI79" t="e">
        <f t="shared" si="46"/>
        <v>#REF!</v>
      </c>
      <c r="AJ79" t="e">
        <f t="shared" si="47"/>
        <v>#REF!</v>
      </c>
      <c r="AK79" t="e">
        <f t="shared" si="48"/>
        <v>#REF!</v>
      </c>
      <c r="AL79" t="e">
        <f t="shared" si="49"/>
        <v>#REF!</v>
      </c>
      <c r="AM79" t="e">
        <f t="shared" si="50"/>
        <v>#REF!</v>
      </c>
      <c r="AP79" t="str">
        <f t="shared" si="51"/>
        <v/>
      </c>
      <c r="AQ79" t="str">
        <f t="shared" si="52"/>
        <v/>
      </c>
      <c r="AR79" t="str">
        <f t="shared" si="53"/>
        <v/>
      </c>
      <c r="AS79" t="str">
        <f t="shared" si="54"/>
        <v/>
      </c>
      <c r="AT79" t="str">
        <f t="shared" si="55"/>
        <v/>
      </c>
      <c r="AU79" t="str">
        <f t="shared" si="56"/>
        <v/>
      </c>
      <c r="AV79" t="str">
        <f t="shared" si="57"/>
        <v/>
      </c>
      <c r="AW79" t="str">
        <f t="shared" si="58"/>
        <v/>
      </c>
      <c r="AY79" s="6" t="str">
        <f t="shared" si="40"/>
        <v/>
      </c>
      <c r="AZ79" s="6" t="str">
        <f t="shared" si="41"/>
        <v/>
      </c>
    </row>
    <row r="80" spans="1:52" x14ac:dyDescent="0.25">
      <c r="A80" t="s">
        <v>189</v>
      </c>
      <c r="B80" t="e">
        <f>VLOOKUP('Vol of ausaid vs. other funds'!$A80&amp;'Vol of ausaid vs. other funds'!B$1,#REF!,11,0)</f>
        <v>#REF!</v>
      </c>
      <c r="C80" t="e">
        <f>VLOOKUP('Vol of ausaid vs. other funds'!$A80&amp;'Vol of ausaid vs. other funds'!C$1,#REF!,11,0)</f>
        <v>#REF!</v>
      </c>
      <c r="D80" t="e">
        <f>VLOOKUP('Vol of ausaid vs. other funds'!$A80&amp;'Vol of ausaid vs. other funds'!D$1,#REF!,11,0)</f>
        <v>#REF!</v>
      </c>
      <c r="E80" t="e">
        <f>VLOOKUP('Vol of ausaid vs. other funds'!$A80&amp;'Vol of ausaid vs. other funds'!E$1,#REF!,11,0)</f>
        <v>#REF!</v>
      </c>
      <c r="F80" t="e">
        <f>VLOOKUP('Vol of ausaid vs. other funds'!$A80&amp;'Vol of ausaid vs. other funds'!F$1,#REF!,11,0)</f>
        <v>#REF!</v>
      </c>
      <c r="G80" t="e">
        <f>VLOOKUP('Vol of ausaid vs. other funds'!$A80&amp;'Vol of ausaid vs. other funds'!G$1,#REF!,11,0)</f>
        <v>#REF!</v>
      </c>
      <c r="H80" t="e">
        <f>VLOOKUP('Vol of ausaid vs. other funds'!$A80&amp;'Vol of ausaid vs. other funds'!H$1,#REF!,11,0)</f>
        <v>#REF!</v>
      </c>
      <c r="I80" t="e">
        <f>VLOOKUP('Vol of ausaid vs. other funds'!$A80&amp;'Vol of ausaid vs. other funds'!I$1,#REF!,11,0)</f>
        <v>#REF!</v>
      </c>
      <c r="L80" t="e">
        <f>VLOOKUP('Vol of ausaid vs. other funds'!$A80&amp;'Vol of ausaid vs. other funds'!L$1,#REF!,16,0)</f>
        <v>#REF!</v>
      </c>
      <c r="M80" t="e">
        <f>VLOOKUP('Vol of ausaid vs. other funds'!$A80&amp;'Vol of ausaid vs. other funds'!M$1,#REF!,16,0)</f>
        <v>#REF!</v>
      </c>
      <c r="N80" t="e">
        <f>VLOOKUP('Vol of ausaid vs. other funds'!$A80&amp;'Vol of ausaid vs. other funds'!N$1,#REF!,16,0)</f>
        <v>#REF!</v>
      </c>
      <c r="O80" t="e">
        <f>VLOOKUP('Vol of ausaid vs. other funds'!$A80&amp;'Vol of ausaid vs. other funds'!O$1,#REF!,16,0)</f>
        <v>#REF!</v>
      </c>
      <c r="P80" t="e">
        <f>VLOOKUP('Vol of ausaid vs. other funds'!$A80&amp;'Vol of ausaid vs. other funds'!P$1,#REF!,16,0)</f>
        <v>#REF!</v>
      </c>
      <c r="Q80" t="e">
        <f>VLOOKUP('Vol of ausaid vs. other funds'!$A80&amp;'Vol of ausaid vs. other funds'!Q$1,#REF!,16,0)</f>
        <v>#REF!</v>
      </c>
      <c r="R80" t="e">
        <f>VLOOKUP('Vol of ausaid vs. other funds'!$A80&amp;'Vol of ausaid vs. other funds'!R$1,#REF!,16,0)</f>
        <v>#REF!</v>
      </c>
      <c r="S80" t="e">
        <f>VLOOKUP('Vol of ausaid vs. other funds'!$A80&amp;'Vol of ausaid vs. other funds'!S$1,#REF!,16,0)</f>
        <v>#REF!</v>
      </c>
      <c r="V80" t="e">
        <f t="shared" si="33"/>
        <v>#REF!</v>
      </c>
      <c r="W80" t="e">
        <f t="shared" si="42"/>
        <v>#REF!</v>
      </c>
      <c r="X80" t="e">
        <f t="shared" si="34"/>
        <v>#REF!</v>
      </c>
      <c r="Y80" t="e">
        <f t="shared" si="35"/>
        <v>#REF!</v>
      </c>
      <c r="Z80" t="e">
        <f t="shared" si="36"/>
        <v>#REF!</v>
      </c>
      <c r="AA80" t="e">
        <f t="shared" si="37"/>
        <v>#REF!</v>
      </c>
      <c r="AB80" t="e">
        <f t="shared" si="38"/>
        <v>#REF!</v>
      </c>
      <c r="AC80" t="e">
        <f t="shared" si="39"/>
        <v>#REF!</v>
      </c>
      <c r="AF80" t="e">
        <f t="shared" si="43"/>
        <v>#REF!</v>
      </c>
      <c r="AG80" t="e">
        <f t="shared" si="44"/>
        <v>#REF!</v>
      </c>
      <c r="AH80" t="e">
        <f t="shared" si="45"/>
        <v>#REF!</v>
      </c>
      <c r="AI80" t="e">
        <f t="shared" si="46"/>
        <v>#REF!</v>
      </c>
      <c r="AJ80" t="e">
        <f t="shared" si="47"/>
        <v>#REF!</v>
      </c>
      <c r="AK80" t="e">
        <f t="shared" si="48"/>
        <v>#REF!</v>
      </c>
      <c r="AL80" t="e">
        <f t="shared" si="49"/>
        <v>#REF!</v>
      </c>
      <c r="AM80" t="e">
        <f t="shared" si="50"/>
        <v>#REF!</v>
      </c>
      <c r="AP80" t="str">
        <f t="shared" si="51"/>
        <v/>
      </c>
      <c r="AQ80" t="str">
        <f t="shared" si="52"/>
        <v/>
      </c>
      <c r="AR80" t="str">
        <f t="shared" si="53"/>
        <v/>
      </c>
      <c r="AS80" t="str">
        <f t="shared" si="54"/>
        <v/>
      </c>
      <c r="AT80" t="str">
        <f t="shared" si="55"/>
        <v/>
      </c>
      <c r="AU80" t="str">
        <f t="shared" si="56"/>
        <v/>
      </c>
      <c r="AV80" t="str">
        <f t="shared" si="57"/>
        <v/>
      </c>
      <c r="AW80" t="str">
        <f t="shared" si="58"/>
        <v/>
      </c>
      <c r="AY80" s="6" t="str">
        <f t="shared" si="40"/>
        <v/>
      </c>
      <c r="AZ80" s="6" t="str">
        <f t="shared" si="41"/>
        <v/>
      </c>
    </row>
    <row r="81" spans="1:52" x14ac:dyDescent="0.25">
      <c r="A81" t="s">
        <v>35</v>
      </c>
      <c r="B81" t="e">
        <f>VLOOKUP('Vol of ausaid vs. other funds'!$A81&amp;'Vol of ausaid vs. other funds'!B$1,#REF!,11,0)</f>
        <v>#REF!</v>
      </c>
      <c r="C81" t="e">
        <f>VLOOKUP('Vol of ausaid vs. other funds'!$A81&amp;'Vol of ausaid vs. other funds'!C$1,#REF!,11,0)</f>
        <v>#REF!</v>
      </c>
      <c r="D81" t="e">
        <f>VLOOKUP('Vol of ausaid vs. other funds'!$A81&amp;'Vol of ausaid vs. other funds'!D$1,#REF!,11,0)</f>
        <v>#REF!</v>
      </c>
      <c r="E81" t="e">
        <f>VLOOKUP('Vol of ausaid vs. other funds'!$A81&amp;'Vol of ausaid vs. other funds'!E$1,#REF!,11,0)</f>
        <v>#REF!</v>
      </c>
      <c r="F81" t="e">
        <f>VLOOKUP('Vol of ausaid vs. other funds'!$A81&amp;'Vol of ausaid vs. other funds'!F$1,#REF!,11,0)</f>
        <v>#REF!</v>
      </c>
      <c r="G81" t="e">
        <f>VLOOKUP('Vol of ausaid vs. other funds'!$A81&amp;'Vol of ausaid vs. other funds'!G$1,#REF!,11,0)</f>
        <v>#REF!</v>
      </c>
      <c r="H81" t="e">
        <f>VLOOKUP('Vol of ausaid vs. other funds'!$A81&amp;'Vol of ausaid vs. other funds'!H$1,#REF!,11,0)</f>
        <v>#REF!</v>
      </c>
      <c r="I81" t="e">
        <f>VLOOKUP('Vol of ausaid vs. other funds'!$A81&amp;'Vol of ausaid vs. other funds'!I$1,#REF!,11,0)</f>
        <v>#REF!</v>
      </c>
      <c r="L81" t="e">
        <f>VLOOKUP('Vol of ausaid vs. other funds'!$A81&amp;'Vol of ausaid vs. other funds'!L$1,#REF!,16,0)</f>
        <v>#REF!</v>
      </c>
      <c r="M81" t="e">
        <f>VLOOKUP('Vol of ausaid vs. other funds'!$A81&amp;'Vol of ausaid vs. other funds'!M$1,#REF!,16,0)</f>
        <v>#REF!</v>
      </c>
      <c r="N81" t="e">
        <f>VLOOKUP('Vol of ausaid vs. other funds'!$A81&amp;'Vol of ausaid vs. other funds'!N$1,#REF!,16,0)</f>
        <v>#REF!</v>
      </c>
      <c r="O81" t="e">
        <f>VLOOKUP('Vol of ausaid vs. other funds'!$A81&amp;'Vol of ausaid vs. other funds'!O$1,#REF!,16,0)</f>
        <v>#REF!</v>
      </c>
      <c r="P81" t="e">
        <f>VLOOKUP('Vol of ausaid vs. other funds'!$A81&amp;'Vol of ausaid vs. other funds'!P$1,#REF!,16,0)</f>
        <v>#REF!</v>
      </c>
      <c r="Q81" t="e">
        <f>VLOOKUP('Vol of ausaid vs. other funds'!$A81&amp;'Vol of ausaid vs. other funds'!Q$1,#REF!,16,0)</f>
        <v>#REF!</v>
      </c>
      <c r="R81" t="e">
        <f>VLOOKUP('Vol of ausaid vs. other funds'!$A81&amp;'Vol of ausaid vs. other funds'!R$1,#REF!,16,0)</f>
        <v>#REF!</v>
      </c>
      <c r="S81" t="e">
        <f>VLOOKUP('Vol of ausaid vs. other funds'!$A81&amp;'Vol of ausaid vs. other funds'!S$1,#REF!,16,0)</f>
        <v>#REF!</v>
      </c>
      <c r="V81" t="e">
        <f t="shared" si="33"/>
        <v>#REF!</v>
      </c>
      <c r="W81" t="e">
        <f t="shared" si="42"/>
        <v>#REF!</v>
      </c>
      <c r="X81" t="e">
        <f t="shared" si="34"/>
        <v>#REF!</v>
      </c>
      <c r="Y81" t="e">
        <f t="shared" si="35"/>
        <v>#REF!</v>
      </c>
      <c r="Z81" t="e">
        <f t="shared" si="36"/>
        <v>#REF!</v>
      </c>
      <c r="AA81" t="e">
        <f t="shared" si="37"/>
        <v>#REF!</v>
      </c>
      <c r="AB81" t="e">
        <f t="shared" si="38"/>
        <v>#REF!</v>
      </c>
      <c r="AC81" t="e">
        <f t="shared" si="39"/>
        <v>#REF!</v>
      </c>
      <c r="AF81" t="e">
        <f t="shared" si="43"/>
        <v>#REF!</v>
      </c>
      <c r="AG81" t="e">
        <f t="shared" si="44"/>
        <v>#REF!</v>
      </c>
      <c r="AH81" t="e">
        <f t="shared" si="45"/>
        <v>#REF!</v>
      </c>
      <c r="AI81" t="e">
        <f t="shared" si="46"/>
        <v>#REF!</v>
      </c>
      <c r="AJ81" t="e">
        <f t="shared" si="47"/>
        <v>#REF!</v>
      </c>
      <c r="AK81" t="e">
        <f t="shared" si="48"/>
        <v>#REF!</v>
      </c>
      <c r="AL81" t="e">
        <f t="shared" si="49"/>
        <v>#REF!</v>
      </c>
      <c r="AM81" t="e">
        <f t="shared" si="50"/>
        <v>#REF!</v>
      </c>
      <c r="AP81" t="str">
        <f t="shared" si="51"/>
        <v/>
      </c>
      <c r="AQ81" t="str">
        <f t="shared" si="52"/>
        <v/>
      </c>
      <c r="AR81" t="str">
        <f t="shared" si="53"/>
        <v/>
      </c>
      <c r="AS81" t="str">
        <f t="shared" si="54"/>
        <v/>
      </c>
      <c r="AT81" t="str">
        <f t="shared" si="55"/>
        <v/>
      </c>
      <c r="AU81" t="str">
        <f t="shared" si="56"/>
        <v/>
      </c>
      <c r="AV81" t="str">
        <f t="shared" si="57"/>
        <v/>
      </c>
      <c r="AW81" t="str">
        <f t="shared" si="58"/>
        <v/>
      </c>
      <c r="AY81" s="6" t="str">
        <f t="shared" si="40"/>
        <v/>
      </c>
      <c r="AZ81" s="6" t="str">
        <f t="shared" si="41"/>
        <v/>
      </c>
    </row>
    <row r="82" spans="1:52" x14ac:dyDescent="0.25">
      <c r="A82" t="s">
        <v>174</v>
      </c>
      <c r="B82" t="e">
        <f>VLOOKUP('Vol of ausaid vs. other funds'!$A82&amp;'Vol of ausaid vs. other funds'!B$1,#REF!,11,0)</f>
        <v>#REF!</v>
      </c>
      <c r="C82" t="e">
        <f>VLOOKUP('Vol of ausaid vs. other funds'!$A82&amp;'Vol of ausaid vs. other funds'!C$1,#REF!,11,0)</f>
        <v>#REF!</v>
      </c>
      <c r="D82" t="e">
        <f>VLOOKUP('Vol of ausaid vs. other funds'!$A82&amp;'Vol of ausaid vs. other funds'!D$1,#REF!,11,0)</f>
        <v>#REF!</v>
      </c>
      <c r="E82" t="e">
        <f>VLOOKUP('Vol of ausaid vs. other funds'!$A82&amp;'Vol of ausaid vs. other funds'!E$1,#REF!,11,0)</f>
        <v>#REF!</v>
      </c>
      <c r="F82" t="e">
        <f>VLOOKUP('Vol of ausaid vs. other funds'!$A82&amp;'Vol of ausaid vs. other funds'!F$1,#REF!,11,0)</f>
        <v>#REF!</v>
      </c>
      <c r="G82" t="e">
        <f>VLOOKUP('Vol of ausaid vs. other funds'!$A82&amp;'Vol of ausaid vs. other funds'!G$1,#REF!,11,0)</f>
        <v>#REF!</v>
      </c>
      <c r="H82" t="e">
        <f>VLOOKUP('Vol of ausaid vs. other funds'!$A82&amp;'Vol of ausaid vs. other funds'!H$1,#REF!,11,0)</f>
        <v>#REF!</v>
      </c>
      <c r="I82" t="e">
        <f>VLOOKUP('Vol of ausaid vs. other funds'!$A82&amp;'Vol of ausaid vs. other funds'!I$1,#REF!,11,0)</f>
        <v>#REF!</v>
      </c>
      <c r="L82" t="e">
        <f>VLOOKUP('Vol of ausaid vs. other funds'!$A82&amp;'Vol of ausaid vs. other funds'!L$1,#REF!,16,0)</f>
        <v>#REF!</v>
      </c>
      <c r="M82" t="e">
        <f>VLOOKUP('Vol of ausaid vs. other funds'!$A82&amp;'Vol of ausaid vs. other funds'!M$1,#REF!,16,0)</f>
        <v>#REF!</v>
      </c>
      <c r="N82" t="e">
        <f>VLOOKUP('Vol of ausaid vs. other funds'!$A82&amp;'Vol of ausaid vs. other funds'!N$1,#REF!,16,0)</f>
        <v>#REF!</v>
      </c>
      <c r="O82" t="e">
        <f>VLOOKUP('Vol of ausaid vs. other funds'!$A82&amp;'Vol of ausaid vs. other funds'!O$1,#REF!,16,0)</f>
        <v>#REF!</v>
      </c>
      <c r="P82" t="e">
        <f>VLOOKUP('Vol of ausaid vs. other funds'!$A82&amp;'Vol of ausaid vs. other funds'!P$1,#REF!,16,0)</f>
        <v>#REF!</v>
      </c>
      <c r="Q82" t="e">
        <f>VLOOKUP('Vol of ausaid vs. other funds'!$A82&amp;'Vol of ausaid vs. other funds'!Q$1,#REF!,16,0)</f>
        <v>#REF!</v>
      </c>
      <c r="R82" t="e">
        <f>VLOOKUP('Vol of ausaid vs. other funds'!$A82&amp;'Vol of ausaid vs. other funds'!R$1,#REF!,16,0)</f>
        <v>#REF!</v>
      </c>
      <c r="S82" t="e">
        <f>VLOOKUP('Vol of ausaid vs. other funds'!$A82&amp;'Vol of ausaid vs. other funds'!S$1,#REF!,16,0)</f>
        <v>#REF!</v>
      </c>
      <c r="V82" t="e">
        <f t="shared" si="33"/>
        <v>#REF!</v>
      </c>
      <c r="W82" t="e">
        <f t="shared" si="42"/>
        <v>#REF!</v>
      </c>
      <c r="X82" t="e">
        <f t="shared" si="34"/>
        <v>#REF!</v>
      </c>
      <c r="Y82" t="e">
        <f t="shared" si="35"/>
        <v>#REF!</v>
      </c>
      <c r="Z82" t="e">
        <f t="shared" si="36"/>
        <v>#REF!</v>
      </c>
      <c r="AA82" t="e">
        <f t="shared" si="37"/>
        <v>#REF!</v>
      </c>
      <c r="AB82" t="e">
        <f t="shared" si="38"/>
        <v>#REF!</v>
      </c>
      <c r="AC82" t="e">
        <f t="shared" si="39"/>
        <v>#REF!</v>
      </c>
      <c r="AF82" t="e">
        <f t="shared" si="43"/>
        <v>#REF!</v>
      </c>
      <c r="AG82" t="e">
        <f t="shared" si="44"/>
        <v>#REF!</v>
      </c>
      <c r="AH82" t="e">
        <f t="shared" si="45"/>
        <v>#REF!</v>
      </c>
      <c r="AI82" t="e">
        <f t="shared" si="46"/>
        <v>#REF!</v>
      </c>
      <c r="AJ82" t="e">
        <f t="shared" si="47"/>
        <v>#REF!</v>
      </c>
      <c r="AK82" t="e">
        <f t="shared" si="48"/>
        <v>#REF!</v>
      </c>
      <c r="AL82" t="e">
        <f t="shared" si="49"/>
        <v>#REF!</v>
      </c>
      <c r="AM82" t="e">
        <f t="shared" si="50"/>
        <v>#REF!</v>
      </c>
      <c r="AP82" t="str">
        <f t="shared" si="51"/>
        <v/>
      </c>
      <c r="AQ82" t="str">
        <f t="shared" si="52"/>
        <v/>
      </c>
      <c r="AR82" t="str">
        <f t="shared" si="53"/>
        <v/>
      </c>
      <c r="AS82" t="str">
        <f t="shared" si="54"/>
        <v/>
      </c>
      <c r="AT82" t="str">
        <f t="shared" si="55"/>
        <v/>
      </c>
      <c r="AU82" t="str">
        <f t="shared" si="56"/>
        <v/>
      </c>
      <c r="AV82" t="str">
        <f t="shared" si="57"/>
        <v/>
      </c>
      <c r="AW82" t="str">
        <f t="shared" si="58"/>
        <v/>
      </c>
      <c r="AY82" s="6" t="str">
        <f t="shared" si="40"/>
        <v/>
      </c>
      <c r="AZ82" s="6" t="str">
        <f t="shared" si="41"/>
        <v/>
      </c>
    </row>
    <row r="83" spans="1:52" x14ac:dyDescent="0.25">
      <c r="A83" t="s">
        <v>38</v>
      </c>
      <c r="B83" t="e">
        <f>VLOOKUP('Vol of ausaid vs. other funds'!$A83&amp;'Vol of ausaid vs. other funds'!B$1,#REF!,11,0)</f>
        <v>#REF!</v>
      </c>
      <c r="C83" t="e">
        <f>VLOOKUP('Vol of ausaid vs. other funds'!$A83&amp;'Vol of ausaid vs. other funds'!C$1,#REF!,11,0)</f>
        <v>#REF!</v>
      </c>
      <c r="D83" t="e">
        <f>VLOOKUP('Vol of ausaid vs. other funds'!$A83&amp;'Vol of ausaid vs. other funds'!D$1,#REF!,11,0)</f>
        <v>#REF!</v>
      </c>
      <c r="E83" t="e">
        <f>VLOOKUP('Vol of ausaid vs. other funds'!$A83&amp;'Vol of ausaid vs. other funds'!E$1,#REF!,11,0)</f>
        <v>#REF!</v>
      </c>
      <c r="F83" t="e">
        <f>VLOOKUP('Vol of ausaid vs. other funds'!$A83&amp;'Vol of ausaid vs. other funds'!F$1,#REF!,11,0)</f>
        <v>#REF!</v>
      </c>
      <c r="G83" t="e">
        <f>VLOOKUP('Vol of ausaid vs. other funds'!$A83&amp;'Vol of ausaid vs. other funds'!G$1,#REF!,11,0)</f>
        <v>#REF!</v>
      </c>
      <c r="H83" t="e">
        <f>VLOOKUP('Vol of ausaid vs. other funds'!$A83&amp;'Vol of ausaid vs. other funds'!H$1,#REF!,11,0)</f>
        <v>#REF!</v>
      </c>
      <c r="I83" t="e">
        <f>VLOOKUP('Vol of ausaid vs. other funds'!$A83&amp;'Vol of ausaid vs. other funds'!I$1,#REF!,11,0)</f>
        <v>#REF!</v>
      </c>
      <c r="L83" t="e">
        <f>VLOOKUP('Vol of ausaid vs. other funds'!$A83&amp;'Vol of ausaid vs. other funds'!L$1,#REF!,16,0)</f>
        <v>#REF!</v>
      </c>
      <c r="M83" t="e">
        <f>VLOOKUP('Vol of ausaid vs. other funds'!$A83&amp;'Vol of ausaid vs. other funds'!M$1,#REF!,16,0)</f>
        <v>#REF!</v>
      </c>
      <c r="N83" t="e">
        <f>VLOOKUP('Vol of ausaid vs. other funds'!$A83&amp;'Vol of ausaid vs. other funds'!N$1,#REF!,16,0)</f>
        <v>#REF!</v>
      </c>
      <c r="O83" t="e">
        <f>VLOOKUP('Vol of ausaid vs. other funds'!$A83&amp;'Vol of ausaid vs. other funds'!O$1,#REF!,16,0)</f>
        <v>#REF!</v>
      </c>
      <c r="P83" t="e">
        <f>VLOOKUP('Vol of ausaid vs. other funds'!$A83&amp;'Vol of ausaid vs. other funds'!P$1,#REF!,16,0)</f>
        <v>#REF!</v>
      </c>
      <c r="Q83" t="e">
        <f>VLOOKUP('Vol of ausaid vs. other funds'!$A83&amp;'Vol of ausaid vs. other funds'!Q$1,#REF!,16,0)</f>
        <v>#REF!</v>
      </c>
      <c r="R83" t="e">
        <f>VLOOKUP('Vol of ausaid vs. other funds'!$A83&amp;'Vol of ausaid vs. other funds'!R$1,#REF!,16,0)</f>
        <v>#REF!</v>
      </c>
      <c r="S83" t="e">
        <f>VLOOKUP('Vol of ausaid vs. other funds'!$A83&amp;'Vol of ausaid vs. other funds'!S$1,#REF!,16,0)</f>
        <v>#REF!</v>
      </c>
      <c r="V83" t="e">
        <f t="shared" si="33"/>
        <v>#REF!</v>
      </c>
      <c r="W83" t="e">
        <f t="shared" si="42"/>
        <v>#REF!</v>
      </c>
      <c r="X83" t="e">
        <f t="shared" si="34"/>
        <v>#REF!</v>
      </c>
      <c r="Y83" t="e">
        <f t="shared" si="35"/>
        <v>#REF!</v>
      </c>
      <c r="Z83" t="e">
        <f t="shared" si="36"/>
        <v>#REF!</v>
      </c>
      <c r="AA83" t="e">
        <f t="shared" si="37"/>
        <v>#REF!</v>
      </c>
      <c r="AB83" t="e">
        <f t="shared" si="38"/>
        <v>#REF!</v>
      </c>
      <c r="AC83" t="e">
        <f t="shared" si="39"/>
        <v>#REF!</v>
      </c>
      <c r="AF83" t="e">
        <f t="shared" si="43"/>
        <v>#REF!</v>
      </c>
      <c r="AG83" t="e">
        <f t="shared" si="44"/>
        <v>#REF!</v>
      </c>
      <c r="AH83" t="e">
        <f t="shared" si="45"/>
        <v>#REF!</v>
      </c>
      <c r="AI83" t="e">
        <f t="shared" si="46"/>
        <v>#REF!</v>
      </c>
      <c r="AJ83" t="e">
        <f t="shared" si="47"/>
        <v>#REF!</v>
      </c>
      <c r="AK83" t="e">
        <f t="shared" si="48"/>
        <v>#REF!</v>
      </c>
      <c r="AL83" t="e">
        <f t="shared" si="49"/>
        <v>#REF!</v>
      </c>
      <c r="AM83" t="e">
        <f t="shared" si="50"/>
        <v>#REF!</v>
      </c>
      <c r="AP83" t="str">
        <f t="shared" si="51"/>
        <v/>
      </c>
      <c r="AQ83" t="str">
        <f t="shared" si="52"/>
        <v/>
      </c>
      <c r="AR83" t="str">
        <f t="shared" si="53"/>
        <v/>
      </c>
      <c r="AS83" t="str">
        <f t="shared" si="54"/>
        <v/>
      </c>
      <c r="AT83" t="str">
        <f t="shared" si="55"/>
        <v/>
      </c>
      <c r="AU83" t="str">
        <f t="shared" si="56"/>
        <v/>
      </c>
      <c r="AV83" t="str">
        <f t="shared" si="57"/>
        <v/>
      </c>
      <c r="AW83" t="str">
        <f t="shared" si="58"/>
        <v/>
      </c>
      <c r="AY83" s="6" t="str">
        <f t="shared" si="40"/>
        <v/>
      </c>
      <c r="AZ83" s="6" t="str">
        <f t="shared" si="41"/>
        <v/>
      </c>
    </row>
    <row r="84" spans="1:52" x14ac:dyDescent="0.25">
      <c r="A84" t="s">
        <v>90</v>
      </c>
      <c r="B84" t="e">
        <f>VLOOKUP('Vol of ausaid vs. other funds'!$A84&amp;'Vol of ausaid vs. other funds'!B$1,#REF!,11,0)</f>
        <v>#REF!</v>
      </c>
      <c r="C84" t="e">
        <f>VLOOKUP('Vol of ausaid vs. other funds'!$A84&amp;'Vol of ausaid vs. other funds'!C$1,#REF!,11,0)</f>
        <v>#REF!</v>
      </c>
      <c r="D84" t="e">
        <f>VLOOKUP('Vol of ausaid vs. other funds'!$A84&amp;'Vol of ausaid vs. other funds'!D$1,#REF!,11,0)</f>
        <v>#REF!</v>
      </c>
      <c r="E84" t="e">
        <f>VLOOKUP('Vol of ausaid vs. other funds'!$A84&amp;'Vol of ausaid vs. other funds'!E$1,#REF!,11,0)</f>
        <v>#REF!</v>
      </c>
      <c r="F84" t="e">
        <f>VLOOKUP('Vol of ausaid vs. other funds'!$A84&amp;'Vol of ausaid vs. other funds'!F$1,#REF!,11,0)</f>
        <v>#REF!</v>
      </c>
      <c r="G84" t="e">
        <f>VLOOKUP('Vol of ausaid vs. other funds'!$A84&amp;'Vol of ausaid vs. other funds'!G$1,#REF!,11,0)</f>
        <v>#REF!</v>
      </c>
      <c r="H84" t="e">
        <f>VLOOKUP('Vol of ausaid vs. other funds'!$A84&amp;'Vol of ausaid vs. other funds'!H$1,#REF!,11,0)</f>
        <v>#REF!</v>
      </c>
      <c r="I84" t="e">
        <f>VLOOKUP('Vol of ausaid vs. other funds'!$A84&amp;'Vol of ausaid vs. other funds'!I$1,#REF!,11,0)</f>
        <v>#REF!</v>
      </c>
      <c r="L84" t="e">
        <f>VLOOKUP('Vol of ausaid vs. other funds'!$A84&amp;'Vol of ausaid vs. other funds'!L$1,#REF!,16,0)</f>
        <v>#REF!</v>
      </c>
      <c r="M84" t="e">
        <f>VLOOKUP('Vol of ausaid vs. other funds'!$A84&amp;'Vol of ausaid vs. other funds'!M$1,#REF!,16,0)</f>
        <v>#REF!</v>
      </c>
      <c r="N84" t="e">
        <f>VLOOKUP('Vol of ausaid vs. other funds'!$A84&amp;'Vol of ausaid vs. other funds'!N$1,#REF!,16,0)</f>
        <v>#REF!</v>
      </c>
      <c r="O84" t="e">
        <f>VLOOKUP('Vol of ausaid vs. other funds'!$A84&amp;'Vol of ausaid vs. other funds'!O$1,#REF!,16,0)</f>
        <v>#REF!</v>
      </c>
      <c r="P84" t="e">
        <f>VLOOKUP('Vol of ausaid vs. other funds'!$A84&amp;'Vol of ausaid vs. other funds'!P$1,#REF!,16,0)</f>
        <v>#REF!</v>
      </c>
      <c r="Q84" t="e">
        <f>VLOOKUP('Vol of ausaid vs. other funds'!$A84&amp;'Vol of ausaid vs. other funds'!Q$1,#REF!,16,0)</f>
        <v>#REF!</v>
      </c>
      <c r="R84" t="e">
        <f>VLOOKUP('Vol of ausaid vs. other funds'!$A84&amp;'Vol of ausaid vs. other funds'!R$1,#REF!,16,0)</f>
        <v>#REF!</v>
      </c>
      <c r="S84" t="e">
        <f>VLOOKUP('Vol of ausaid vs. other funds'!$A84&amp;'Vol of ausaid vs. other funds'!S$1,#REF!,16,0)</f>
        <v>#REF!</v>
      </c>
      <c r="V84" t="e">
        <f t="shared" si="33"/>
        <v>#REF!</v>
      </c>
      <c r="W84" t="e">
        <f t="shared" si="42"/>
        <v>#REF!</v>
      </c>
      <c r="X84" t="e">
        <f t="shared" si="34"/>
        <v>#REF!</v>
      </c>
      <c r="Y84" t="e">
        <f t="shared" si="35"/>
        <v>#REF!</v>
      </c>
      <c r="Z84" t="e">
        <f t="shared" si="36"/>
        <v>#REF!</v>
      </c>
      <c r="AA84" t="e">
        <f t="shared" si="37"/>
        <v>#REF!</v>
      </c>
      <c r="AB84" t="e">
        <f t="shared" si="38"/>
        <v>#REF!</v>
      </c>
      <c r="AC84" t="e">
        <f t="shared" si="39"/>
        <v>#REF!</v>
      </c>
      <c r="AF84" t="e">
        <f t="shared" si="43"/>
        <v>#REF!</v>
      </c>
      <c r="AG84" t="e">
        <f t="shared" si="44"/>
        <v>#REF!</v>
      </c>
      <c r="AH84" t="e">
        <f t="shared" si="45"/>
        <v>#REF!</v>
      </c>
      <c r="AI84" t="e">
        <f t="shared" si="46"/>
        <v>#REF!</v>
      </c>
      <c r="AJ84" t="e">
        <f t="shared" si="47"/>
        <v>#REF!</v>
      </c>
      <c r="AK84" t="e">
        <f t="shared" si="48"/>
        <v>#REF!</v>
      </c>
      <c r="AL84" t="e">
        <f t="shared" si="49"/>
        <v>#REF!</v>
      </c>
      <c r="AM84" t="e">
        <f t="shared" si="50"/>
        <v>#REF!</v>
      </c>
      <c r="AP84" t="str">
        <f t="shared" si="51"/>
        <v/>
      </c>
      <c r="AQ84" t="str">
        <f t="shared" si="52"/>
        <v/>
      </c>
      <c r="AR84" t="str">
        <f t="shared" si="53"/>
        <v/>
      </c>
      <c r="AS84" t="str">
        <f t="shared" si="54"/>
        <v/>
      </c>
      <c r="AT84" t="str">
        <f t="shared" si="55"/>
        <v/>
      </c>
      <c r="AU84" t="str">
        <f t="shared" si="56"/>
        <v/>
      </c>
      <c r="AV84" t="str">
        <f t="shared" si="57"/>
        <v/>
      </c>
      <c r="AW84" t="str">
        <f t="shared" si="58"/>
        <v/>
      </c>
      <c r="AY84" s="6" t="str">
        <f t="shared" si="40"/>
        <v/>
      </c>
      <c r="AZ84" s="6" t="str">
        <f t="shared" si="41"/>
        <v/>
      </c>
    </row>
    <row r="85" spans="1:52" x14ac:dyDescent="0.25">
      <c r="A85" t="s">
        <v>37</v>
      </c>
      <c r="B85" t="e">
        <f>VLOOKUP('Vol of ausaid vs. other funds'!$A85&amp;'Vol of ausaid vs. other funds'!B$1,#REF!,11,0)</f>
        <v>#REF!</v>
      </c>
      <c r="C85" t="e">
        <f>VLOOKUP('Vol of ausaid vs. other funds'!$A85&amp;'Vol of ausaid vs. other funds'!C$1,#REF!,11,0)</f>
        <v>#REF!</v>
      </c>
      <c r="D85" t="e">
        <f>VLOOKUP('Vol of ausaid vs. other funds'!$A85&amp;'Vol of ausaid vs. other funds'!D$1,#REF!,11,0)</f>
        <v>#REF!</v>
      </c>
      <c r="E85" t="e">
        <f>VLOOKUP('Vol of ausaid vs. other funds'!$A85&amp;'Vol of ausaid vs. other funds'!E$1,#REF!,11,0)</f>
        <v>#REF!</v>
      </c>
      <c r="F85" t="e">
        <f>VLOOKUP('Vol of ausaid vs. other funds'!$A85&amp;'Vol of ausaid vs. other funds'!F$1,#REF!,11,0)</f>
        <v>#REF!</v>
      </c>
      <c r="G85" t="e">
        <f>VLOOKUP('Vol of ausaid vs. other funds'!$A85&amp;'Vol of ausaid vs. other funds'!G$1,#REF!,11,0)</f>
        <v>#REF!</v>
      </c>
      <c r="H85" t="e">
        <f>VLOOKUP('Vol of ausaid vs. other funds'!$A85&amp;'Vol of ausaid vs. other funds'!H$1,#REF!,11,0)</f>
        <v>#REF!</v>
      </c>
      <c r="I85" t="e">
        <f>VLOOKUP('Vol of ausaid vs. other funds'!$A85&amp;'Vol of ausaid vs. other funds'!I$1,#REF!,11,0)</f>
        <v>#REF!</v>
      </c>
      <c r="L85" t="e">
        <f>VLOOKUP('Vol of ausaid vs. other funds'!$A85&amp;'Vol of ausaid vs. other funds'!L$1,#REF!,16,0)</f>
        <v>#REF!</v>
      </c>
      <c r="M85" t="e">
        <f>VLOOKUP('Vol of ausaid vs. other funds'!$A85&amp;'Vol of ausaid vs. other funds'!M$1,#REF!,16,0)</f>
        <v>#REF!</v>
      </c>
      <c r="N85" t="e">
        <f>VLOOKUP('Vol of ausaid vs. other funds'!$A85&amp;'Vol of ausaid vs. other funds'!N$1,#REF!,16,0)</f>
        <v>#REF!</v>
      </c>
      <c r="O85" t="e">
        <f>VLOOKUP('Vol of ausaid vs. other funds'!$A85&amp;'Vol of ausaid vs. other funds'!O$1,#REF!,16,0)</f>
        <v>#REF!</v>
      </c>
      <c r="P85" t="e">
        <f>VLOOKUP('Vol of ausaid vs. other funds'!$A85&amp;'Vol of ausaid vs. other funds'!P$1,#REF!,16,0)</f>
        <v>#REF!</v>
      </c>
      <c r="Q85" t="e">
        <f>VLOOKUP('Vol of ausaid vs. other funds'!$A85&amp;'Vol of ausaid vs. other funds'!Q$1,#REF!,16,0)</f>
        <v>#REF!</v>
      </c>
      <c r="R85" t="e">
        <f>VLOOKUP('Vol of ausaid vs. other funds'!$A85&amp;'Vol of ausaid vs. other funds'!R$1,#REF!,16,0)</f>
        <v>#REF!</v>
      </c>
      <c r="S85" t="e">
        <f>VLOOKUP('Vol of ausaid vs. other funds'!$A85&amp;'Vol of ausaid vs. other funds'!S$1,#REF!,16,0)</f>
        <v>#REF!</v>
      </c>
      <c r="V85" t="e">
        <f t="shared" si="33"/>
        <v>#REF!</v>
      </c>
      <c r="W85" t="e">
        <f t="shared" si="42"/>
        <v>#REF!</v>
      </c>
      <c r="X85" t="e">
        <f t="shared" si="34"/>
        <v>#REF!</v>
      </c>
      <c r="Y85" t="e">
        <f t="shared" si="35"/>
        <v>#REF!</v>
      </c>
      <c r="Z85" t="e">
        <f t="shared" si="36"/>
        <v>#REF!</v>
      </c>
      <c r="AA85" t="e">
        <f t="shared" si="37"/>
        <v>#REF!</v>
      </c>
      <c r="AB85" t="e">
        <f t="shared" si="38"/>
        <v>#REF!</v>
      </c>
      <c r="AC85" t="e">
        <f t="shared" si="39"/>
        <v>#REF!</v>
      </c>
      <c r="AF85" t="e">
        <f t="shared" si="43"/>
        <v>#REF!</v>
      </c>
      <c r="AG85" t="e">
        <f t="shared" si="44"/>
        <v>#REF!</v>
      </c>
      <c r="AH85" t="e">
        <f t="shared" si="45"/>
        <v>#REF!</v>
      </c>
      <c r="AI85" t="e">
        <f t="shared" si="46"/>
        <v>#REF!</v>
      </c>
      <c r="AJ85" t="e">
        <f t="shared" si="47"/>
        <v>#REF!</v>
      </c>
      <c r="AK85" t="e">
        <f t="shared" si="48"/>
        <v>#REF!</v>
      </c>
      <c r="AL85" t="e">
        <f t="shared" si="49"/>
        <v>#REF!</v>
      </c>
      <c r="AM85" t="e">
        <f t="shared" si="50"/>
        <v>#REF!</v>
      </c>
      <c r="AP85" t="str">
        <f t="shared" si="51"/>
        <v/>
      </c>
      <c r="AQ85" t="str">
        <f t="shared" si="52"/>
        <v/>
      </c>
      <c r="AR85" t="str">
        <f t="shared" si="53"/>
        <v/>
      </c>
      <c r="AS85" t="str">
        <f t="shared" si="54"/>
        <v/>
      </c>
      <c r="AT85" t="str">
        <f t="shared" si="55"/>
        <v/>
      </c>
      <c r="AU85" t="str">
        <f t="shared" si="56"/>
        <v/>
      </c>
      <c r="AV85" t="str">
        <f t="shared" si="57"/>
        <v/>
      </c>
      <c r="AW85" t="str">
        <f t="shared" si="58"/>
        <v/>
      </c>
      <c r="AY85" s="6" t="str">
        <f t="shared" si="40"/>
        <v/>
      </c>
      <c r="AZ85" s="6" t="str">
        <f t="shared" si="41"/>
        <v/>
      </c>
    </row>
    <row r="86" spans="1:52" x14ac:dyDescent="0.25">
      <c r="A86" t="s">
        <v>143</v>
      </c>
      <c r="B86" t="e">
        <f>VLOOKUP('Vol of ausaid vs. other funds'!$A86&amp;'Vol of ausaid vs. other funds'!B$1,#REF!,11,0)</f>
        <v>#REF!</v>
      </c>
      <c r="C86" t="e">
        <f>VLOOKUP('Vol of ausaid vs. other funds'!$A86&amp;'Vol of ausaid vs. other funds'!C$1,#REF!,11,0)</f>
        <v>#REF!</v>
      </c>
      <c r="D86" t="e">
        <f>VLOOKUP('Vol of ausaid vs. other funds'!$A86&amp;'Vol of ausaid vs. other funds'!D$1,#REF!,11,0)</f>
        <v>#REF!</v>
      </c>
      <c r="E86" t="e">
        <f>VLOOKUP('Vol of ausaid vs. other funds'!$A86&amp;'Vol of ausaid vs. other funds'!E$1,#REF!,11,0)</f>
        <v>#REF!</v>
      </c>
      <c r="F86" t="e">
        <f>VLOOKUP('Vol of ausaid vs. other funds'!$A86&amp;'Vol of ausaid vs. other funds'!F$1,#REF!,11,0)</f>
        <v>#REF!</v>
      </c>
      <c r="G86" t="e">
        <f>VLOOKUP('Vol of ausaid vs. other funds'!$A86&amp;'Vol of ausaid vs. other funds'!G$1,#REF!,11,0)</f>
        <v>#REF!</v>
      </c>
      <c r="H86" t="e">
        <f>VLOOKUP('Vol of ausaid vs. other funds'!$A86&amp;'Vol of ausaid vs. other funds'!H$1,#REF!,11,0)</f>
        <v>#REF!</v>
      </c>
      <c r="I86" t="e">
        <f>VLOOKUP('Vol of ausaid vs. other funds'!$A86&amp;'Vol of ausaid vs. other funds'!I$1,#REF!,11,0)</f>
        <v>#REF!</v>
      </c>
      <c r="L86" t="e">
        <f>VLOOKUP('Vol of ausaid vs. other funds'!$A86&amp;'Vol of ausaid vs. other funds'!L$1,#REF!,16,0)</f>
        <v>#REF!</v>
      </c>
      <c r="M86" t="e">
        <f>VLOOKUP('Vol of ausaid vs. other funds'!$A86&amp;'Vol of ausaid vs. other funds'!M$1,#REF!,16,0)</f>
        <v>#REF!</v>
      </c>
      <c r="N86" t="e">
        <f>VLOOKUP('Vol of ausaid vs. other funds'!$A86&amp;'Vol of ausaid vs. other funds'!N$1,#REF!,16,0)</f>
        <v>#REF!</v>
      </c>
      <c r="O86" t="e">
        <f>VLOOKUP('Vol of ausaid vs. other funds'!$A86&amp;'Vol of ausaid vs. other funds'!O$1,#REF!,16,0)</f>
        <v>#REF!</v>
      </c>
      <c r="P86" t="e">
        <f>VLOOKUP('Vol of ausaid vs. other funds'!$A86&amp;'Vol of ausaid vs. other funds'!P$1,#REF!,16,0)</f>
        <v>#REF!</v>
      </c>
      <c r="Q86" t="e">
        <f>VLOOKUP('Vol of ausaid vs. other funds'!$A86&amp;'Vol of ausaid vs. other funds'!Q$1,#REF!,16,0)</f>
        <v>#REF!</v>
      </c>
      <c r="R86" t="e">
        <f>VLOOKUP('Vol of ausaid vs. other funds'!$A86&amp;'Vol of ausaid vs. other funds'!R$1,#REF!,16,0)</f>
        <v>#REF!</v>
      </c>
      <c r="S86" t="e">
        <f>VLOOKUP('Vol of ausaid vs. other funds'!$A86&amp;'Vol of ausaid vs. other funds'!S$1,#REF!,16,0)</f>
        <v>#REF!</v>
      </c>
      <c r="V86" t="e">
        <f t="shared" si="33"/>
        <v>#REF!</v>
      </c>
      <c r="W86" t="e">
        <f t="shared" si="42"/>
        <v>#REF!</v>
      </c>
      <c r="X86" t="e">
        <f t="shared" si="34"/>
        <v>#REF!</v>
      </c>
      <c r="Y86" t="e">
        <f t="shared" si="35"/>
        <v>#REF!</v>
      </c>
      <c r="Z86" t="e">
        <f t="shared" si="36"/>
        <v>#REF!</v>
      </c>
      <c r="AA86" t="e">
        <f t="shared" si="37"/>
        <v>#REF!</v>
      </c>
      <c r="AB86" t="e">
        <f t="shared" si="38"/>
        <v>#REF!</v>
      </c>
      <c r="AC86" t="e">
        <f t="shared" si="39"/>
        <v>#REF!</v>
      </c>
      <c r="AF86" t="e">
        <f t="shared" si="43"/>
        <v>#REF!</v>
      </c>
      <c r="AG86" t="e">
        <f t="shared" si="44"/>
        <v>#REF!</v>
      </c>
      <c r="AH86" t="e">
        <f t="shared" si="45"/>
        <v>#REF!</v>
      </c>
      <c r="AI86" t="e">
        <f t="shared" si="46"/>
        <v>#REF!</v>
      </c>
      <c r="AJ86" t="e">
        <f t="shared" si="47"/>
        <v>#REF!</v>
      </c>
      <c r="AK86" t="e">
        <f t="shared" si="48"/>
        <v>#REF!</v>
      </c>
      <c r="AL86" t="e">
        <f t="shared" si="49"/>
        <v>#REF!</v>
      </c>
      <c r="AM86" t="e">
        <f t="shared" si="50"/>
        <v>#REF!</v>
      </c>
      <c r="AP86" t="str">
        <f t="shared" si="51"/>
        <v/>
      </c>
      <c r="AQ86" t="str">
        <f t="shared" si="52"/>
        <v/>
      </c>
      <c r="AR86" t="str">
        <f t="shared" si="53"/>
        <v/>
      </c>
      <c r="AS86" t="str">
        <f t="shared" si="54"/>
        <v/>
      </c>
      <c r="AT86" t="str">
        <f t="shared" si="55"/>
        <v/>
      </c>
      <c r="AU86" t="str">
        <f t="shared" si="56"/>
        <v/>
      </c>
      <c r="AV86" t="str">
        <f t="shared" si="57"/>
        <v/>
      </c>
      <c r="AW86" t="str">
        <f t="shared" si="58"/>
        <v/>
      </c>
      <c r="AY86" s="6" t="str">
        <f t="shared" si="40"/>
        <v/>
      </c>
      <c r="AZ86" s="6" t="str">
        <f t="shared" si="41"/>
        <v/>
      </c>
    </row>
    <row r="87" spans="1:52" x14ac:dyDescent="0.25">
      <c r="A87" t="s">
        <v>175</v>
      </c>
      <c r="B87" t="e">
        <f>VLOOKUP('Vol of ausaid vs. other funds'!$A87&amp;'Vol of ausaid vs. other funds'!B$1,#REF!,11,0)</f>
        <v>#REF!</v>
      </c>
      <c r="C87" t="e">
        <f>VLOOKUP('Vol of ausaid vs. other funds'!$A87&amp;'Vol of ausaid vs. other funds'!C$1,#REF!,11,0)</f>
        <v>#REF!</v>
      </c>
      <c r="D87" t="e">
        <f>VLOOKUP('Vol of ausaid vs. other funds'!$A87&amp;'Vol of ausaid vs. other funds'!D$1,#REF!,11,0)</f>
        <v>#REF!</v>
      </c>
      <c r="E87" t="e">
        <f>VLOOKUP('Vol of ausaid vs. other funds'!$A87&amp;'Vol of ausaid vs. other funds'!E$1,#REF!,11,0)</f>
        <v>#REF!</v>
      </c>
      <c r="F87" t="e">
        <f>VLOOKUP('Vol of ausaid vs. other funds'!$A87&amp;'Vol of ausaid vs. other funds'!F$1,#REF!,11,0)</f>
        <v>#REF!</v>
      </c>
      <c r="G87" t="e">
        <f>VLOOKUP('Vol of ausaid vs. other funds'!$A87&amp;'Vol of ausaid vs. other funds'!G$1,#REF!,11,0)</f>
        <v>#REF!</v>
      </c>
      <c r="H87" t="e">
        <f>VLOOKUP('Vol of ausaid vs. other funds'!$A87&amp;'Vol of ausaid vs. other funds'!H$1,#REF!,11,0)</f>
        <v>#REF!</v>
      </c>
      <c r="I87" t="e">
        <f>VLOOKUP('Vol of ausaid vs. other funds'!$A87&amp;'Vol of ausaid vs. other funds'!I$1,#REF!,11,0)</f>
        <v>#REF!</v>
      </c>
      <c r="L87" t="e">
        <f>VLOOKUP('Vol of ausaid vs. other funds'!$A87&amp;'Vol of ausaid vs. other funds'!L$1,#REF!,16,0)</f>
        <v>#REF!</v>
      </c>
      <c r="M87" t="e">
        <f>VLOOKUP('Vol of ausaid vs. other funds'!$A87&amp;'Vol of ausaid vs. other funds'!M$1,#REF!,16,0)</f>
        <v>#REF!</v>
      </c>
      <c r="N87" t="e">
        <f>VLOOKUP('Vol of ausaid vs. other funds'!$A87&amp;'Vol of ausaid vs. other funds'!N$1,#REF!,16,0)</f>
        <v>#REF!</v>
      </c>
      <c r="O87" t="e">
        <f>VLOOKUP('Vol of ausaid vs. other funds'!$A87&amp;'Vol of ausaid vs. other funds'!O$1,#REF!,16,0)</f>
        <v>#REF!</v>
      </c>
      <c r="P87" t="e">
        <f>VLOOKUP('Vol of ausaid vs. other funds'!$A87&amp;'Vol of ausaid vs. other funds'!P$1,#REF!,16,0)</f>
        <v>#REF!</v>
      </c>
      <c r="Q87" t="e">
        <f>VLOOKUP('Vol of ausaid vs. other funds'!$A87&amp;'Vol of ausaid vs. other funds'!Q$1,#REF!,16,0)</f>
        <v>#REF!</v>
      </c>
      <c r="R87" t="e">
        <f>VLOOKUP('Vol of ausaid vs. other funds'!$A87&amp;'Vol of ausaid vs. other funds'!R$1,#REF!,16,0)</f>
        <v>#REF!</v>
      </c>
      <c r="S87" t="e">
        <f>VLOOKUP('Vol of ausaid vs. other funds'!$A87&amp;'Vol of ausaid vs. other funds'!S$1,#REF!,16,0)</f>
        <v>#REF!</v>
      </c>
      <c r="V87" t="e">
        <f t="shared" si="33"/>
        <v>#REF!</v>
      </c>
      <c r="W87" t="e">
        <f t="shared" si="42"/>
        <v>#REF!</v>
      </c>
      <c r="X87" t="e">
        <f t="shared" si="34"/>
        <v>#REF!</v>
      </c>
      <c r="Y87" t="e">
        <f t="shared" si="35"/>
        <v>#REF!</v>
      </c>
      <c r="Z87" t="e">
        <f t="shared" si="36"/>
        <v>#REF!</v>
      </c>
      <c r="AA87" t="e">
        <f t="shared" si="37"/>
        <v>#REF!</v>
      </c>
      <c r="AB87" t="e">
        <f t="shared" si="38"/>
        <v>#REF!</v>
      </c>
      <c r="AC87" t="e">
        <f t="shared" si="39"/>
        <v>#REF!</v>
      </c>
      <c r="AF87" t="e">
        <f t="shared" si="43"/>
        <v>#REF!</v>
      </c>
      <c r="AG87" t="e">
        <f t="shared" si="44"/>
        <v>#REF!</v>
      </c>
      <c r="AH87" t="e">
        <f t="shared" si="45"/>
        <v>#REF!</v>
      </c>
      <c r="AI87" t="e">
        <f t="shared" si="46"/>
        <v>#REF!</v>
      </c>
      <c r="AJ87" t="e">
        <f t="shared" si="47"/>
        <v>#REF!</v>
      </c>
      <c r="AK87" t="e">
        <f t="shared" si="48"/>
        <v>#REF!</v>
      </c>
      <c r="AL87" t="e">
        <f t="shared" si="49"/>
        <v>#REF!</v>
      </c>
      <c r="AM87" t="e">
        <f t="shared" si="50"/>
        <v>#REF!</v>
      </c>
      <c r="AP87" t="str">
        <f t="shared" si="51"/>
        <v/>
      </c>
      <c r="AQ87" t="str">
        <f t="shared" si="52"/>
        <v/>
      </c>
      <c r="AR87" t="str">
        <f t="shared" si="53"/>
        <v/>
      </c>
      <c r="AS87" t="str">
        <f t="shared" si="54"/>
        <v/>
      </c>
      <c r="AT87" t="str">
        <f t="shared" si="55"/>
        <v/>
      </c>
      <c r="AU87" t="str">
        <f t="shared" si="56"/>
        <v/>
      </c>
      <c r="AV87" t="str">
        <f t="shared" si="57"/>
        <v/>
      </c>
      <c r="AW87" t="str">
        <f t="shared" si="58"/>
        <v/>
      </c>
      <c r="AY87" s="6" t="str">
        <f t="shared" si="40"/>
        <v/>
      </c>
      <c r="AZ87" s="6" t="str">
        <f t="shared" si="41"/>
        <v/>
      </c>
    </row>
    <row r="88" spans="1:52" x14ac:dyDescent="0.25">
      <c r="A88" t="s">
        <v>144</v>
      </c>
      <c r="B88" t="e">
        <f>VLOOKUP('Vol of ausaid vs. other funds'!$A88&amp;'Vol of ausaid vs. other funds'!B$1,#REF!,11,0)</f>
        <v>#REF!</v>
      </c>
      <c r="C88" t="e">
        <f>VLOOKUP('Vol of ausaid vs. other funds'!$A88&amp;'Vol of ausaid vs. other funds'!C$1,#REF!,11,0)</f>
        <v>#REF!</v>
      </c>
      <c r="D88" t="e">
        <f>VLOOKUP('Vol of ausaid vs. other funds'!$A88&amp;'Vol of ausaid vs. other funds'!D$1,#REF!,11,0)</f>
        <v>#REF!</v>
      </c>
      <c r="E88" t="e">
        <f>VLOOKUP('Vol of ausaid vs. other funds'!$A88&amp;'Vol of ausaid vs. other funds'!E$1,#REF!,11,0)</f>
        <v>#REF!</v>
      </c>
      <c r="F88" t="e">
        <f>VLOOKUP('Vol of ausaid vs. other funds'!$A88&amp;'Vol of ausaid vs. other funds'!F$1,#REF!,11,0)</f>
        <v>#REF!</v>
      </c>
      <c r="G88" t="e">
        <f>VLOOKUP('Vol of ausaid vs. other funds'!$A88&amp;'Vol of ausaid vs. other funds'!G$1,#REF!,11,0)</f>
        <v>#REF!</v>
      </c>
      <c r="H88" t="e">
        <f>VLOOKUP('Vol of ausaid vs. other funds'!$A88&amp;'Vol of ausaid vs. other funds'!H$1,#REF!,11,0)</f>
        <v>#REF!</v>
      </c>
      <c r="I88" t="e">
        <f>VLOOKUP('Vol of ausaid vs. other funds'!$A88&amp;'Vol of ausaid vs. other funds'!I$1,#REF!,11,0)</f>
        <v>#REF!</v>
      </c>
      <c r="L88" t="e">
        <f>VLOOKUP('Vol of ausaid vs. other funds'!$A88&amp;'Vol of ausaid vs. other funds'!L$1,#REF!,16,0)</f>
        <v>#REF!</v>
      </c>
      <c r="M88" t="e">
        <f>VLOOKUP('Vol of ausaid vs. other funds'!$A88&amp;'Vol of ausaid vs. other funds'!M$1,#REF!,16,0)</f>
        <v>#REF!</v>
      </c>
      <c r="N88" t="e">
        <f>VLOOKUP('Vol of ausaid vs. other funds'!$A88&amp;'Vol of ausaid vs. other funds'!N$1,#REF!,16,0)</f>
        <v>#REF!</v>
      </c>
      <c r="O88" t="e">
        <f>VLOOKUP('Vol of ausaid vs. other funds'!$A88&amp;'Vol of ausaid vs. other funds'!O$1,#REF!,16,0)</f>
        <v>#REF!</v>
      </c>
      <c r="P88" t="e">
        <f>VLOOKUP('Vol of ausaid vs. other funds'!$A88&amp;'Vol of ausaid vs. other funds'!P$1,#REF!,16,0)</f>
        <v>#REF!</v>
      </c>
      <c r="Q88" t="e">
        <f>VLOOKUP('Vol of ausaid vs. other funds'!$A88&amp;'Vol of ausaid vs. other funds'!Q$1,#REF!,16,0)</f>
        <v>#REF!</v>
      </c>
      <c r="R88" t="e">
        <f>VLOOKUP('Vol of ausaid vs. other funds'!$A88&amp;'Vol of ausaid vs. other funds'!R$1,#REF!,16,0)</f>
        <v>#REF!</v>
      </c>
      <c r="S88" t="e">
        <f>VLOOKUP('Vol of ausaid vs. other funds'!$A88&amp;'Vol of ausaid vs. other funds'!S$1,#REF!,16,0)</f>
        <v>#REF!</v>
      </c>
      <c r="V88" t="e">
        <f t="shared" si="33"/>
        <v>#REF!</v>
      </c>
      <c r="W88" t="e">
        <f t="shared" si="42"/>
        <v>#REF!</v>
      </c>
      <c r="X88" t="e">
        <f t="shared" si="34"/>
        <v>#REF!</v>
      </c>
      <c r="Y88" t="e">
        <f t="shared" si="35"/>
        <v>#REF!</v>
      </c>
      <c r="Z88" t="e">
        <f t="shared" si="36"/>
        <v>#REF!</v>
      </c>
      <c r="AA88" t="e">
        <f t="shared" si="37"/>
        <v>#REF!</v>
      </c>
      <c r="AB88" t="e">
        <f t="shared" si="38"/>
        <v>#REF!</v>
      </c>
      <c r="AC88" t="e">
        <f t="shared" si="39"/>
        <v>#REF!</v>
      </c>
      <c r="AF88" t="e">
        <f t="shared" si="43"/>
        <v>#REF!</v>
      </c>
      <c r="AG88" t="e">
        <f t="shared" si="44"/>
        <v>#REF!</v>
      </c>
      <c r="AH88" t="e">
        <f t="shared" si="45"/>
        <v>#REF!</v>
      </c>
      <c r="AI88" t="e">
        <f t="shared" si="46"/>
        <v>#REF!</v>
      </c>
      <c r="AJ88" t="e">
        <f t="shared" si="47"/>
        <v>#REF!</v>
      </c>
      <c r="AK88" t="e">
        <f t="shared" si="48"/>
        <v>#REF!</v>
      </c>
      <c r="AL88" t="e">
        <f t="shared" si="49"/>
        <v>#REF!</v>
      </c>
      <c r="AM88" t="e">
        <f t="shared" si="50"/>
        <v>#REF!</v>
      </c>
      <c r="AP88" t="str">
        <f t="shared" si="51"/>
        <v/>
      </c>
      <c r="AQ88" t="str">
        <f t="shared" si="52"/>
        <v/>
      </c>
      <c r="AR88" t="str">
        <f t="shared" si="53"/>
        <v/>
      </c>
      <c r="AS88" t="str">
        <f t="shared" si="54"/>
        <v/>
      </c>
      <c r="AT88" t="str">
        <f t="shared" si="55"/>
        <v/>
      </c>
      <c r="AU88" t="str">
        <f t="shared" si="56"/>
        <v/>
      </c>
      <c r="AV88" t="str">
        <f t="shared" si="57"/>
        <v/>
      </c>
      <c r="AW88" t="str">
        <f t="shared" si="58"/>
        <v/>
      </c>
      <c r="AY88" s="6" t="str">
        <f t="shared" si="40"/>
        <v/>
      </c>
      <c r="AZ88" s="6" t="str">
        <f t="shared" si="41"/>
        <v/>
      </c>
    </row>
    <row r="89" spans="1:52" x14ac:dyDescent="0.25">
      <c r="A89" t="s">
        <v>176</v>
      </c>
      <c r="B89" t="e">
        <f>VLOOKUP('Vol of ausaid vs. other funds'!$A89&amp;'Vol of ausaid vs. other funds'!B$1,#REF!,11,0)</f>
        <v>#REF!</v>
      </c>
      <c r="C89" t="e">
        <f>VLOOKUP('Vol of ausaid vs. other funds'!$A89&amp;'Vol of ausaid vs. other funds'!C$1,#REF!,11,0)</f>
        <v>#REF!</v>
      </c>
      <c r="D89" t="e">
        <f>VLOOKUP('Vol of ausaid vs. other funds'!$A89&amp;'Vol of ausaid vs. other funds'!D$1,#REF!,11,0)</f>
        <v>#REF!</v>
      </c>
      <c r="E89" t="e">
        <f>VLOOKUP('Vol of ausaid vs. other funds'!$A89&amp;'Vol of ausaid vs. other funds'!E$1,#REF!,11,0)</f>
        <v>#REF!</v>
      </c>
      <c r="F89" t="e">
        <f>VLOOKUP('Vol of ausaid vs. other funds'!$A89&amp;'Vol of ausaid vs. other funds'!F$1,#REF!,11,0)</f>
        <v>#REF!</v>
      </c>
      <c r="G89" t="e">
        <f>VLOOKUP('Vol of ausaid vs. other funds'!$A89&amp;'Vol of ausaid vs. other funds'!G$1,#REF!,11,0)</f>
        <v>#REF!</v>
      </c>
      <c r="H89" t="e">
        <f>VLOOKUP('Vol of ausaid vs. other funds'!$A89&amp;'Vol of ausaid vs. other funds'!H$1,#REF!,11,0)</f>
        <v>#REF!</v>
      </c>
      <c r="I89" t="e">
        <f>VLOOKUP('Vol of ausaid vs. other funds'!$A89&amp;'Vol of ausaid vs. other funds'!I$1,#REF!,11,0)</f>
        <v>#REF!</v>
      </c>
      <c r="L89" t="e">
        <f>VLOOKUP('Vol of ausaid vs. other funds'!$A89&amp;'Vol of ausaid vs. other funds'!L$1,#REF!,16,0)</f>
        <v>#REF!</v>
      </c>
      <c r="M89" t="e">
        <f>VLOOKUP('Vol of ausaid vs. other funds'!$A89&amp;'Vol of ausaid vs. other funds'!M$1,#REF!,16,0)</f>
        <v>#REF!</v>
      </c>
      <c r="N89" t="e">
        <f>VLOOKUP('Vol of ausaid vs. other funds'!$A89&amp;'Vol of ausaid vs. other funds'!N$1,#REF!,16,0)</f>
        <v>#REF!</v>
      </c>
      <c r="O89" t="e">
        <f>VLOOKUP('Vol of ausaid vs. other funds'!$A89&amp;'Vol of ausaid vs. other funds'!O$1,#REF!,16,0)</f>
        <v>#REF!</v>
      </c>
      <c r="P89" t="e">
        <f>VLOOKUP('Vol of ausaid vs. other funds'!$A89&amp;'Vol of ausaid vs. other funds'!P$1,#REF!,16,0)</f>
        <v>#REF!</v>
      </c>
      <c r="Q89" t="e">
        <f>VLOOKUP('Vol of ausaid vs. other funds'!$A89&amp;'Vol of ausaid vs. other funds'!Q$1,#REF!,16,0)</f>
        <v>#REF!</v>
      </c>
      <c r="R89" t="e">
        <f>VLOOKUP('Vol of ausaid vs. other funds'!$A89&amp;'Vol of ausaid vs. other funds'!R$1,#REF!,16,0)</f>
        <v>#REF!</v>
      </c>
      <c r="S89" t="e">
        <f>VLOOKUP('Vol of ausaid vs. other funds'!$A89&amp;'Vol of ausaid vs. other funds'!S$1,#REF!,16,0)</f>
        <v>#REF!</v>
      </c>
      <c r="V89" t="e">
        <f t="shared" si="33"/>
        <v>#REF!</v>
      </c>
      <c r="W89" t="e">
        <f t="shared" si="42"/>
        <v>#REF!</v>
      </c>
      <c r="X89" t="e">
        <f t="shared" si="34"/>
        <v>#REF!</v>
      </c>
      <c r="Y89" t="e">
        <f t="shared" si="35"/>
        <v>#REF!</v>
      </c>
      <c r="Z89" t="e">
        <f t="shared" si="36"/>
        <v>#REF!</v>
      </c>
      <c r="AA89" t="e">
        <f t="shared" si="37"/>
        <v>#REF!</v>
      </c>
      <c r="AB89" t="e">
        <f t="shared" si="38"/>
        <v>#REF!</v>
      </c>
      <c r="AC89" t="e">
        <f t="shared" si="39"/>
        <v>#REF!</v>
      </c>
      <c r="AF89" t="e">
        <f t="shared" si="43"/>
        <v>#REF!</v>
      </c>
      <c r="AG89" t="e">
        <f t="shared" si="44"/>
        <v>#REF!</v>
      </c>
      <c r="AH89" t="e">
        <f t="shared" si="45"/>
        <v>#REF!</v>
      </c>
      <c r="AI89" t="e">
        <f t="shared" si="46"/>
        <v>#REF!</v>
      </c>
      <c r="AJ89" t="e">
        <f t="shared" si="47"/>
        <v>#REF!</v>
      </c>
      <c r="AK89" t="e">
        <f t="shared" si="48"/>
        <v>#REF!</v>
      </c>
      <c r="AL89" t="e">
        <f t="shared" si="49"/>
        <v>#REF!</v>
      </c>
      <c r="AM89" t="e">
        <f t="shared" si="50"/>
        <v>#REF!</v>
      </c>
      <c r="AP89" t="str">
        <f t="shared" si="51"/>
        <v/>
      </c>
      <c r="AQ89" t="str">
        <f t="shared" si="52"/>
        <v/>
      </c>
      <c r="AR89" t="str">
        <f t="shared" si="53"/>
        <v/>
      </c>
      <c r="AS89" t="str">
        <f t="shared" si="54"/>
        <v/>
      </c>
      <c r="AT89" t="str">
        <f t="shared" si="55"/>
        <v/>
      </c>
      <c r="AU89" t="str">
        <f t="shared" si="56"/>
        <v/>
      </c>
      <c r="AV89" t="str">
        <f t="shared" si="57"/>
        <v/>
      </c>
      <c r="AW89" t="str">
        <f t="shared" si="58"/>
        <v/>
      </c>
      <c r="AY89" s="6" t="str">
        <f t="shared" si="40"/>
        <v/>
      </c>
      <c r="AZ89" s="6" t="str">
        <f t="shared" si="41"/>
        <v/>
      </c>
    </row>
    <row r="90" spans="1:52" x14ac:dyDescent="0.25">
      <c r="A90" t="s">
        <v>201</v>
      </c>
      <c r="B90" t="e">
        <f>VLOOKUP('Vol of ausaid vs. other funds'!$A90&amp;'Vol of ausaid vs. other funds'!B$1,#REF!,11,0)</f>
        <v>#REF!</v>
      </c>
      <c r="C90" t="e">
        <f>VLOOKUP('Vol of ausaid vs. other funds'!$A90&amp;'Vol of ausaid vs. other funds'!C$1,#REF!,11,0)</f>
        <v>#REF!</v>
      </c>
      <c r="D90" t="e">
        <f>VLOOKUP('Vol of ausaid vs. other funds'!$A90&amp;'Vol of ausaid vs. other funds'!D$1,#REF!,11,0)</f>
        <v>#REF!</v>
      </c>
      <c r="E90" t="e">
        <f>VLOOKUP('Vol of ausaid vs. other funds'!$A90&amp;'Vol of ausaid vs. other funds'!E$1,#REF!,11,0)</f>
        <v>#REF!</v>
      </c>
      <c r="F90" t="e">
        <f>VLOOKUP('Vol of ausaid vs. other funds'!$A90&amp;'Vol of ausaid vs. other funds'!F$1,#REF!,11,0)</f>
        <v>#REF!</v>
      </c>
      <c r="G90" t="e">
        <f>VLOOKUP('Vol of ausaid vs. other funds'!$A90&amp;'Vol of ausaid vs. other funds'!G$1,#REF!,11,0)</f>
        <v>#REF!</v>
      </c>
      <c r="H90" t="e">
        <f>VLOOKUP('Vol of ausaid vs. other funds'!$A90&amp;'Vol of ausaid vs. other funds'!H$1,#REF!,11,0)</f>
        <v>#REF!</v>
      </c>
      <c r="I90" t="e">
        <f>VLOOKUP('Vol of ausaid vs. other funds'!$A90&amp;'Vol of ausaid vs. other funds'!I$1,#REF!,11,0)</f>
        <v>#REF!</v>
      </c>
      <c r="L90" t="e">
        <f>VLOOKUP('Vol of ausaid vs. other funds'!$A90&amp;'Vol of ausaid vs. other funds'!L$1,#REF!,16,0)</f>
        <v>#REF!</v>
      </c>
      <c r="M90" t="e">
        <f>VLOOKUP('Vol of ausaid vs. other funds'!$A90&amp;'Vol of ausaid vs. other funds'!M$1,#REF!,16,0)</f>
        <v>#REF!</v>
      </c>
      <c r="N90" t="e">
        <f>VLOOKUP('Vol of ausaid vs. other funds'!$A90&amp;'Vol of ausaid vs. other funds'!N$1,#REF!,16,0)</f>
        <v>#REF!</v>
      </c>
      <c r="O90" t="e">
        <f>VLOOKUP('Vol of ausaid vs. other funds'!$A90&amp;'Vol of ausaid vs. other funds'!O$1,#REF!,16,0)</f>
        <v>#REF!</v>
      </c>
      <c r="P90" t="e">
        <f>VLOOKUP('Vol of ausaid vs. other funds'!$A90&amp;'Vol of ausaid vs. other funds'!P$1,#REF!,16,0)</f>
        <v>#REF!</v>
      </c>
      <c r="Q90" t="e">
        <f>VLOOKUP('Vol of ausaid vs. other funds'!$A90&amp;'Vol of ausaid vs. other funds'!Q$1,#REF!,16,0)</f>
        <v>#REF!</v>
      </c>
      <c r="R90" t="e">
        <f>VLOOKUP('Vol of ausaid vs. other funds'!$A90&amp;'Vol of ausaid vs. other funds'!R$1,#REF!,16,0)</f>
        <v>#REF!</v>
      </c>
      <c r="S90" t="e">
        <f>VLOOKUP('Vol of ausaid vs. other funds'!$A90&amp;'Vol of ausaid vs. other funds'!S$1,#REF!,16,0)</f>
        <v>#REF!</v>
      </c>
      <c r="V90" t="e">
        <f t="shared" si="33"/>
        <v>#REF!</v>
      </c>
      <c r="W90" t="e">
        <f t="shared" si="42"/>
        <v>#REF!</v>
      </c>
      <c r="X90" t="e">
        <f t="shared" si="34"/>
        <v>#REF!</v>
      </c>
      <c r="Y90" t="e">
        <f t="shared" si="35"/>
        <v>#REF!</v>
      </c>
      <c r="Z90" t="e">
        <f t="shared" si="36"/>
        <v>#REF!</v>
      </c>
      <c r="AA90" t="e">
        <f t="shared" si="37"/>
        <v>#REF!</v>
      </c>
      <c r="AB90" t="e">
        <f t="shared" si="38"/>
        <v>#REF!</v>
      </c>
      <c r="AC90" t="e">
        <f t="shared" si="39"/>
        <v>#REF!</v>
      </c>
      <c r="AF90" t="e">
        <f t="shared" si="43"/>
        <v>#REF!</v>
      </c>
      <c r="AG90" t="e">
        <f t="shared" si="44"/>
        <v>#REF!</v>
      </c>
      <c r="AH90" t="e">
        <f t="shared" si="45"/>
        <v>#REF!</v>
      </c>
      <c r="AI90" t="e">
        <f t="shared" si="46"/>
        <v>#REF!</v>
      </c>
      <c r="AJ90" t="e">
        <f t="shared" si="47"/>
        <v>#REF!</v>
      </c>
      <c r="AK90" t="e">
        <f t="shared" si="48"/>
        <v>#REF!</v>
      </c>
      <c r="AL90" t="e">
        <f t="shared" si="49"/>
        <v>#REF!</v>
      </c>
      <c r="AM90" t="e">
        <f t="shared" si="50"/>
        <v>#REF!</v>
      </c>
      <c r="AP90" t="str">
        <f t="shared" si="51"/>
        <v/>
      </c>
      <c r="AQ90" t="str">
        <f t="shared" si="52"/>
        <v/>
      </c>
      <c r="AR90" t="str">
        <f t="shared" si="53"/>
        <v/>
      </c>
      <c r="AS90" t="str">
        <f t="shared" si="54"/>
        <v/>
      </c>
      <c r="AT90" t="str">
        <f t="shared" si="55"/>
        <v/>
      </c>
      <c r="AU90" t="str">
        <f t="shared" si="56"/>
        <v/>
      </c>
      <c r="AV90" t="str">
        <f t="shared" si="57"/>
        <v/>
      </c>
      <c r="AW90" t="str">
        <f t="shared" si="58"/>
        <v/>
      </c>
      <c r="AY90" s="6" t="str">
        <f t="shared" si="40"/>
        <v/>
      </c>
      <c r="AZ90" s="6" t="str">
        <f t="shared" si="41"/>
        <v/>
      </c>
    </row>
    <row r="91" spans="1:52" x14ac:dyDescent="0.25">
      <c r="A91" t="s">
        <v>122</v>
      </c>
      <c r="B91" t="e">
        <f>VLOOKUP('Vol of ausaid vs. other funds'!$A91&amp;'Vol of ausaid vs. other funds'!B$1,#REF!,11,0)</f>
        <v>#REF!</v>
      </c>
      <c r="C91" t="e">
        <f>VLOOKUP('Vol of ausaid vs. other funds'!$A91&amp;'Vol of ausaid vs. other funds'!C$1,#REF!,11,0)</f>
        <v>#REF!</v>
      </c>
      <c r="D91" t="e">
        <f>VLOOKUP('Vol of ausaid vs. other funds'!$A91&amp;'Vol of ausaid vs. other funds'!D$1,#REF!,11,0)</f>
        <v>#REF!</v>
      </c>
      <c r="E91" t="e">
        <f>VLOOKUP('Vol of ausaid vs. other funds'!$A91&amp;'Vol of ausaid vs. other funds'!E$1,#REF!,11,0)</f>
        <v>#REF!</v>
      </c>
      <c r="F91" t="e">
        <f>VLOOKUP('Vol of ausaid vs. other funds'!$A91&amp;'Vol of ausaid vs. other funds'!F$1,#REF!,11,0)</f>
        <v>#REF!</v>
      </c>
      <c r="G91" t="e">
        <f>VLOOKUP('Vol of ausaid vs. other funds'!$A91&amp;'Vol of ausaid vs. other funds'!G$1,#REF!,11,0)</f>
        <v>#REF!</v>
      </c>
      <c r="H91" t="e">
        <f>VLOOKUP('Vol of ausaid vs. other funds'!$A91&amp;'Vol of ausaid vs. other funds'!H$1,#REF!,11,0)</f>
        <v>#REF!</v>
      </c>
      <c r="I91" t="e">
        <f>VLOOKUP('Vol of ausaid vs. other funds'!$A91&amp;'Vol of ausaid vs. other funds'!I$1,#REF!,11,0)</f>
        <v>#REF!</v>
      </c>
      <c r="L91" t="e">
        <f>VLOOKUP('Vol of ausaid vs. other funds'!$A91&amp;'Vol of ausaid vs. other funds'!L$1,#REF!,16,0)</f>
        <v>#REF!</v>
      </c>
      <c r="M91" t="e">
        <f>VLOOKUP('Vol of ausaid vs. other funds'!$A91&amp;'Vol of ausaid vs. other funds'!M$1,#REF!,16,0)</f>
        <v>#REF!</v>
      </c>
      <c r="N91" t="e">
        <f>VLOOKUP('Vol of ausaid vs. other funds'!$A91&amp;'Vol of ausaid vs. other funds'!N$1,#REF!,16,0)</f>
        <v>#REF!</v>
      </c>
      <c r="O91" t="e">
        <f>VLOOKUP('Vol of ausaid vs. other funds'!$A91&amp;'Vol of ausaid vs. other funds'!O$1,#REF!,16,0)</f>
        <v>#REF!</v>
      </c>
      <c r="P91" t="e">
        <f>VLOOKUP('Vol of ausaid vs. other funds'!$A91&amp;'Vol of ausaid vs. other funds'!P$1,#REF!,16,0)</f>
        <v>#REF!</v>
      </c>
      <c r="Q91" t="e">
        <f>VLOOKUP('Vol of ausaid vs. other funds'!$A91&amp;'Vol of ausaid vs. other funds'!Q$1,#REF!,16,0)</f>
        <v>#REF!</v>
      </c>
      <c r="R91" t="e">
        <f>VLOOKUP('Vol of ausaid vs. other funds'!$A91&amp;'Vol of ausaid vs. other funds'!R$1,#REF!,16,0)</f>
        <v>#REF!</v>
      </c>
      <c r="S91" t="e">
        <f>VLOOKUP('Vol of ausaid vs. other funds'!$A91&amp;'Vol of ausaid vs. other funds'!S$1,#REF!,16,0)</f>
        <v>#REF!</v>
      </c>
      <c r="V91" t="e">
        <f t="shared" si="33"/>
        <v>#REF!</v>
      </c>
      <c r="W91" t="e">
        <f t="shared" si="42"/>
        <v>#REF!</v>
      </c>
      <c r="X91" t="e">
        <f t="shared" si="34"/>
        <v>#REF!</v>
      </c>
      <c r="Y91" t="e">
        <f t="shared" si="35"/>
        <v>#REF!</v>
      </c>
      <c r="Z91" t="e">
        <f t="shared" si="36"/>
        <v>#REF!</v>
      </c>
      <c r="AA91" t="e">
        <f t="shared" si="37"/>
        <v>#REF!</v>
      </c>
      <c r="AB91" t="e">
        <f t="shared" si="38"/>
        <v>#REF!</v>
      </c>
      <c r="AC91" t="e">
        <f t="shared" si="39"/>
        <v>#REF!</v>
      </c>
      <c r="AF91" t="e">
        <f t="shared" si="43"/>
        <v>#REF!</v>
      </c>
      <c r="AG91" t="e">
        <f t="shared" si="44"/>
        <v>#REF!</v>
      </c>
      <c r="AH91" t="e">
        <f t="shared" si="45"/>
        <v>#REF!</v>
      </c>
      <c r="AI91" t="e">
        <f t="shared" si="46"/>
        <v>#REF!</v>
      </c>
      <c r="AJ91" t="e">
        <f t="shared" si="47"/>
        <v>#REF!</v>
      </c>
      <c r="AK91" t="e">
        <f t="shared" si="48"/>
        <v>#REF!</v>
      </c>
      <c r="AL91" t="e">
        <f t="shared" si="49"/>
        <v>#REF!</v>
      </c>
      <c r="AM91" t="e">
        <f t="shared" si="50"/>
        <v>#REF!</v>
      </c>
      <c r="AP91" t="str">
        <f t="shared" si="51"/>
        <v/>
      </c>
      <c r="AQ91" t="str">
        <f t="shared" si="52"/>
        <v/>
      </c>
      <c r="AR91" t="str">
        <f t="shared" si="53"/>
        <v/>
      </c>
      <c r="AS91" t="str">
        <f t="shared" si="54"/>
        <v/>
      </c>
      <c r="AT91" t="str">
        <f t="shared" si="55"/>
        <v/>
      </c>
      <c r="AU91" t="str">
        <f t="shared" si="56"/>
        <v/>
      </c>
      <c r="AV91" t="str">
        <f t="shared" si="57"/>
        <v/>
      </c>
      <c r="AW91" t="str">
        <f t="shared" si="58"/>
        <v/>
      </c>
      <c r="AY91" s="6" t="str">
        <f t="shared" si="40"/>
        <v/>
      </c>
      <c r="AZ91" s="6" t="str">
        <f t="shared" si="41"/>
        <v/>
      </c>
    </row>
    <row r="92" spans="1:52" x14ac:dyDescent="0.25">
      <c r="A92" t="s">
        <v>40</v>
      </c>
      <c r="B92" t="e">
        <f>VLOOKUP('Vol of ausaid vs. other funds'!$A92&amp;'Vol of ausaid vs. other funds'!B$1,#REF!,11,0)</f>
        <v>#REF!</v>
      </c>
      <c r="C92" t="e">
        <f>VLOOKUP('Vol of ausaid vs. other funds'!$A92&amp;'Vol of ausaid vs. other funds'!C$1,#REF!,11,0)</f>
        <v>#REF!</v>
      </c>
      <c r="D92" t="e">
        <f>VLOOKUP('Vol of ausaid vs. other funds'!$A92&amp;'Vol of ausaid vs. other funds'!D$1,#REF!,11,0)</f>
        <v>#REF!</v>
      </c>
      <c r="E92" t="e">
        <f>VLOOKUP('Vol of ausaid vs. other funds'!$A92&amp;'Vol of ausaid vs. other funds'!E$1,#REF!,11,0)</f>
        <v>#REF!</v>
      </c>
      <c r="F92" t="e">
        <f>VLOOKUP('Vol of ausaid vs. other funds'!$A92&amp;'Vol of ausaid vs. other funds'!F$1,#REF!,11,0)</f>
        <v>#REF!</v>
      </c>
      <c r="G92" t="e">
        <f>VLOOKUP('Vol of ausaid vs. other funds'!$A92&amp;'Vol of ausaid vs. other funds'!G$1,#REF!,11,0)</f>
        <v>#REF!</v>
      </c>
      <c r="H92" t="e">
        <f>VLOOKUP('Vol of ausaid vs. other funds'!$A92&amp;'Vol of ausaid vs. other funds'!H$1,#REF!,11,0)</f>
        <v>#REF!</v>
      </c>
      <c r="I92" t="e">
        <f>VLOOKUP('Vol of ausaid vs. other funds'!$A92&amp;'Vol of ausaid vs. other funds'!I$1,#REF!,11,0)</f>
        <v>#REF!</v>
      </c>
      <c r="L92" t="e">
        <f>VLOOKUP('Vol of ausaid vs. other funds'!$A92&amp;'Vol of ausaid vs. other funds'!L$1,#REF!,16,0)</f>
        <v>#REF!</v>
      </c>
      <c r="M92" t="e">
        <f>VLOOKUP('Vol of ausaid vs. other funds'!$A92&amp;'Vol of ausaid vs. other funds'!M$1,#REF!,16,0)</f>
        <v>#REF!</v>
      </c>
      <c r="N92" t="e">
        <f>VLOOKUP('Vol of ausaid vs. other funds'!$A92&amp;'Vol of ausaid vs. other funds'!N$1,#REF!,16,0)</f>
        <v>#REF!</v>
      </c>
      <c r="O92" t="e">
        <f>VLOOKUP('Vol of ausaid vs. other funds'!$A92&amp;'Vol of ausaid vs. other funds'!O$1,#REF!,16,0)</f>
        <v>#REF!</v>
      </c>
      <c r="P92" t="e">
        <f>VLOOKUP('Vol of ausaid vs. other funds'!$A92&amp;'Vol of ausaid vs. other funds'!P$1,#REF!,16,0)</f>
        <v>#REF!</v>
      </c>
      <c r="Q92" t="e">
        <f>VLOOKUP('Vol of ausaid vs. other funds'!$A92&amp;'Vol of ausaid vs. other funds'!Q$1,#REF!,16,0)</f>
        <v>#REF!</v>
      </c>
      <c r="R92" t="e">
        <f>VLOOKUP('Vol of ausaid vs. other funds'!$A92&amp;'Vol of ausaid vs. other funds'!R$1,#REF!,16,0)</f>
        <v>#REF!</v>
      </c>
      <c r="S92" t="e">
        <f>VLOOKUP('Vol of ausaid vs. other funds'!$A92&amp;'Vol of ausaid vs. other funds'!S$1,#REF!,16,0)</f>
        <v>#REF!</v>
      </c>
      <c r="V92" t="e">
        <f t="shared" si="33"/>
        <v>#REF!</v>
      </c>
      <c r="W92" t="e">
        <f t="shared" si="42"/>
        <v>#REF!</v>
      </c>
      <c r="X92" t="e">
        <f t="shared" si="34"/>
        <v>#REF!</v>
      </c>
      <c r="Y92" t="e">
        <f t="shared" si="35"/>
        <v>#REF!</v>
      </c>
      <c r="Z92" t="e">
        <f t="shared" si="36"/>
        <v>#REF!</v>
      </c>
      <c r="AA92" t="e">
        <f t="shared" si="37"/>
        <v>#REF!</v>
      </c>
      <c r="AB92" t="e">
        <f t="shared" si="38"/>
        <v>#REF!</v>
      </c>
      <c r="AC92" t="e">
        <f t="shared" si="39"/>
        <v>#REF!</v>
      </c>
      <c r="AF92" t="e">
        <f t="shared" si="43"/>
        <v>#REF!</v>
      </c>
      <c r="AG92" t="e">
        <f t="shared" si="44"/>
        <v>#REF!</v>
      </c>
      <c r="AH92" t="e">
        <f t="shared" si="45"/>
        <v>#REF!</v>
      </c>
      <c r="AI92" t="e">
        <f t="shared" si="46"/>
        <v>#REF!</v>
      </c>
      <c r="AJ92" t="e">
        <f t="shared" si="47"/>
        <v>#REF!</v>
      </c>
      <c r="AK92" t="e">
        <f t="shared" si="48"/>
        <v>#REF!</v>
      </c>
      <c r="AL92" t="e">
        <f t="shared" si="49"/>
        <v>#REF!</v>
      </c>
      <c r="AM92" t="e">
        <f t="shared" si="50"/>
        <v>#REF!</v>
      </c>
      <c r="AP92" t="str">
        <f t="shared" si="51"/>
        <v/>
      </c>
      <c r="AQ92" t="str">
        <f t="shared" si="52"/>
        <v/>
      </c>
      <c r="AR92" t="str">
        <f t="shared" si="53"/>
        <v/>
      </c>
      <c r="AS92" t="str">
        <f t="shared" si="54"/>
        <v/>
      </c>
      <c r="AT92" t="str">
        <f t="shared" si="55"/>
        <v/>
      </c>
      <c r="AU92" t="str">
        <f t="shared" si="56"/>
        <v/>
      </c>
      <c r="AV92" t="str">
        <f t="shared" si="57"/>
        <v/>
      </c>
      <c r="AW92" t="str">
        <f t="shared" si="58"/>
        <v/>
      </c>
      <c r="AY92" s="6" t="str">
        <f t="shared" si="40"/>
        <v/>
      </c>
      <c r="AZ92" s="6" t="str">
        <f t="shared" si="41"/>
        <v/>
      </c>
    </row>
    <row r="93" spans="1:52" x14ac:dyDescent="0.25">
      <c r="A93" t="s">
        <v>104</v>
      </c>
      <c r="B93" t="e">
        <f>VLOOKUP('Vol of ausaid vs. other funds'!$A93&amp;'Vol of ausaid vs. other funds'!B$1,#REF!,11,0)</f>
        <v>#REF!</v>
      </c>
      <c r="C93" t="e">
        <f>VLOOKUP('Vol of ausaid vs. other funds'!$A93&amp;'Vol of ausaid vs. other funds'!C$1,#REF!,11,0)</f>
        <v>#REF!</v>
      </c>
      <c r="D93" t="e">
        <f>VLOOKUP('Vol of ausaid vs. other funds'!$A93&amp;'Vol of ausaid vs. other funds'!D$1,#REF!,11,0)</f>
        <v>#REF!</v>
      </c>
      <c r="E93" t="e">
        <f>VLOOKUP('Vol of ausaid vs. other funds'!$A93&amp;'Vol of ausaid vs. other funds'!E$1,#REF!,11,0)</f>
        <v>#REF!</v>
      </c>
      <c r="F93" t="e">
        <f>VLOOKUP('Vol of ausaid vs. other funds'!$A93&amp;'Vol of ausaid vs. other funds'!F$1,#REF!,11,0)</f>
        <v>#REF!</v>
      </c>
      <c r="G93" t="e">
        <f>VLOOKUP('Vol of ausaid vs. other funds'!$A93&amp;'Vol of ausaid vs. other funds'!G$1,#REF!,11,0)</f>
        <v>#REF!</v>
      </c>
      <c r="H93" t="e">
        <f>VLOOKUP('Vol of ausaid vs. other funds'!$A93&amp;'Vol of ausaid vs. other funds'!H$1,#REF!,11,0)</f>
        <v>#REF!</v>
      </c>
      <c r="I93" t="e">
        <f>VLOOKUP('Vol of ausaid vs. other funds'!$A93&amp;'Vol of ausaid vs. other funds'!I$1,#REF!,11,0)</f>
        <v>#REF!</v>
      </c>
      <c r="L93" t="e">
        <f>VLOOKUP('Vol of ausaid vs. other funds'!$A93&amp;'Vol of ausaid vs. other funds'!L$1,#REF!,16,0)</f>
        <v>#REF!</v>
      </c>
      <c r="M93" t="e">
        <f>VLOOKUP('Vol of ausaid vs. other funds'!$A93&amp;'Vol of ausaid vs. other funds'!M$1,#REF!,16,0)</f>
        <v>#REF!</v>
      </c>
      <c r="N93" t="e">
        <f>VLOOKUP('Vol of ausaid vs. other funds'!$A93&amp;'Vol of ausaid vs. other funds'!N$1,#REF!,16,0)</f>
        <v>#REF!</v>
      </c>
      <c r="O93" t="e">
        <f>VLOOKUP('Vol of ausaid vs. other funds'!$A93&amp;'Vol of ausaid vs. other funds'!O$1,#REF!,16,0)</f>
        <v>#REF!</v>
      </c>
      <c r="P93" t="e">
        <f>VLOOKUP('Vol of ausaid vs. other funds'!$A93&amp;'Vol of ausaid vs. other funds'!P$1,#REF!,16,0)</f>
        <v>#REF!</v>
      </c>
      <c r="Q93" t="e">
        <f>VLOOKUP('Vol of ausaid vs. other funds'!$A93&amp;'Vol of ausaid vs. other funds'!Q$1,#REF!,16,0)</f>
        <v>#REF!</v>
      </c>
      <c r="R93" t="e">
        <f>VLOOKUP('Vol of ausaid vs. other funds'!$A93&amp;'Vol of ausaid vs. other funds'!R$1,#REF!,16,0)</f>
        <v>#REF!</v>
      </c>
      <c r="S93" t="e">
        <f>VLOOKUP('Vol of ausaid vs. other funds'!$A93&amp;'Vol of ausaid vs. other funds'!S$1,#REF!,16,0)</f>
        <v>#REF!</v>
      </c>
      <c r="V93" t="e">
        <f t="shared" si="33"/>
        <v>#REF!</v>
      </c>
      <c r="W93" t="e">
        <f t="shared" si="42"/>
        <v>#REF!</v>
      </c>
      <c r="X93" t="e">
        <f t="shared" si="34"/>
        <v>#REF!</v>
      </c>
      <c r="Y93" t="e">
        <f t="shared" si="35"/>
        <v>#REF!</v>
      </c>
      <c r="Z93" t="e">
        <f t="shared" si="36"/>
        <v>#REF!</v>
      </c>
      <c r="AA93" t="e">
        <f t="shared" si="37"/>
        <v>#REF!</v>
      </c>
      <c r="AB93" t="e">
        <f t="shared" si="38"/>
        <v>#REF!</v>
      </c>
      <c r="AC93" t="e">
        <f t="shared" si="39"/>
        <v>#REF!</v>
      </c>
      <c r="AF93" t="e">
        <f t="shared" si="43"/>
        <v>#REF!</v>
      </c>
      <c r="AG93" t="e">
        <f t="shared" si="44"/>
        <v>#REF!</v>
      </c>
      <c r="AH93" t="e">
        <f t="shared" si="45"/>
        <v>#REF!</v>
      </c>
      <c r="AI93" t="e">
        <f t="shared" si="46"/>
        <v>#REF!</v>
      </c>
      <c r="AJ93" t="e">
        <f t="shared" si="47"/>
        <v>#REF!</v>
      </c>
      <c r="AK93" t="e">
        <f t="shared" si="48"/>
        <v>#REF!</v>
      </c>
      <c r="AL93" t="e">
        <f t="shared" si="49"/>
        <v>#REF!</v>
      </c>
      <c r="AM93" t="e">
        <f t="shared" si="50"/>
        <v>#REF!</v>
      </c>
      <c r="AP93" t="str">
        <f t="shared" si="51"/>
        <v/>
      </c>
      <c r="AQ93" t="str">
        <f t="shared" si="52"/>
        <v/>
      </c>
      <c r="AR93" t="str">
        <f t="shared" si="53"/>
        <v/>
      </c>
      <c r="AS93" t="str">
        <f t="shared" si="54"/>
        <v/>
      </c>
      <c r="AT93" t="str">
        <f t="shared" si="55"/>
        <v/>
      </c>
      <c r="AU93" t="str">
        <f t="shared" si="56"/>
        <v/>
      </c>
      <c r="AV93" t="str">
        <f t="shared" si="57"/>
        <v/>
      </c>
      <c r="AW93" t="str">
        <f t="shared" si="58"/>
        <v/>
      </c>
      <c r="AY93" s="6" t="str">
        <f t="shared" si="40"/>
        <v/>
      </c>
      <c r="AZ93" s="6" t="str">
        <f t="shared" si="41"/>
        <v/>
      </c>
    </row>
    <row r="94" spans="1:52" x14ac:dyDescent="0.25">
      <c r="A94" t="s">
        <v>123</v>
      </c>
      <c r="B94" t="e">
        <f>VLOOKUP('Vol of ausaid vs. other funds'!$A94&amp;'Vol of ausaid vs. other funds'!B$1,#REF!,11,0)</f>
        <v>#REF!</v>
      </c>
      <c r="C94" t="e">
        <f>VLOOKUP('Vol of ausaid vs. other funds'!$A94&amp;'Vol of ausaid vs. other funds'!C$1,#REF!,11,0)</f>
        <v>#REF!</v>
      </c>
      <c r="D94" t="e">
        <f>VLOOKUP('Vol of ausaid vs. other funds'!$A94&amp;'Vol of ausaid vs. other funds'!D$1,#REF!,11,0)</f>
        <v>#REF!</v>
      </c>
      <c r="E94" t="e">
        <f>VLOOKUP('Vol of ausaid vs. other funds'!$A94&amp;'Vol of ausaid vs. other funds'!E$1,#REF!,11,0)</f>
        <v>#REF!</v>
      </c>
      <c r="F94" t="e">
        <f>VLOOKUP('Vol of ausaid vs. other funds'!$A94&amp;'Vol of ausaid vs. other funds'!F$1,#REF!,11,0)</f>
        <v>#REF!</v>
      </c>
      <c r="G94" t="e">
        <f>VLOOKUP('Vol of ausaid vs. other funds'!$A94&amp;'Vol of ausaid vs. other funds'!G$1,#REF!,11,0)</f>
        <v>#REF!</v>
      </c>
      <c r="H94" t="e">
        <f>VLOOKUP('Vol of ausaid vs. other funds'!$A94&amp;'Vol of ausaid vs. other funds'!H$1,#REF!,11,0)</f>
        <v>#REF!</v>
      </c>
      <c r="I94" t="e">
        <f>VLOOKUP('Vol of ausaid vs. other funds'!$A94&amp;'Vol of ausaid vs. other funds'!I$1,#REF!,11,0)</f>
        <v>#REF!</v>
      </c>
      <c r="L94" t="e">
        <f>VLOOKUP('Vol of ausaid vs. other funds'!$A94&amp;'Vol of ausaid vs. other funds'!L$1,#REF!,16,0)</f>
        <v>#REF!</v>
      </c>
      <c r="M94" t="e">
        <f>VLOOKUP('Vol of ausaid vs. other funds'!$A94&amp;'Vol of ausaid vs. other funds'!M$1,#REF!,16,0)</f>
        <v>#REF!</v>
      </c>
      <c r="N94" t="e">
        <f>VLOOKUP('Vol of ausaid vs. other funds'!$A94&amp;'Vol of ausaid vs. other funds'!N$1,#REF!,16,0)</f>
        <v>#REF!</v>
      </c>
      <c r="O94" t="e">
        <f>VLOOKUP('Vol of ausaid vs. other funds'!$A94&amp;'Vol of ausaid vs. other funds'!O$1,#REF!,16,0)</f>
        <v>#REF!</v>
      </c>
      <c r="P94" t="e">
        <f>VLOOKUP('Vol of ausaid vs. other funds'!$A94&amp;'Vol of ausaid vs. other funds'!P$1,#REF!,16,0)</f>
        <v>#REF!</v>
      </c>
      <c r="Q94" t="e">
        <f>VLOOKUP('Vol of ausaid vs. other funds'!$A94&amp;'Vol of ausaid vs. other funds'!Q$1,#REF!,16,0)</f>
        <v>#REF!</v>
      </c>
      <c r="R94" t="e">
        <f>VLOOKUP('Vol of ausaid vs. other funds'!$A94&amp;'Vol of ausaid vs. other funds'!R$1,#REF!,16,0)</f>
        <v>#REF!</v>
      </c>
      <c r="S94" t="e">
        <f>VLOOKUP('Vol of ausaid vs. other funds'!$A94&amp;'Vol of ausaid vs. other funds'!S$1,#REF!,16,0)</f>
        <v>#REF!</v>
      </c>
      <c r="V94" t="e">
        <f t="shared" si="33"/>
        <v>#REF!</v>
      </c>
      <c r="W94" t="e">
        <f t="shared" si="42"/>
        <v>#REF!</v>
      </c>
      <c r="X94" t="e">
        <f t="shared" si="34"/>
        <v>#REF!</v>
      </c>
      <c r="Y94" t="e">
        <f t="shared" si="35"/>
        <v>#REF!</v>
      </c>
      <c r="Z94" t="e">
        <f t="shared" si="36"/>
        <v>#REF!</v>
      </c>
      <c r="AA94" t="e">
        <f t="shared" si="37"/>
        <v>#REF!</v>
      </c>
      <c r="AB94" t="e">
        <f t="shared" si="38"/>
        <v>#REF!</v>
      </c>
      <c r="AC94" t="e">
        <f t="shared" si="39"/>
        <v>#REF!</v>
      </c>
      <c r="AF94" t="e">
        <f t="shared" si="43"/>
        <v>#REF!</v>
      </c>
      <c r="AG94" t="e">
        <f t="shared" si="44"/>
        <v>#REF!</v>
      </c>
      <c r="AH94" t="e">
        <f t="shared" si="45"/>
        <v>#REF!</v>
      </c>
      <c r="AI94" t="e">
        <f t="shared" si="46"/>
        <v>#REF!</v>
      </c>
      <c r="AJ94" t="e">
        <f t="shared" si="47"/>
        <v>#REF!</v>
      </c>
      <c r="AK94" t="e">
        <f t="shared" si="48"/>
        <v>#REF!</v>
      </c>
      <c r="AL94" t="e">
        <f t="shared" si="49"/>
        <v>#REF!</v>
      </c>
      <c r="AM94" t="e">
        <f t="shared" si="50"/>
        <v>#REF!</v>
      </c>
      <c r="AP94" t="str">
        <f t="shared" si="51"/>
        <v/>
      </c>
      <c r="AQ94" t="str">
        <f t="shared" si="52"/>
        <v/>
      </c>
      <c r="AR94" t="str">
        <f t="shared" si="53"/>
        <v/>
      </c>
      <c r="AS94" t="str">
        <f t="shared" si="54"/>
        <v/>
      </c>
      <c r="AT94" t="str">
        <f t="shared" si="55"/>
        <v/>
      </c>
      <c r="AU94" t="str">
        <f t="shared" si="56"/>
        <v/>
      </c>
      <c r="AV94" t="str">
        <f t="shared" si="57"/>
        <v/>
      </c>
      <c r="AW94" t="str">
        <f t="shared" si="58"/>
        <v/>
      </c>
      <c r="AY94" s="6" t="str">
        <f t="shared" si="40"/>
        <v/>
      </c>
      <c r="AZ94" s="6" t="str">
        <f t="shared" si="41"/>
        <v/>
      </c>
    </row>
    <row r="95" spans="1:52" x14ac:dyDescent="0.25">
      <c r="A95" t="s">
        <v>145</v>
      </c>
      <c r="B95" t="e">
        <f>VLOOKUP('Vol of ausaid vs. other funds'!$A95&amp;'Vol of ausaid vs. other funds'!B$1,#REF!,11,0)</f>
        <v>#REF!</v>
      </c>
      <c r="C95" t="e">
        <f>VLOOKUP('Vol of ausaid vs. other funds'!$A95&amp;'Vol of ausaid vs. other funds'!C$1,#REF!,11,0)</f>
        <v>#REF!</v>
      </c>
      <c r="D95" t="e">
        <f>VLOOKUP('Vol of ausaid vs. other funds'!$A95&amp;'Vol of ausaid vs. other funds'!D$1,#REF!,11,0)</f>
        <v>#REF!</v>
      </c>
      <c r="E95" t="e">
        <f>VLOOKUP('Vol of ausaid vs. other funds'!$A95&amp;'Vol of ausaid vs. other funds'!E$1,#REF!,11,0)</f>
        <v>#REF!</v>
      </c>
      <c r="F95" t="e">
        <f>VLOOKUP('Vol of ausaid vs. other funds'!$A95&amp;'Vol of ausaid vs. other funds'!F$1,#REF!,11,0)</f>
        <v>#REF!</v>
      </c>
      <c r="G95" t="e">
        <f>VLOOKUP('Vol of ausaid vs. other funds'!$A95&amp;'Vol of ausaid vs. other funds'!G$1,#REF!,11,0)</f>
        <v>#REF!</v>
      </c>
      <c r="H95" t="e">
        <f>VLOOKUP('Vol of ausaid vs. other funds'!$A95&amp;'Vol of ausaid vs. other funds'!H$1,#REF!,11,0)</f>
        <v>#REF!</v>
      </c>
      <c r="I95" t="e">
        <f>VLOOKUP('Vol of ausaid vs. other funds'!$A95&amp;'Vol of ausaid vs. other funds'!I$1,#REF!,11,0)</f>
        <v>#REF!</v>
      </c>
      <c r="L95" t="e">
        <f>VLOOKUP('Vol of ausaid vs. other funds'!$A95&amp;'Vol of ausaid vs. other funds'!L$1,#REF!,16,0)</f>
        <v>#REF!</v>
      </c>
      <c r="M95" t="e">
        <f>VLOOKUP('Vol of ausaid vs. other funds'!$A95&amp;'Vol of ausaid vs. other funds'!M$1,#REF!,16,0)</f>
        <v>#REF!</v>
      </c>
      <c r="N95" t="e">
        <f>VLOOKUP('Vol of ausaid vs. other funds'!$A95&amp;'Vol of ausaid vs. other funds'!N$1,#REF!,16,0)</f>
        <v>#REF!</v>
      </c>
      <c r="O95" t="e">
        <f>VLOOKUP('Vol of ausaid vs. other funds'!$A95&amp;'Vol of ausaid vs. other funds'!O$1,#REF!,16,0)</f>
        <v>#REF!</v>
      </c>
      <c r="P95" t="e">
        <f>VLOOKUP('Vol of ausaid vs. other funds'!$A95&amp;'Vol of ausaid vs. other funds'!P$1,#REF!,16,0)</f>
        <v>#REF!</v>
      </c>
      <c r="Q95" t="e">
        <f>VLOOKUP('Vol of ausaid vs. other funds'!$A95&amp;'Vol of ausaid vs. other funds'!Q$1,#REF!,16,0)</f>
        <v>#REF!</v>
      </c>
      <c r="R95" t="e">
        <f>VLOOKUP('Vol of ausaid vs. other funds'!$A95&amp;'Vol of ausaid vs. other funds'!R$1,#REF!,16,0)</f>
        <v>#REF!</v>
      </c>
      <c r="S95" t="e">
        <f>VLOOKUP('Vol of ausaid vs. other funds'!$A95&amp;'Vol of ausaid vs. other funds'!S$1,#REF!,16,0)</f>
        <v>#REF!</v>
      </c>
      <c r="V95" t="e">
        <f t="shared" si="33"/>
        <v>#REF!</v>
      </c>
      <c r="W95" t="e">
        <f t="shared" si="42"/>
        <v>#REF!</v>
      </c>
      <c r="X95" t="e">
        <f t="shared" si="34"/>
        <v>#REF!</v>
      </c>
      <c r="Y95" t="e">
        <f t="shared" si="35"/>
        <v>#REF!</v>
      </c>
      <c r="Z95" t="e">
        <f t="shared" si="36"/>
        <v>#REF!</v>
      </c>
      <c r="AA95" t="e">
        <f t="shared" si="37"/>
        <v>#REF!</v>
      </c>
      <c r="AB95" t="e">
        <f t="shared" si="38"/>
        <v>#REF!</v>
      </c>
      <c r="AC95" t="e">
        <f t="shared" si="39"/>
        <v>#REF!</v>
      </c>
      <c r="AF95" t="e">
        <f t="shared" si="43"/>
        <v>#REF!</v>
      </c>
      <c r="AG95" t="e">
        <f t="shared" si="44"/>
        <v>#REF!</v>
      </c>
      <c r="AH95" t="e">
        <f t="shared" si="45"/>
        <v>#REF!</v>
      </c>
      <c r="AI95" t="e">
        <f t="shared" si="46"/>
        <v>#REF!</v>
      </c>
      <c r="AJ95" t="e">
        <f t="shared" si="47"/>
        <v>#REF!</v>
      </c>
      <c r="AK95" t="e">
        <f t="shared" si="48"/>
        <v>#REF!</v>
      </c>
      <c r="AL95" t="e">
        <f t="shared" si="49"/>
        <v>#REF!</v>
      </c>
      <c r="AM95" t="e">
        <f t="shared" si="50"/>
        <v>#REF!</v>
      </c>
      <c r="AP95" t="str">
        <f t="shared" si="51"/>
        <v/>
      </c>
      <c r="AQ95" t="str">
        <f t="shared" si="52"/>
        <v/>
      </c>
      <c r="AR95" t="str">
        <f t="shared" si="53"/>
        <v/>
      </c>
      <c r="AS95" t="str">
        <f t="shared" si="54"/>
        <v/>
      </c>
      <c r="AT95" t="str">
        <f t="shared" si="55"/>
        <v/>
      </c>
      <c r="AU95" t="str">
        <f t="shared" si="56"/>
        <v/>
      </c>
      <c r="AV95" t="str">
        <f t="shared" si="57"/>
        <v/>
      </c>
      <c r="AW95" t="str">
        <f t="shared" si="58"/>
        <v/>
      </c>
      <c r="AY95" s="6" t="str">
        <f t="shared" si="40"/>
        <v/>
      </c>
      <c r="AZ95" s="6" t="str">
        <f t="shared" si="41"/>
        <v/>
      </c>
    </row>
    <row r="96" spans="1:52" x14ac:dyDescent="0.25">
      <c r="A96" t="s">
        <v>42</v>
      </c>
      <c r="B96" t="e">
        <f>VLOOKUP('Vol of ausaid vs. other funds'!$A96&amp;'Vol of ausaid vs. other funds'!B$1,#REF!,11,0)</f>
        <v>#REF!</v>
      </c>
      <c r="C96" t="e">
        <f>VLOOKUP('Vol of ausaid vs. other funds'!$A96&amp;'Vol of ausaid vs. other funds'!C$1,#REF!,11,0)</f>
        <v>#REF!</v>
      </c>
      <c r="D96" t="e">
        <f>VLOOKUP('Vol of ausaid vs. other funds'!$A96&amp;'Vol of ausaid vs. other funds'!D$1,#REF!,11,0)</f>
        <v>#REF!</v>
      </c>
      <c r="E96" t="e">
        <f>VLOOKUP('Vol of ausaid vs. other funds'!$A96&amp;'Vol of ausaid vs. other funds'!E$1,#REF!,11,0)</f>
        <v>#REF!</v>
      </c>
      <c r="F96" t="e">
        <f>VLOOKUP('Vol of ausaid vs. other funds'!$A96&amp;'Vol of ausaid vs. other funds'!F$1,#REF!,11,0)</f>
        <v>#REF!</v>
      </c>
      <c r="G96" t="e">
        <f>VLOOKUP('Vol of ausaid vs. other funds'!$A96&amp;'Vol of ausaid vs. other funds'!G$1,#REF!,11,0)</f>
        <v>#REF!</v>
      </c>
      <c r="H96" t="e">
        <f>VLOOKUP('Vol of ausaid vs. other funds'!$A96&amp;'Vol of ausaid vs. other funds'!H$1,#REF!,11,0)</f>
        <v>#REF!</v>
      </c>
      <c r="I96" t="e">
        <f>VLOOKUP('Vol of ausaid vs. other funds'!$A96&amp;'Vol of ausaid vs. other funds'!I$1,#REF!,11,0)</f>
        <v>#REF!</v>
      </c>
      <c r="L96" t="e">
        <f>VLOOKUP('Vol of ausaid vs. other funds'!$A96&amp;'Vol of ausaid vs. other funds'!L$1,#REF!,16,0)</f>
        <v>#REF!</v>
      </c>
      <c r="M96" t="e">
        <f>VLOOKUP('Vol of ausaid vs. other funds'!$A96&amp;'Vol of ausaid vs. other funds'!M$1,#REF!,16,0)</f>
        <v>#REF!</v>
      </c>
      <c r="N96" t="e">
        <f>VLOOKUP('Vol of ausaid vs. other funds'!$A96&amp;'Vol of ausaid vs. other funds'!N$1,#REF!,16,0)</f>
        <v>#REF!</v>
      </c>
      <c r="O96" t="e">
        <f>VLOOKUP('Vol of ausaid vs. other funds'!$A96&amp;'Vol of ausaid vs. other funds'!O$1,#REF!,16,0)</f>
        <v>#REF!</v>
      </c>
      <c r="P96" t="e">
        <f>VLOOKUP('Vol of ausaid vs. other funds'!$A96&amp;'Vol of ausaid vs. other funds'!P$1,#REF!,16,0)</f>
        <v>#REF!</v>
      </c>
      <c r="Q96" t="e">
        <f>VLOOKUP('Vol of ausaid vs. other funds'!$A96&amp;'Vol of ausaid vs. other funds'!Q$1,#REF!,16,0)</f>
        <v>#REF!</v>
      </c>
      <c r="R96" t="e">
        <f>VLOOKUP('Vol of ausaid vs. other funds'!$A96&amp;'Vol of ausaid vs. other funds'!R$1,#REF!,16,0)</f>
        <v>#REF!</v>
      </c>
      <c r="S96" t="e">
        <f>VLOOKUP('Vol of ausaid vs. other funds'!$A96&amp;'Vol of ausaid vs. other funds'!S$1,#REF!,16,0)</f>
        <v>#REF!</v>
      </c>
      <c r="V96" t="e">
        <f t="shared" si="33"/>
        <v>#REF!</v>
      </c>
      <c r="W96" t="e">
        <f t="shared" si="42"/>
        <v>#REF!</v>
      </c>
      <c r="X96" t="e">
        <f t="shared" si="34"/>
        <v>#REF!</v>
      </c>
      <c r="Y96" t="e">
        <f t="shared" si="35"/>
        <v>#REF!</v>
      </c>
      <c r="Z96" t="e">
        <f t="shared" si="36"/>
        <v>#REF!</v>
      </c>
      <c r="AA96" t="e">
        <f t="shared" si="37"/>
        <v>#REF!</v>
      </c>
      <c r="AB96" t="e">
        <f t="shared" si="38"/>
        <v>#REF!</v>
      </c>
      <c r="AC96" t="e">
        <f t="shared" si="39"/>
        <v>#REF!</v>
      </c>
      <c r="AF96" t="e">
        <f t="shared" si="43"/>
        <v>#REF!</v>
      </c>
      <c r="AG96" t="e">
        <f t="shared" si="44"/>
        <v>#REF!</v>
      </c>
      <c r="AH96" t="e">
        <f t="shared" si="45"/>
        <v>#REF!</v>
      </c>
      <c r="AI96" t="e">
        <f t="shared" si="46"/>
        <v>#REF!</v>
      </c>
      <c r="AJ96" t="e">
        <f t="shared" si="47"/>
        <v>#REF!</v>
      </c>
      <c r="AK96" t="e">
        <f t="shared" si="48"/>
        <v>#REF!</v>
      </c>
      <c r="AL96" t="e">
        <f t="shared" si="49"/>
        <v>#REF!</v>
      </c>
      <c r="AM96" t="e">
        <f t="shared" si="50"/>
        <v>#REF!</v>
      </c>
      <c r="AP96" t="str">
        <f t="shared" si="51"/>
        <v/>
      </c>
      <c r="AQ96" t="str">
        <f t="shared" si="52"/>
        <v/>
      </c>
      <c r="AR96" t="str">
        <f t="shared" si="53"/>
        <v/>
      </c>
      <c r="AS96" t="str">
        <f t="shared" si="54"/>
        <v/>
      </c>
      <c r="AT96" t="str">
        <f t="shared" si="55"/>
        <v/>
      </c>
      <c r="AU96" t="str">
        <f t="shared" si="56"/>
        <v/>
      </c>
      <c r="AV96" t="str">
        <f t="shared" si="57"/>
        <v/>
      </c>
      <c r="AW96" t="str">
        <f t="shared" si="58"/>
        <v/>
      </c>
      <c r="AY96" s="6" t="str">
        <f t="shared" si="40"/>
        <v/>
      </c>
      <c r="AZ96" s="6" t="str">
        <f t="shared" si="41"/>
        <v/>
      </c>
    </row>
    <row r="97" spans="1:52" x14ac:dyDescent="0.25">
      <c r="A97" t="s">
        <v>102</v>
      </c>
      <c r="B97" t="e">
        <f>VLOOKUP('Vol of ausaid vs. other funds'!$A97&amp;'Vol of ausaid vs. other funds'!B$1,#REF!,11,0)</f>
        <v>#REF!</v>
      </c>
      <c r="C97" t="e">
        <f>VLOOKUP('Vol of ausaid vs. other funds'!$A97&amp;'Vol of ausaid vs. other funds'!C$1,#REF!,11,0)</f>
        <v>#REF!</v>
      </c>
      <c r="D97" t="e">
        <f>VLOOKUP('Vol of ausaid vs. other funds'!$A97&amp;'Vol of ausaid vs. other funds'!D$1,#REF!,11,0)</f>
        <v>#REF!</v>
      </c>
      <c r="E97" t="e">
        <f>VLOOKUP('Vol of ausaid vs. other funds'!$A97&amp;'Vol of ausaid vs. other funds'!E$1,#REF!,11,0)</f>
        <v>#REF!</v>
      </c>
      <c r="F97" t="e">
        <f>VLOOKUP('Vol of ausaid vs. other funds'!$A97&amp;'Vol of ausaid vs. other funds'!F$1,#REF!,11,0)</f>
        <v>#REF!</v>
      </c>
      <c r="G97" t="e">
        <f>VLOOKUP('Vol of ausaid vs. other funds'!$A97&amp;'Vol of ausaid vs. other funds'!G$1,#REF!,11,0)</f>
        <v>#REF!</v>
      </c>
      <c r="H97" t="e">
        <f>VLOOKUP('Vol of ausaid vs. other funds'!$A97&amp;'Vol of ausaid vs. other funds'!H$1,#REF!,11,0)</f>
        <v>#REF!</v>
      </c>
      <c r="I97" t="e">
        <f>VLOOKUP('Vol of ausaid vs. other funds'!$A97&amp;'Vol of ausaid vs. other funds'!I$1,#REF!,11,0)</f>
        <v>#REF!</v>
      </c>
      <c r="L97" t="e">
        <f>VLOOKUP('Vol of ausaid vs. other funds'!$A97&amp;'Vol of ausaid vs. other funds'!L$1,#REF!,16,0)</f>
        <v>#REF!</v>
      </c>
      <c r="M97" t="e">
        <f>VLOOKUP('Vol of ausaid vs. other funds'!$A97&amp;'Vol of ausaid vs. other funds'!M$1,#REF!,16,0)</f>
        <v>#REF!</v>
      </c>
      <c r="N97" t="e">
        <f>VLOOKUP('Vol of ausaid vs. other funds'!$A97&amp;'Vol of ausaid vs. other funds'!N$1,#REF!,16,0)</f>
        <v>#REF!</v>
      </c>
      <c r="O97" t="e">
        <f>VLOOKUP('Vol of ausaid vs. other funds'!$A97&amp;'Vol of ausaid vs. other funds'!O$1,#REF!,16,0)</f>
        <v>#REF!</v>
      </c>
      <c r="P97" t="e">
        <f>VLOOKUP('Vol of ausaid vs. other funds'!$A97&amp;'Vol of ausaid vs. other funds'!P$1,#REF!,16,0)</f>
        <v>#REF!</v>
      </c>
      <c r="Q97" t="e">
        <f>VLOOKUP('Vol of ausaid vs. other funds'!$A97&amp;'Vol of ausaid vs. other funds'!Q$1,#REF!,16,0)</f>
        <v>#REF!</v>
      </c>
      <c r="R97" t="e">
        <f>VLOOKUP('Vol of ausaid vs. other funds'!$A97&amp;'Vol of ausaid vs. other funds'!R$1,#REF!,16,0)</f>
        <v>#REF!</v>
      </c>
      <c r="S97" t="e">
        <f>VLOOKUP('Vol of ausaid vs. other funds'!$A97&amp;'Vol of ausaid vs. other funds'!S$1,#REF!,16,0)</f>
        <v>#REF!</v>
      </c>
      <c r="V97" t="e">
        <f t="shared" si="33"/>
        <v>#REF!</v>
      </c>
      <c r="W97" t="e">
        <f t="shared" si="42"/>
        <v>#REF!</v>
      </c>
      <c r="X97" t="e">
        <f t="shared" si="34"/>
        <v>#REF!</v>
      </c>
      <c r="Y97" t="e">
        <f t="shared" si="35"/>
        <v>#REF!</v>
      </c>
      <c r="Z97" t="e">
        <f t="shared" si="36"/>
        <v>#REF!</v>
      </c>
      <c r="AA97" t="e">
        <f t="shared" si="37"/>
        <v>#REF!</v>
      </c>
      <c r="AB97" t="e">
        <f t="shared" si="38"/>
        <v>#REF!</v>
      </c>
      <c r="AC97" t="e">
        <f t="shared" si="39"/>
        <v>#REF!</v>
      </c>
      <c r="AF97" t="e">
        <f t="shared" si="43"/>
        <v>#REF!</v>
      </c>
      <c r="AG97" t="e">
        <f t="shared" si="44"/>
        <v>#REF!</v>
      </c>
      <c r="AH97" t="e">
        <f t="shared" si="45"/>
        <v>#REF!</v>
      </c>
      <c r="AI97" t="e">
        <f t="shared" si="46"/>
        <v>#REF!</v>
      </c>
      <c r="AJ97" t="e">
        <f t="shared" si="47"/>
        <v>#REF!</v>
      </c>
      <c r="AK97" t="e">
        <f t="shared" si="48"/>
        <v>#REF!</v>
      </c>
      <c r="AL97" t="e">
        <f t="shared" si="49"/>
        <v>#REF!</v>
      </c>
      <c r="AM97" t="e">
        <f t="shared" si="50"/>
        <v>#REF!</v>
      </c>
      <c r="AP97" t="str">
        <f t="shared" si="51"/>
        <v/>
      </c>
      <c r="AQ97" t="str">
        <f t="shared" si="52"/>
        <v/>
      </c>
      <c r="AR97" t="str">
        <f t="shared" si="53"/>
        <v/>
      </c>
      <c r="AS97" t="str">
        <f t="shared" si="54"/>
        <v/>
      </c>
      <c r="AT97" t="str">
        <f t="shared" si="55"/>
        <v/>
      </c>
      <c r="AU97" t="str">
        <f t="shared" si="56"/>
        <v/>
      </c>
      <c r="AV97" t="str">
        <f t="shared" si="57"/>
        <v/>
      </c>
      <c r="AW97" t="str">
        <f t="shared" si="58"/>
        <v/>
      </c>
      <c r="AY97" s="6" t="str">
        <f t="shared" si="40"/>
        <v/>
      </c>
      <c r="AZ97" s="6" t="str">
        <f t="shared" si="41"/>
        <v/>
      </c>
    </row>
    <row r="98" spans="1:52" x14ac:dyDescent="0.25">
      <c r="A98" t="s">
        <v>125</v>
      </c>
      <c r="B98" t="e">
        <f>VLOOKUP('Vol of ausaid vs. other funds'!$A98&amp;'Vol of ausaid vs. other funds'!B$1,#REF!,11,0)</f>
        <v>#REF!</v>
      </c>
      <c r="C98" t="e">
        <f>VLOOKUP('Vol of ausaid vs. other funds'!$A98&amp;'Vol of ausaid vs. other funds'!C$1,#REF!,11,0)</f>
        <v>#REF!</v>
      </c>
      <c r="D98" t="e">
        <f>VLOOKUP('Vol of ausaid vs. other funds'!$A98&amp;'Vol of ausaid vs. other funds'!D$1,#REF!,11,0)</f>
        <v>#REF!</v>
      </c>
      <c r="E98" t="e">
        <f>VLOOKUP('Vol of ausaid vs. other funds'!$A98&amp;'Vol of ausaid vs. other funds'!E$1,#REF!,11,0)</f>
        <v>#REF!</v>
      </c>
      <c r="F98" t="e">
        <f>VLOOKUP('Vol of ausaid vs. other funds'!$A98&amp;'Vol of ausaid vs. other funds'!F$1,#REF!,11,0)</f>
        <v>#REF!</v>
      </c>
      <c r="G98" t="e">
        <f>VLOOKUP('Vol of ausaid vs. other funds'!$A98&amp;'Vol of ausaid vs. other funds'!G$1,#REF!,11,0)</f>
        <v>#REF!</v>
      </c>
      <c r="H98" t="e">
        <f>VLOOKUP('Vol of ausaid vs. other funds'!$A98&amp;'Vol of ausaid vs. other funds'!H$1,#REF!,11,0)</f>
        <v>#REF!</v>
      </c>
      <c r="I98" t="e">
        <f>VLOOKUP('Vol of ausaid vs. other funds'!$A98&amp;'Vol of ausaid vs. other funds'!I$1,#REF!,11,0)</f>
        <v>#REF!</v>
      </c>
      <c r="L98" t="e">
        <f>VLOOKUP('Vol of ausaid vs. other funds'!$A98&amp;'Vol of ausaid vs. other funds'!L$1,#REF!,16,0)</f>
        <v>#REF!</v>
      </c>
      <c r="M98" t="e">
        <f>VLOOKUP('Vol of ausaid vs. other funds'!$A98&amp;'Vol of ausaid vs. other funds'!M$1,#REF!,16,0)</f>
        <v>#REF!</v>
      </c>
      <c r="N98" t="e">
        <f>VLOOKUP('Vol of ausaid vs. other funds'!$A98&amp;'Vol of ausaid vs. other funds'!N$1,#REF!,16,0)</f>
        <v>#REF!</v>
      </c>
      <c r="O98" t="e">
        <f>VLOOKUP('Vol of ausaid vs. other funds'!$A98&amp;'Vol of ausaid vs. other funds'!O$1,#REF!,16,0)</f>
        <v>#REF!</v>
      </c>
      <c r="P98" t="e">
        <f>VLOOKUP('Vol of ausaid vs. other funds'!$A98&amp;'Vol of ausaid vs. other funds'!P$1,#REF!,16,0)</f>
        <v>#REF!</v>
      </c>
      <c r="Q98" t="e">
        <f>VLOOKUP('Vol of ausaid vs. other funds'!$A98&amp;'Vol of ausaid vs. other funds'!Q$1,#REF!,16,0)</f>
        <v>#REF!</v>
      </c>
      <c r="R98" t="e">
        <f>VLOOKUP('Vol of ausaid vs. other funds'!$A98&amp;'Vol of ausaid vs. other funds'!R$1,#REF!,16,0)</f>
        <v>#REF!</v>
      </c>
      <c r="S98" t="e">
        <f>VLOOKUP('Vol of ausaid vs. other funds'!$A98&amp;'Vol of ausaid vs. other funds'!S$1,#REF!,16,0)</f>
        <v>#REF!</v>
      </c>
      <c r="V98" t="e">
        <f t="shared" si="33"/>
        <v>#REF!</v>
      </c>
      <c r="W98" t="e">
        <f t="shared" si="42"/>
        <v>#REF!</v>
      </c>
      <c r="X98" t="e">
        <f t="shared" si="34"/>
        <v>#REF!</v>
      </c>
      <c r="Y98" t="e">
        <f t="shared" si="35"/>
        <v>#REF!</v>
      </c>
      <c r="Z98" t="e">
        <f t="shared" si="36"/>
        <v>#REF!</v>
      </c>
      <c r="AA98" t="e">
        <f t="shared" si="37"/>
        <v>#REF!</v>
      </c>
      <c r="AB98" t="e">
        <f t="shared" si="38"/>
        <v>#REF!</v>
      </c>
      <c r="AC98" t="e">
        <f t="shared" si="39"/>
        <v>#REF!</v>
      </c>
      <c r="AF98" t="e">
        <f t="shared" si="43"/>
        <v>#REF!</v>
      </c>
      <c r="AG98" t="e">
        <f t="shared" si="44"/>
        <v>#REF!</v>
      </c>
      <c r="AH98" t="e">
        <f t="shared" si="45"/>
        <v>#REF!</v>
      </c>
      <c r="AI98" t="e">
        <f t="shared" si="46"/>
        <v>#REF!</v>
      </c>
      <c r="AJ98" t="e">
        <f t="shared" si="47"/>
        <v>#REF!</v>
      </c>
      <c r="AK98" t="e">
        <f t="shared" si="48"/>
        <v>#REF!</v>
      </c>
      <c r="AL98" t="e">
        <f t="shared" si="49"/>
        <v>#REF!</v>
      </c>
      <c r="AM98" t="e">
        <f t="shared" si="50"/>
        <v>#REF!</v>
      </c>
      <c r="AP98" t="str">
        <f t="shared" si="51"/>
        <v/>
      </c>
      <c r="AQ98" t="str">
        <f t="shared" si="52"/>
        <v/>
      </c>
      <c r="AR98" t="str">
        <f t="shared" si="53"/>
        <v/>
      </c>
      <c r="AS98" t="str">
        <f t="shared" si="54"/>
        <v/>
      </c>
      <c r="AT98" t="str">
        <f t="shared" si="55"/>
        <v/>
      </c>
      <c r="AU98" t="str">
        <f t="shared" si="56"/>
        <v/>
      </c>
      <c r="AV98" t="str">
        <f t="shared" si="57"/>
        <v/>
      </c>
      <c r="AW98" t="str">
        <f t="shared" si="58"/>
        <v/>
      </c>
      <c r="AY98" s="6" t="str">
        <f t="shared" si="40"/>
        <v/>
      </c>
      <c r="AZ98" s="6" t="str">
        <f t="shared" si="41"/>
        <v/>
      </c>
    </row>
    <row r="99" spans="1:52" x14ac:dyDescent="0.25">
      <c r="A99" t="s">
        <v>43</v>
      </c>
      <c r="B99" t="e">
        <f>VLOOKUP('Vol of ausaid vs. other funds'!$A99&amp;'Vol of ausaid vs. other funds'!B$1,#REF!,11,0)</f>
        <v>#REF!</v>
      </c>
      <c r="C99" t="e">
        <f>VLOOKUP('Vol of ausaid vs. other funds'!$A99&amp;'Vol of ausaid vs. other funds'!C$1,#REF!,11,0)</f>
        <v>#REF!</v>
      </c>
      <c r="D99" t="e">
        <f>VLOOKUP('Vol of ausaid vs. other funds'!$A99&amp;'Vol of ausaid vs. other funds'!D$1,#REF!,11,0)</f>
        <v>#REF!</v>
      </c>
      <c r="E99" t="e">
        <f>VLOOKUP('Vol of ausaid vs. other funds'!$A99&amp;'Vol of ausaid vs. other funds'!E$1,#REF!,11,0)</f>
        <v>#REF!</v>
      </c>
      <c r="F99" t="e">
        <f>VLOOKUP('Vol of ausaid vs. other funds'!$A99&amp;'Vol of ausaid vs. other funds'!F$1,#REF!,11,0)</f>
        <v>#REF!</v>
      </c>
      <c r="G99" t="e">
        <f>VLOOKUP('Vol of ausaid vs. other funds'!$A99&amp;'Vol of ausaid vs. other funds'!G$1,#REF!,11,0)</f>
        <v>#REF!</v>
      </c>
      <c r="H99" t="e">
        <f>VLOOKUP('Vol of ausaid vs. other funds'!$A99&amp;'Vol of ausaid vs. other funds'!H$1,#REF!,11,0)</f>
        <v>#REF!</v>
      </c>
      <c r="I99" t="e">
        <f>VLOOKUP('Vol of ausaid vs. other funds'!$A99&amp;'Vol of ausaid vs. other funds'!I$1,#REF!,11,0)</f>
        <v>#REF!</v>
      </c>
      <c r="L99" t="e">
        <f>VLOOKUP('Vol of ausaid vs. other funds'!$A99&amp;'Vol of ausaid vs. other funds'!L$1,#REF!,16,0)</f>
        <v>#REF!</v>
      </c>
      <c r="M99" t="e">
        <f>VLOOKUP('Vol of ausaid vs. other funds'!$A99&amp;'Vol of ausaid vs. other funds'!M$1,#REF!,16,0)</f>
        <v>#REF!</v>
      </c>
      <c r="N99" t="e">
        <f>VLOOKUP('Vol of ausaid vs. other funds'!$A99&amp;'Vol of ausaid vs. other funds'!N$1,#REF!,16,0)</f>
        <v>#REF!</v>
      </c>
      <c r="O99" t="e">
        <f>VLOOKUP('Vol of ausaid vs. other funds'!$A99&amp;'Vol of ausaid vs. other funds'!O$1,#REF!,16,0)</f>
        <v>#REF!</v>
      </c>
      <c r="P99" t="e">
        <f>VLOOKUP('Vol of ausaid vs. other funds'!$A99&amp;'Vol of ausaid vs. other funds'!P$1,#REF!,16,0)</f>
        <v>#REF!</v>
      </c>
      <c r="Q99" t="e">
        <f>VLOOKUP('Vol of ausaid vs. other funds'!$A99&amp;'Vol of ausaid vs. other funds'!Q$1,#REF!,16,0)</f>
        <v>#REF!</v>
      </c>
      <c r="R99" t="e">
        <f>VLOOKUP('Vol of ausaid vs. other funds'!$A99&amp;'Vol of ausaid vs. other funds'!R$1,#REF!,16,0)</f>
        <v>#REF!</v>
      </c>
      <c r="S99" t="e">
        <f>VLOOKUP('Vol of ausaid vs. other funds'!$A99&amp;'Vol of ausaid vs. other funds'!S$1,#REF!,16,0)</f>
        <v>#REF!</v>
      </c>
      <c r="V99" t="e">
        <f t="shared" si="33"/>
        <v>#REF!</v>
      </c>
      <c r="W99" t="e">
        <f t="shared" si="42"/>
        <v>#REF!</v>
      </c>
      <c r="X99" t="e">
        <f t="shared" si="34"/>
        <v>#REF!</v>
      </c>
      <c r="Y99" t="e">
        <f t="shared" si="35"/>
        <v>#REF!</v>
      </c>
      <c r="Z99" t="e">
        <f t="shared" si="36"/>
        <v>#REF!</v>
      </c>
      <c r="AA99" t="e">
        <f t="shared" si="37"/>
        <v>#REF!</v>
      </c>
      <c r="AB99" t="e">
        <f t="shared" si="38"/>
        <v>#REF!</v>
      </c>
      <c r="AC99" t="e">
        <f t="shared" si="39"/>
        <v>#REF!</v>
      </c>
      <c r="AF99" t="e">
        <f t="shared" si="43"/>
        <v>#REF!</v>
      </c>
      <c r="AG99" t="e">
        <f t="shared" si="44"/>
        <v>#REF!</v>
      </c>
      <c r="AH99" t="e">
        <f t="shared" si="45"/>
        <v>#REF!</v>
      </c>
      <c r="AI99" t="e">
        <f t="shared" si="46"/>
        <v>#REF!</v>
      </c>
      <c r="AJ99" t="e">
        <f t="shared" si="47"/>
        <v>#REF!</v>
      </c>
      <c r="AK99" t="e">
        <f t="shared" si="48"/>
        <v>#REF!</v>
      </c>
      <c r="AL99" t="e">
        <f t="shared" si="49"/>
        <v>#REF!</v>
      </c>
      <c r="AM99" t="e">
        <f t="shared" si="50"/>
        <v>#REF!</v>
      </c>
      <c r="AP99" t="str">
        <f t="shared" si="51"/>
        <v/>
      </c>
      <c r="AQ99" t="str">
        <f t="shared" si="52"/>
        <v/>
      </c>
      <c r="AR99" t="str">
        <f t="shared" si="53"/>
        <v/>
      </c>
      <c r="AS99" t="str">
        <f t="shared" si="54"/>
        <v/>
      </c>
      <c r="AT99" t="str">
        <f t="shared" si="55"/>
        <v/>
      </c>
      <c r="AU99" t="str">
        <f t="shared" si="56"/>
        <v/>
      </c>
      <c r="AV99" t="str">
        <f t="shared" si="57"/>
        <v/>
      </c>
      <c r="AW99" t="str">
        <f t="shared" si="58"/>
        <v/>
      </c>
      <c r="AY99" s="6" t="str">
        <f t="shared" si="40"/>
        <v/>
      </c>
      <c r="AZ99" s="6" t="str">
        <f t="shared" si="41"/>
        <v/>
      </c>
    </row>
    <row r="100" spans="1:52" x14ac:dyDescent="0.25">
      <c r="A100" t="s">
        <v>146</v>
      </c>
      <c r="B100" t="e">
        <f>VLOOKUP('Vol of ausaid vs. other funds'!$A100&amp;'Vol of ausaid vs. other funds'!B$1,#REF!,11,0)</f>
        <v>#REF!</v>
      </c>
      <c r="C100" t="e">
        <f>VLOOKUP('Vol of ausaid vs. other funds'!$A100&amp;'Vol of ausaid vs. other funds'!C$1,#REF!,11,0)</f>
        <v>#REF!</v>
      </c>
      <c r="D100" t="e">
        <f>VLOOKUP('Vol of ausaid vs. other funds'!$A100&amp;'Vol of ausaid vs. other funds'!D$1,#REF!,11,0)</f>
        <v>#REF!</v>
      </c>
      <c r="E100" t="e">
        <f>VLOOKUP('Vol of ausaid vs. other funds'!$A100&amp;'Vol of ausaid vs. other funds'!E$1,#REF!,11,0)</f>
        <v>#REF!</v>
      </c>
      <c r="F100" t="e">
        <f>VLOOKUP('Vol of ausaid vs. other funds'!$A100&amp;'Vol of ausaid vs. other funds'!F$1,#REF!,11,0)</f>
        <v>#REF!</v>
      </c>
      <c r="G100" t="e">
        <f>VLOOKUP('Vol of ausaid vs. other funds'!$A100&amp;'Vol of ausaid vs. other funds'!G$1,#REF!,11,0)</f>
        <v>#REF!</v>
      </c>
      <c r="H100" t="e">
        <f>VLOOKUP('Vol of ausaid vs. other funds'!$A100&amp;'Vol of ausaid vs. other funds'!H$1,#REF!,11,0)</f>
        <v>#REF!</v>
      </c>
      <c r="I100" t="e">
        <f>VLOOKUP('Vol of ausaid vs. other funds'!$A100&amp;'Vol of ausaid vs. other funds'!I$1,#REF!,11,0)</f>
        <v>#REF!</v>
      </c>
      <c r="L100" t="e">
        <f>VLOOKUP('Vol of ausaid vs. other funds'!$A100&amp;'Vol of ausaid vs. other funds'!L$1,#REF!,16,0)</f>
        <v>#REF!</v>
      </c>
      <c r="M100" t="e">
        <f>VLOOKUP('Vol of ausaid vs. other funds'!$A100&amp;'Vol of ausaid vs. other funds'!M$1,#REF!,16,0)</f>
        <v>#REF!</v>
      </c>
      <c r="N100" t="e">
        <f>VLOOKUP('Vol of ausaid vs. other funds'!$A100&amp;'Vol of ausaid vs. other funds'!N$1,#REF!,16,0)</f>
        <v>#REF!</v>
      </c>
      <c r="O100" t="e">
        <f>VLOOKUP('Vol of ausaid vs. other funds'!$A100&amp;'Vol of ausaid vs. other funds'!O$1,#REF!,16,0)</f>
        <v>#REF!</v>
      </c>
      <c r="P100" t="e">
        <f>VLOOKUP('Vol of ausaid vs. other funds'!$A100&amp;'Vol of ausaid vs. other funds'!P$1,#REF!,16,0)</f>
        <v>#REF!</v>
      </c>
      <c r="Q100" t="e">
        <f>VLOOKUP('Vol of ausaid vs. other funds'!$A100&amp;'Vol of ausaid vs. other funds'!Q$1,#REF!,16,0)</f>
        <v>#REF!</v>
      </c>
      <c r="R100" t="e">
        <f>VLOOKUP('Vol of ausaid vs. other funds'!$A100&amp;'Vol of ausaid vs. other funds'!R$1,#REF!,16,0)</f>
        <v>#REF!</v>
      </c>
      <c r="S100" t="e">
        <f>VLOOKUP('Vol of ausaid vs. other funds'!$A100&amp;'Vol of ausaid vs. other funds'!S$1,#REF!,16,0)</f>
        <v>#REF!</v>
      </c>
      <c r="V100" t="e">
        <f t="shared" si="33"/>
        <v>#REF!</v>
      </c>
      <c r="W100" t="e">
        <f t="shared" si="42"/>
        <v>#REF!</v>
      </c>
      <c r="X100" t="e">
        <f t="shared" si="34"/>
        <v>#REF!</v>
      </c>
      <c r="Y100" t="e">
        <f t="shared" si="35"/>
        <v>#REF!</v>
      </c>
      <c r="Z100" t="e">
        <f t="shared" si="36"/>
        <v>#REF!</v>
      </c>
      <c r="AA100" t="e">
        <f t="shared" si="37"/>
        <v>#REF!</v>
      </c>
      <c r="AB100" t="e">
        <f t="shared" si="38"/>
        <v>#REF!</v>
      </c>
      <c r="AC100" t="e">
        <f t="shared" si="39"/>
        <v>#REF!</v>
      </c>
      <c r="AF100" t="e">
        <f t="shared" si="43"/>
        <v>#REF!</v>
      </c>
      <c r="AG100" t="e">
        <f t="shared" si="44"/>
        <v>#REF!</v>
      </c>
      <c r="AH100" t="e">
        <f t="shared" si="45"/>
        <v>#REF!</v>
      </c>
      <c r="AI100" t="e">
        <f t="shared" si="46"/>
        <v>#REF!</v>
      </c>
      <c r="AJ100" t="e">
        <f t="shared" si="47"/>
        <v>#REF!</v>
      </c>
      <c r="AK100" t="e">
        <f t="shared" si="48"/>
        <v>#REF!</v>
      </c>
      <c r="AL100" t="e">
        <f t="shared" si="49"/>
        <v>#REF!</v>
      </c>
      <c r="AM100" t="e">
        <f t="shared" si="50"/>
        <v>#REF!</v>
      </c>
      <c r="AP100" t="str">
        <f t="shared" si="51"/>
        <v/>
      </c>
      <c r="AQ100" t="str">
        <f t="shared" si="52"/>
        <v/>
      </c>
      <c r="AR100" t="str">
        <f t="shared" si="53"/>
        <v/>
      </c>
      <c r="AS100" t="str">
        <f t="shared" si="54"/>
        <v/>
      </c>
      <c r="AT100" t="str">
        <f t="shared" si="55"/>
        <v/>
      </c>
      <c r="AU100" t="str">
        <f t="shared" si="56"/>
        <v/>
      </c>
      <c r="AV100" t="str">
        <f t="shared" si="57"/>
        <v/>
      </c>
      <c r="AW100" t="str">
        <f t="shared" si="58"/>
        <v/>
      </c>
      <c r="AY100" s="6" t="str">
        <f t="shared" si="40"/>
        <v/>
      </c>
      <c r="AZ100" s="6" t="str">
        <f t="shared" si="41"/>
        <v/>
      </c>
    </row>
    <row r="101" spans="1:52" x14ac:dyDescent="0.25">
      <c r="A101" t="s">
        <v>148</v>
      </c>
      <c r="B101" t="e">
        <f>VLOOKUP('Vol of ausaid vs. other funds'!$A101&amp;'Vol of ausaid vs. other funds'!B$1,#REF!,11,0)</f>
        <v>#REF!</v>
      </c>
      <c r="C101" t="e">
        <f>VLOOKUP('Vol of ausaid vs. other funds'!$A101&amp;'Vol of ausaid vs. other funds'!C$1,#REF!,11,0)</f>
        <v>#REF!</v>
      </c>
      <c r="D101" t="e">
        <f>VLOOKUP('Vol of ausaid vs. other funds'!$A101&amp;'Vol of ausaid vs. other funds'!D$1,#REF!,11,0)</f>
        <v>#REF!</v>
      </c>
      <c r="E101" t="e">
        <f>VLOOKUP('Vol of ausaid vs. other funds'!$A101&amp;'Vol of ausaid vs. other funds'!E$1,#REF!,11,0)</f>
        <v>#REF!</v>
      </c>
      <c r="F101" t="e">
        <f>VLOOKUP('Vol of ausaid vs. other funds'!$A101&amp;'Vol of ausaid vs. other funds'!F$1,#REF!,11,0)</f>
        <v>#REF!</v>
      </c>
      <c r="G101" t="e">
        <f>VLOOKUP('Vol of ausaid vs. other funds'!$A101&amp;'Vol of ausaid vs. other funds'!G$1,#REF!,11,0)</f>
        <v>#REF!</v>
      </c>
      <c r="H101" t="e">
        <f>VLOOKUP('Vol of ausaid vs. other funds'!$A101&amp;'Vol of ausaid vs. other funds'!H$1,#REF!,11,0)</f>
        <v>#REF!</v>
      </c>
      <c r="I101" t="e">
        <f>VLOOKUP('Vol of ausaid vs. other funds'!$A101&amp;'Vol of ausaid vs. other funds'!I$1,#REF!,11,0)</f>
        <v>#REF!</v>
      </c>
      <c r="L101" t="e">
        <f>VLOOKUP('Vol of ausaid vs. other funds'!$A101&amp;'Vol of ausaid vs. other funds'!L$1,#REF!,16,0)</f>
        <v>#REF!</v>
      </c>
      <c r="M101" t="e">
        <f>VLOOKUP('Vol of ausaid vs. other funds'!$A101&amp;'Vol of ausaid vs. other funds'!M$1,#REF!,16,0)</f>
        <v>#REF!</v>
      </c>
      <c r="N101" t="e">
        <f>VLOOKUP('Vol of ausaid vs. other funds'!$A101&amp;'Vol of ausaid vs. other funds'!N$1,#REF!,16,0)</f>
        <v>#REF!</v>
      </c>
      <c r="O101" t="e">
        <f>VLOOKUP('Vol of ausaid vs. other funds'!$A101&amp;'Vol of ausaid vs. other funds'!O$1,#REF!,16,0)</f>
        <v>#REF!</v>
      </c>
      <c r="P101" t="e">
        <f>VLOOKUP('Vol of ausaid vs. other funds'!$A101&amp;'Vol of ausaid vs. other funds'!P$1,#REF!,16,0)</f>
        <v>#REF!</v>
      </c>
      <c r="Q101" t="e">
        <f>VLOOKUP('Vol of ausaid vs. other funds'!$A101&amp;'Vol of ausaid vs. other funds'!Q$1,#REF!,16,0)</f>
        <v>#REF!</v>
      </c>
      <c r="R101" t="e">
        <f>VLOOKUP('Vol of ausaid vs. other funds'!$A101&amp;'Vol of ausaid vs. other funds'!R$1,#REF!,16,0)</f>
        <v>#REF!</v>
      </c>
      <c r="S101" t="e">
        <f>VLOOKUP('Vol of ausaid vs. other funds'!$A101&amp;'Vol of ausaid vs. other funds'!S$1,#REF!,16,0)</f>
        <v>#REF!</v>
      </c>
      <c r="V101" t="e">
        <f t="shared" si="33"/>
        <v>#REF!</v>
      </c>
      <c r="W101" t="e">
        <f t="shared" si="42"/>
        <v>#REF!</v>
      </c>
      <c r="X101" t="e">
        <f t="shared" si="34"/>
        <v>#REF!</v>
      </c>
      <c r="Y101" t="e">
        <f t="shared" si="35"/>
        <v>#REF!</v>
      </c>
      <c r="Z101" t="e">
        <f t="shared" si="36"/>
        <v>#REF!</v>
      </c>
      <c r="AA101" t="e">
        <f t="shared" si="37"/>
        <v>#REF!</v>
      </c>
      <c r="AB101" t="e">
        <f t="shared" si="38"/>
        <v>#REF!</v>
      </c>
      <c r="AC101" t="e">
        <f t="shared" si="39"/>
        <v>#REF!</v>
      </c>
      <c r="AF101" t="e">
        <f t="shared" si="43"/>
        <v>#REF!</v>
      </c>
      <c r="AG101" t="e">
        <f t="shared" si="44"/>
        <v>#REF!</v>
      </c>
      <c r="AH101" t="e">
        <f t="shared" si="45"/>
        <v>#REF!</v>
      </c>
      <c r="AI101" t="e">
        <f t="shared" si="46"/>
        <v>#REF!</v>
      </c>
      <c r="AJ101" t="e">
        <f t="shared" si="47"/>
        <v>#REF!</v>
      </c>
      <c r="AK101" t="e">
        <f t="shared" si="48"/>
        <v>#REF!</v>
      </c>
      <c r="AL101" t="e">
        <f t="shared" si="49"/>
        <v>#REF!</v>
      </c>
      <c r="AM101" t="e">
        <f t="shared" si="50"/>
        <v>#REF!</v>
      </c>
      <c r="AP101" t="str">
        <f t="shared" si="51"/>
        <v/>
      </c>
      <c r="AQ101" t="str">
        <f t="shared" si="52"/>
        <v/>
      </c>
      <c r="AR101" t="str">
        <f t="shared" si="53"/>
        <v/>
      </c>
      <c r="AS101" t="str">
        <f t="shared" si="54"/>
        <v/>
      </c>
      <c r="AT101" t="str">
        <f t="shared" si="55"/>
        <v/>
      </c>
      <c r="AU101" t="str">
        <f t="shared" si="56"/>
        <v/>
      </c>
      <c r="AV101" t="str">
        <f t="shared" si="57"/>
        <v/>
      </c>
      <c r="AW101" t="str">
        <f t="shared" si="58"/>
        <v/>
      </c>
      <c r="AY101" s="6" t="str">
        <f t="shared" si="40"/>
        <v/>
      </c>
      <c r="AZ101" s="6" t="str">
        <f t="shared" si="41"/>
        <v/>
      </c>
    </row>
    <row r="102" spans="1:52" x14ac:dyDescent="0.25">
      <c r="A102" t="s">
        <v>44</v>
      </c>
      <c r="B102" t="e">
        <f>VLOOKUP('Vol of ausaid vs. other funds'!$A102&amp;'Vol of ausaid vs. other funds'!B$1,#REF!,11,0)</f>
        <v>#REF!</v>
      </c>
      <c r="C102" t="e">
        <f>VLOOKUP('Vol of ausaid vs. other funds'!$A102&amp;'Vol of ausaid vs. other funds'!C$1,#REF!,11,0)</f>
        <v>#REF!</v>
      </c>
      <c r="D102" t="e">
        <f>VLOOKUP('Vol of ausaid vs. other funds'!$A102&amp;'Vol of ausaid vs. other funds'!D$1,#REF!,11,0)</f>
        <v>#REF!</v>
      </c>
      <c r="E102" t="e">
        <f>VLOOKUP('Vol of ausaid vs. other funds'!$A102&amp;'Vol of ausaid vs. other funds'!E$1,#REF!,11,0)</f>
        <v>#REF!</v>
      </c>
      <c r="F102" t="e">
        <f>VLOOKUP('Vol of ausaid vs. other funds'!$A102&amp;'Vol of ausaid vs. other funds'!F$1,#REF!,11,0)</f>
        <v>#REF!</v>
      </c>
      <c r="G102" t="e">
        <f>VLOOKUP('Vol of ausaid vs. other funds'!$A102&amp;'Vol of ausaid vs. other funds'!G$1,#REF!,11,0)</f>
        <v>#REF!</v>
      </c>
      <c r="H102" t="e">
        <f>VLOOKUP('Vol of ausaid vs. other funds'!$A102&amp;'Vol of ausaid vs. other funds'!H$1,#REF!,11,0)</f>
        <v>#REF!</v>
      </c>
      <c r="I102" t="e">
        <f>VLOOKUP('Vol of ausaid vs. other funds'!$A102&amp;'Vol of ausaid vs. other funds'!I$1,#REF!,11,0)</f>
        <v>#REF!</v>
      </c>
      <c r="L102" t="e">
        <f>VLOOKUP('Vol of ausaid vs. other funds'!$A102&amp;'Vol of ausaid vs. other funds'!L$1,#REF!,16,0)</f>
        <v>#REF!</v>
      </c>
      <c r="M102" t="e">
        <f>VLOOKUP('Vol of ausaid vs. other funds'!$A102&amp;'Vol of ausaid vs. other funds'!M$1,#REF!,16,0)</f>
        <v>#REF!</v>
      </c>
      <c r="N102" t="e">
        <f>VLOOKUP('Vol of ausaid vs. other funds'!$A102&amp;'Vol of ausaid vs. other funds'!N$1,#REF!,16,0)</f>
        <v>#REF!</v>
      </c>
      <c r="O102" t="e">
        <f>VLOOKUP('Vol of ausaid vs. other funds'!$A102&amp;'Vol of ausaid vs. other funds'!O$1,#REF!,16,0)</f>
        <v>#REF!</v>
      </c>
      <c r="P102" t="e">
        <f>VLOOKUP('Vol of ausaid vs. other funds'!$A102&amp;'Vol of ausaid vs. other funds'!P$1,#REF!,16,0)</f>
        <v>#REF!</v>
      </c>
      <c r="Q102" t="e">
        <f>VLOOKUP('Vol of ausaid vs. other funds'!$A102&amp;'Vol of ausaid vs. other funds'!Q$1,#REF!,16,0)</f>
        <v>#REF!</v>
      </c>
      <c r="R102" t="e">
        <f>VLOOKUP('Vol of ausaid vs. other funds'!$A102&amp;'Vol of ausaid vs. other funds'!R$1,#REF!,16,0)</f>
        <v>#REF!</v>
      </c>
      <c r="S102" t="e">
        <f>VLOOKUP('Vol of ausaid vs. other funds'!$A102&amp;'Vol of ausaid vs. other funds'!S$1,#REF!,16,0)</f>
        <v>#REF!</v>
      </c>
      <c r="V102" t="e">
        <f t="shared" si="33"/>
        <v>#REF!</v>
      </c>
      <c r="W102" t="e">
        <f t="shared" si="42"/>
        <v>#REF!</v>
      </c>
      <c r="X102" t="e">
        <f t="shared" si="34"/>
        <v>#REF!</v>
      </c>
      <c r="Y102" t="e">
        <f t="shared" si="35"/>
        <v>#REF!</v>
      </c>
      <c r="Z102" t="e">
        <f t="shared" si="36"/>
        <v>#REF!</v>
      </c>
      <c r="AA102" t="e">
        <f t="shared" si="37"/>
        <v>#REF!</v>
      </c>
      <c r="AB102" t="e">
        <f t="shared" si="38"/>
        <v>#REF!</v>
      </c>
      <c r="AC102" t="e">
        <f t="shared" si="39"/>
        <v>#REF!</v>
      </c>
      <c r="AF102" t="e">
        <f t="shared" si="43"/>
        <v>#REF!</v>
      </c>
      <c r="AG102" t="e">
        <f t="shared" si="44"/>
        <v>#REF!</v>
      </c>
      <c r="AH102" t="e">
        <f t="shared" si="45"/>
        <v>#REF!</v>
      </c>
      <c r="AI102" t="e">
        <f t="shared" si="46"/>
        <v>#REF!</v>
      </c>
      <c r="AJ102" t="e">
        <f t="shared" si="47"/>
        <v>#REF!</v>
      </c>
      <c r="AK102" t="e">
        <f t="shared" si="48"/>
        <v>#REF!</v>
      </c>
      <c r="AL102" t="e">
        <f t="shared" si="49"/>
        <v>#REF!</v>
      </c>
      <c r="AM102" t="e">
        <f t="shared" si="50"/>
        <v>#REF!</v>
      </c>
      <c r="AP102" t="str">
        <f t="shared" si="51"/>
        <v/>
      </c>
      <c r="AQ102" t="str">
        <f t="shared" si="52"/>
        <v/>
      </c>
      <c r="AR102" t="str">
        <f t="shared" si="53"/>
        <v/>
      </c>
      <c r="AS102" t="str">
        <f t="shared" si="54"/>
        <v/>
      </c>
      <c r="AT102" t="str">
        <f t="shared" si="55"/>
        <v/>
      </c>
      <c r="AU102" t="str">
        <f t="shared" si="56"/>
        <v/>
      </c>
      <c r="AV102" t="str">
        <f t="shared" si="57"/>
        <v/>
      </c>
      <c r="AW102" t="str">
        <f t="shared" si="58"/>
        <v/>
      </c>
      <c r="AY102" s="6" t="str">
        <f t="shared" si="40"/>
        <v/>
      </c>
      <c r="AZ102" s="6" t="str">
        <f t="shared" si="41"/>
        <v/>
      </c>
    </row>
    <row r="103" spans="1:52" x14ac:dyDescent="0.25">
      <c r="A103" t="s">
        <v>41</v>
      </c>
      <c r="B103" t="e">
        <f>VLOOKUP('Vol of ausaid vs. other funds'!$A103&amp;'Vol of ausaid vs. other funds'!B$1,#REF!,11,0)</f>
        <v>#REF!</v>
      </c>
      <c r="C103" t="e">
        <f>VLOOKUP('Vol of ausaid vs. other funds'!$A103&amp;'Vol of ausaid vs. other funds'!C$1,#REF!,11,0)</f>
        <v>#REF!</v>
      </c>
      <c r="D103" t="e">
        <f>VLOOKUP('Vol of ausaid vs. other funds'!$A103&amp;'Vol of ausaid vs. other funds'!D$1,#REF!,11,0)</f>
        <v>#REF!</v>
      </c>
      <c r="E103" t="e">
        <f>VLOOKUP('Vol of ausaid vs. other funds'!$A103&amp;'Vol of ausaid vs. other funds'!E$1,#REF!,11,0)</f>
        <v>#REF!</v>
      </c>
      <c r="F103" t="e">
        <f>VLOOKUP('Vol of ausaid vs. other funds'!$A103&amp;'Vol of ausaid vs. other funds'!F$1,#REF!,11,0)</f>
        <v>#REF!</v>
      </c>
      <c r="G103" t="e">
        <f>VLOOKUP('Vol of ausaid vs. other funds'!$A103&amp;'Vol of ausaid vs. other funds'!G$1,#REF!,11,0)</f>
        <v>#REF!</v>
      </c>
      <c r="H103" t="e">
        <f>VLOOKUP('Vol of ausaid vs. other funds'!$A103&amp;'Vol of ausaid vs. other funds'!H$1,#REF!,11,0)</f>
        <v>#REF!</v>
      </c>
      <c r="I103" t="e">
        <f>VLOOKUP('Vol of ausaid vs. other funds'!$A103&amp;'Vol of ausaid vs. other funds'!I$1,#REF!,11,0)</f>
        <v>#REF!</v>
      </c>
      <c r="L103" t="e">
        <f>VLOOKUP('Vol of ausaid vs. other funds'!$A103&amp;'Vol of ausaid vs. other funds'!L$1,#REF!,16,0)</f>
        <v>#REF!</v>
      </c>
      <c r="M103" t="e">
        <f>VLOOKUP('Vol of ausaid vs. other funds'!$A103&amp;'Vol of ausaid vs. other funds'!M$1,#REF!,16,0)</f>
        <v>#REF!</v>
      </c>
      <c r="N103" t="e">
        <f>VLOOKUP('Vol of ausaid vs. other funds'!$A103&amp;'Vol of ausaid vs. other funds'!N$1,#REF!,16,0)</f>
        <v>#REF!</v>
      </c>
      <c r="O103" t="e">
        <f>VLOOKUP('Vol of ausaid vs. other funds'!$A103&amp;'Vol of ausaid vs. other funds'!O$1,#REF!,16,0)</f>
        <v>#REF!</v>
      </c>
      <c r="P103" t="e">
        <f>VLOOKUP('Vol of ausaid vs. other funds'!$A103&amp;'Vol of ausaid vs. other funds'!P$1,#REF!,16,0)</f>
        <v>#REF!</v>
      </c>
      <c r="Q103" t="e">
        <f>VLOOKUP('Vol of ausaid vs. other funds'!$A103&amp;'Vol of ausaid vs. other funds'!Q$1,#REF!,16,0)</f>
        <v>#REF!</v>
      </c>
      <c r="R103" t="e">
        <f>VLOOKUP('Vol of ausaid vs. other funds'!$A103&amp;'Vol of ausaid vs. other funds'!R$1,#REF!,16,0)</f>
        <v>#REF!</v>
      </c>
      <c r="S103" t="e">
        <f>VLOOKUP('Vol of ausaid vs. other funds'!$A103&amp;'Vol of ausaid vs. other funds'!S$1,#REF!,16,0)</f>
        <v>#REF!</v>
      </c>
      <c r="V103" t="e">
        <f t="shared" si="33"/>
        <v>#REF!</v>
      </c>
      <c r="W103" t="e">
        <f t="shared" si="42"/>
        <v>#REF!</v>
      </c>
      <c r="X103" t="e">
        <f t="shared" si="34"/>
        <v>#REF!</v>
      </c>
      <c r="Y103" t="e">
        <f t="shared" si="35"/>
        <v>#REF!</v>
      </c>
      <c r="Z103" t="e">
        <f t="shared" si="36"/>
        <v>#REF!</v>
      </c>
      <c r="AA103" t="e">
        <f t="shared" si="37"/>
        <v>#REF!</v>
      </c>
      <c r="AB103" t="e">
        <f t="shared" si="38"/>
        <v>#REF!</v>
      </c>
      <c r="AC103" t="e">
        <f t="shared" si="39"/>
        <v>#REF!</v>
      </c>
      <c r="AF103" t="e">
        <f t="shared" si="43"/>
        <v>#REF!</v>
      </c>
      <c r="AG103" t="e">
        <f t="shared" si="44"/>
        <v>#REF!</v>
      </c>
      <c r="AH103" t="e">
        <f t="shared" si="45"/>
        <v>#REF!</v>
      </c>
      <c r="AI103" t="e">
        <f t="shared" si="46"/>
        <v>#REF!</v>
      </c>
      <c r="AJ103" t="e">
        <f t="shared" si="47"/>
        <v>#REF!</v>
      </c>
      <c r="AK103" t="e">
        <f t="shared" si="48"/>
        <v>#REF!</v>
      </c>
      <c r="AL103" t="e">
        <f t="shared" si="49"/>
        <v>#REF!</v>
      </c>
      <c r="AM103" t="e">
        <f t="shared" si="50"/>
        <v>#REF!</v>
      </c>
      <c r="AP103" t="str">
        <f t="shared" si="51"/>
        <v/>
      </c>
      <c r="AQ103" t="str">
        <f t="shared" si="52"/>
        <v/>
      </c>
      <c r="AR103" t="str">
        <f t="shared" si="53"/>
        <v/>
      </c>
      <c r="AS103" t="str">
        <f t="shared" si="54"/>
        <v/>
      </c>
      <c r="AT103" t="str">
        <f t="shared" si="55"/>
        <v/>
      </c>
      <c r="AU103" t="str">
        <f t="shared" si="56"/>
        <v/>
      </c>
      <c r="AV103" t="str">
        <f t="shared" si="57"/>
        <v/>
      </c>
      <c r="AW103" t="str">
        <f t="shared" si="58"/>
        <v/>
      </c>
      <c r="AY103" s="6" t="str">
        <f t="shared" si="40"/>
        <v/>
      </c>
      <c r="AZ103" s="6" t="str">
        <f t="shared" si="41"/>
        <v/>
      </c>
    </row>
    <row r="104" spans="1:52" x14ac:dyDescent="0.25">
      <c r="A104" t="s">
        <v>190</v>
      </c>
      <c r="B104" t="e">
        <f>VLOOKUP('Vol of ausaid vs. other funds'!$A104&amp;'Vol of ausaid vs. other funds'!B$1,#REF!,11,0)</f>
        <v>#REF!</v>
      </c>
      <c r="C104" t="e">
        <f>VLOOKUP('Vol of ausaid vs. other funds'!$A104&amp;'Vol of ausaid vs. other funds'!C$1,#REF!,11,0)</f>
        <v>#REF!</v>
      </c>
      <c r="D104" t="e">
        <f>VLOOKUP('Vol of ausaid vs. other funds'!$A104&amp;'Vol of ausaid vs. other funds'!D$1,#REF!,11,0)</f>
        <v>#REF!</v>
      </c>
      <c r="E104" t="e">
        <f>VLOOKUP('Vol of ausaid vs. other funds'!$A104&amp;'Vol of ausaid vs. other funds'!E$1,#REF!,11,0)</f>
        <v>#REF!</v>
      </c>
      <c r="F104" t="e">
        <f>VLOOKUP('Vol of ausaid vs. other funds'!$A104&amp;'Vol of ausaid vs. other funds'!F$1,#REF!,11,0)</f>
        <v>#REF!</v>
      </c>
      <c r="G104" t="e">
        <f>VLOOKUP('Vol of ausaid vs. other funds'!$A104&amp;'Vol of ausaid vs. other funds'!G$1,#REF!,11,0)</f>
        <v>#REF!</v>
      </c>
      <c r="H104" t="e">
        <f>VLOOKUP('Vol of ausaid vs. other funds'!$A104&amp;'Vol of ausaid vs. other funds'!H$1,#REF!,11,0)</f>
        <v>#REF!</v>
      </c>
      <c r="I104" t="e">
        <f>VLOOKUP('Vol of ausaid vs. other funds'!$A104&amp;'Vol of ausaid vs. other funds'!I$1,#REF!,11,0)</f>
        <v>#REF!</v>
      </c>
      <c r="L104" t="e">
        <f>VLOOKUP('Vol of ausaid vs. other funds'!$A104&amp;'Vol of ausaid vs. other funds'!L$1,#REF!,16,0)</f>
        <v>#REF!</v>
      </c>
      <c r="M104" t="e">
        <f>VLOOKUP('Vol of ausaid vs. other funds'!$A104&amp;'Vol of ausaid vs. other funds'!M$1,#REF!,16,0)</f>
        <v>#REF!</v>
      </c>
      <c r="N104" t="e">
        <f>VLOOKUP('Vol of ausaid vs. other funds'!$A104&amp;'Vol of ausaid vs. other funds'!N$1,#REF!,16,0)</f>
        <v>#REF!</v>
      </c>
      <c r="O104" t="e">
        <f>VLOOKUP('Vol of ausaid vs. other funds'!$A104&amp;'Vol of ausaid vs. other funds'!O$1,#REF!,16,0)</f>
        <v>#REF!</v>
      </c>
      <c r="P104" t="e">
        <f>VLOOKUP('Vol of ausaid vs. other funds'!$A104&amp;'Vol of ausaid vs. other funds'!P$1,#REF!,16,0)</f>
        <v>#REF!</v>
      </c>
      <c r="Q104" t="e">
        <f>VLOOKUP('Vol of ausaid vs. other funds'!$A104&amp;'Vol of ausaid vs. other funds'!Q$1,#REF!,16,0)</f>
        <v>#REF!</v>
      </c>
      <c r="R104" t="e">
        <f>VLOOKUP('Vol of ausaid vs. other funds'!$A104&amp;'Vol of ausaid vs. other funds'!R$1,#REF!,16,0)</f>
        <v>#REF!</v>
      </c>
      <c r="S104" t="e">
        <f>VLOOKUP('Vol of ausaid vs. other funds'!$A104&amp;'Vol of ausaid vs. other funds'!S$1,#REF!,16,0)</f>
        <v>#REF!</v>
      </c>
      <c r="V104" t="e">
        <f t="shared" si="33"/>
        <v>#REF!</v>
      </c>
      <c r="W104" t="e">
        <f t="shared" si="42"/>
        <v>#REF!</v>
      </c>
      <c r="X104" t="e">
        <f t="shared" si="34"/>
        <v>#REF!</v>
      </c>
      <c r="Y104" t="e">
        <f t="shared" si="35"/>
        <v>#REF!</v>
      </c>
      <c r="Z104" t="e">
        <f t="shared" si="36"/>
        <v>#REF!</v>
      </c>
      <c r="AA104" t="e">
        <f t="shared" si="37"/>
        <v>#REF!</v>
      </c>
      <c r="AB104" t="e">
        <f t="shared" si="38"/>
        <v>#REF!</v>
      </c>
      <c r="AC104" t="e">
        <f t="shared" si="39"/>
        <v>#REF!</v>
      </c>
      <c r="AF104" t="e">
        <f t="shared" si="43"/>
        <v>#REF!</v>
      </c>
      <c r="AG104" t="e">
        <f t="shared" si="44"/>
        <v>#REF!</v>
      </c>
      <c r="AH104" t="e">
        <f t="shared" si="45"/>
        <v>#REF!</v>
      </c>
      <c r="AI104" t="e">
        <f t="shared" si="46"/>
        <v>#REF!</v>
      </c>
      <c r="AJ104" t="e">
        <f t="shared" si="47"/>
        <v>#REF!</v>
      </c>
      <c r="AK104" t="e">
        <f t="shared" si="48"/>
        <v>#REF!</v>
      </c>
      <c r="AL104" t="e">
        <f t="shared" si="49"/>
        <v>#REF!</v>
      </c>
      <c r="AM104" t="e">
        <f t="shared" si="50"/>
        <v>#REF!</v>
      </c>
      <c r="AP104" t="str">
        <f t="shared" si="51"/>
        <v/>
      </c>
      <c r="AQ104" t="str">
        <f t="shared" si="52"/>
        <v/>
      </c>
      <c r="AR104" t="str">
        <f t="shared" si="53"/>
        <v/>
      </c>
      <c r="AS104" t="str">
        <f t="shared" si="54"/>
        <v/>
      </c>
      <c r="AT104" t="str">
        <f t="shared" si="55"/>
        <v/>
      </c>
      <c r="AU104" t="str">
        <f t="shared" si="56"/>
        <v/>
      </c>
      <c r="AV104" t="str">
        <f t="shared" si="57"/>
        <v/>
      </c>
      <c r="AW104" t="str">
        <f t="shared" si="58"/>
        <v/>
      </c>
      <c r="AY104" s="6" t="str">
        <f t="shared" si="40"/>
        <v/>
      </c>
      <c r="AZ104" s="6" t="str">
        <f t="shared" si="41"/>
        <v/>
      </c>
    </row>
    <row r="105" spans="1:52" x14ac:dyDescent="0.25">
      <c r="A105" t="s">
        <v>193</v>
      </c>
      <c r="B105" t="e">
        <f>VLOOKUP('Vol of ausaid vs. other funds'!$A105&amp;'Vol of ausaid vs. other funds'!B$1,#REF!,11,0)</f>
        <v>#REF!</v>
      </c>
      <c r="C105" t="e">
        <f>VLOOKUP('Vol of ausaid vs. other funds'!$A105&amp;'Vol of ausaid vs. other funds'!C$1,#REF!,11,0)</f>
        <v>#REF!</v>
      </c>
      <c r="D105" t="e">
        <f>VLOOKUP('Vol of ausaid vs. other funds'!$A105&amp;'Vol of ausaid vs. other funds'!D$1,#REF!,11,0)</f>
        <v>#REF!</v>
      </c>
      <c r="E105" t="e">
        <f>VLOOKUP('Vol of ausaid vs. other funds'!$A105&amp;'Vol of ausaid vs. other funds'!E$1,#REF!,11,0)</f>
        <v>#REF!</v>
      </c>
      <c r="F105" t="e">
        <f>VLOOKUP('Vol of ausaid vs. other funds'!$A105&amp;'Vol of ausaid vs. other funds'!F$1,#REF!,11,0)</f>
        <v>#REF!</v>
      </c>
      <c r="G105" t="e">
        <f>VLOOKUP('Vol of ausaid vs. other funds'!$A105&amp;'Vol of ausaid vs. other funds'!G$1,#REF!,11,0)</f>
        <v>#REF!</v>
      </c>
      <c r="H105" t="e">
        <f>VLOOKUP('Vol of ausaid vs. other funds'!$A105&amp;'Vol of ausaid vs. other funds'!H$1,#REF!,11,0)</f>
        <v>#REF!</v>
      </c>
      <c r="I105" t="e">
        <f>VLOOKUP('Vol of ausaid vs. other funds'!$A105&amp;'Vol of ausaid vs. other funds'!I$1,#REF!,11,0)</f>
        <v>#REF!</v>
      </c>
      <c r="L105" t="e">
        <f>VLOOKUP('Vol of ausaid vs. other funds'!$A105&amp;'Vol of ausaid vs. other funds'!L$1,#REF!,16,0)</f>
        <v>#REF!</v>
      </c>
      <c r="M105" t="e">
        <f>VLOOKUP('Vol of ausaid vs. other funds'!$A105&amp;'Vol of ausaid vs. other funds'!M$1,#REF!,16,0)</f>
        <v>#REF!</v>
      </c>
      <c r="N105" t="e">
        <f>VLOOKUP('Vol of ausaid vs. other funds'!$A105&amp;'Vol of ausaid vs. other funds'!N$1,#REF!,16,0)</f>
        <v>#REF!</v>
      </c>
      <c r="O105" t="e">
        <f>VLOOKUP('Vol of ausaid vs. other funds'!$A105&amp;'Vol of ausaid vs. other funds'!O$1,#REF!,16,0)</f>
        <v>#REF!</v>
      </c>
      <c r="P105" t="e">
        <f>VLOOKUP('Vol of ausaid vs. other funds'!$A105&amp;'Vol of ausaid vs. other funds'!P$1,#REF!,16,0)</f>
        <v>#REF!</v>
      </c>
      <c r="Q105" t="e">
        <f>VLOOKUP('Vol of ausaid vs. other funds'!$A105&amp;'Vol of ausaid vs. other funds'!Q$1,#REF!,16,0)</f>
        <v>#REF!</v>
      </c>
      <c r="R105" t="e">
        <f>VLOOKUP('Vol of ausaid vs. other funds'!$A105&amp;'Vol of ausaid vs. other funds'!R$1,#REF!,16,0)</f>
        <v>#REF!</v>
      </c>
      <c r="S105" t="e">
        <f>VLOOKUP('Vol of ausaid vs. other funds'!$A105&amp;'Vol of ausaid vs. other funds'!S$1,#REF!,16,0)</f>
        <v>#REF!</v>
      </c>
      <c r="V105" t="e">
        <f t="shared" si="33"/>
        <v>#REF!</v>
      </c>
      <c r="W105" t="e">
        <f t="shared" si="42"/>
        <v>#REF!</v>
      </c>
      <c r="X105" t="e">
        <f t="shared" si="34"/>
        <v>#REF!</v>
      </c>
      <c r="Y105" t="e">
        <f t="shared" si="35"/>
        <v>#REF!</v>
      </c>
      <c r="Z105" t="e">
        <f t="shared" si="36"/>
        <v>#REF!</v>
      </c>
      <c r="AA105" t="e">
        <f t="shared" si="37"/>
        <v>#REF!</v>
      </c>
      <c r="AB105" t="e">
        <f t="shared" si="38"/>
        <v>#REF!</v>
      </c>
      <c r="AC105" t="e">
        <f t="shared" si="39"/>
        <v>#REF!</v>
      </c>
      <c r="AF105" t="e">
        <f t="shared" si="43"/>
        <v>#REF!</v>
      </c>
      <c r="AG105" t="e">
        <f t="shared" si="44"/>
        <v>#REF!</v>
      </c>
      <c r="AH105" t="e">
        <f t="shared" si="45"/>
        <v>#REF!</v>
      </c>
      <c r="AI105" t="e">
        <f t="shared" si="46"/>
        <v>#REF!</v>
      </c>
      <c r="AJ105" t="e">
        <f t="shared" si="47"/>
        <v>#REF!</v>
      </c>
      <c r="AK105" t="e">
        <f t="shared" si="48"/>
        <v>#REF!</v>
      </c>
      <c r="AL105" t="e">
        <f t="shared" si="49"/>
        <v>#REF!</v>
      </c>
      <c r="AM105" t="e">
        <f t="shared" si="50"/>
        <v>#REF!</v>
      </c>
      <c r="AP105" t="str">
        <f t="shared" si="51"/>
        <v/>
      </c>
      <c r="AQ105" t="str">
        <f t="shared" si="52"/>
        <v/>
      </c>
      <c r="AR105" t="str">
        <f t="shared" si="53"/>
        <v/>
      </c>
      <c r="AS105" t="str">
        <f t="shared" si="54"/>
        <v/>
      </c>
      <c r="AT105" t="str">
        <f t="shared" si="55"/>
        <v/>
      </c>
      <c r="AU105" t="str">
        <f t="shared" si="56"/>
        <v/>
      </c>
      <c r="AV105" t="str">
        <f t="shared" si="57"/>
        <v/>
      </c>
      <c r="AW105" t="str">
        <f t="shared" si="58"/>
        <v/>
      </c>
      <c r="AY105" s="6" t="str">
        <f t="shared" si="40"/>
        <v/>
      </c>
      <c r="AZ105" s="6" t="str">
        <f t="shared" si="41"/>
        <v/>
      </c>
    </row>
    <row r="106" spans="1:52" x14ac:dyDescent="0.25">
      <c r="A106" t="s">
        <v>100</v>
      </c>
      <c r="B106" t="e">
        <f>VLOOKUP('Vol of ausaid vs. other funds'!$A106&amp;'Vol of ausaid vs. other funds'!B$1,#REF!,11,0)</f>
        <v>#REF!</v>
      </c>
      <c r="C106" t="e">
        <f>VLOOKUP('Vol of ausaid vs. other funds'!$A106&amp;'Vol of ausaid vs. other funds'!C$1,#REF!,11,0)</f>
        <v>#REF!</v>
      </c>
      <c r="D106" t="e">
        <f>VLOOKUP('Vol of ausaid vs. other funds'!$A106&amp;'Vol of ausaid vs. other funds'!D$1,#REF!,11,0)</f>
        <v>#REF!</v>
      </c>
      <c r="E106" t="e">
        <f>VLOOKUP('Vol of ausaid vs. other funds'!$A106&amp;'Vol of ausaid vs. other funds'!E$1,#REF!,11,0)</f>
        <v>#REF!</v>
      </c>
      <c r="F106" t="e">
        <f>VLOOKUP('Vol of ausaid vs. other funds'!$A106&amp;'Vol of ausaid vs. other funds'!F$1,#REF!,11,0)</f>
        <v>#REF!</v>
      </c>
      <c r="G106" t="e">
        <f>VLOOKUP('Vol of ausaid vs. other funds'!$A106&amp;'Vol of ausaid vs. other funds'!G$1,#REF!,11,0)</f>
        <v>#REF!</v>
      </c>
      <c r="H106" t="e">
        <f>VLOOKUP('Vol of ausaid vs. other funds'!$A106&amp;'Vol of ausaid vs. other funds'!H$1,#REF!,11,0)</f>
        <v>#REF!</v>
      </c>
      <c r="I106" t="e">
        <f>VLOOKUP('Vol of ausaid vs. other funds'!$A106&amp;'Vol of ausaid vs. other funds'!I$1,#REF!,11,0)</f>
        <v>#REF!</v>
      </c>
      <c r="L106" t="e">
        <f>VLOOKUP('Vol of ausaid vs. other funds'!$A106&amp;'Vol of ausaid vs. other funds'!L$1,#REF!,16,0)</f>
        <v>#REF!</v>
      </c>
      <c r="M106" t="e">
        <f>VLOOKUP('Vol of ausaid vs. other funds'!$A106&amp;'Vol of ausaid vs. other funds'!M$1,#REF!,16,0)</f>
        <v>#REF!</v>
      </c>
      <c r="N106" t="e">
        <f>VLOOKUP('Vol of ausaid vs. other funds'!$A106&amp;'Vol of ausaid vs. other funds'!N$1,#REF!,16,0)</f>
        <v>#REF!</v>
      </c>
      <c r="O106" t="e">
        <f>VLOOKUP('Vol of ausaid vs. other funds'!$A106&amp;'Vol of ausaid vs. other funds'!O$1,#REF!,16,0)</f>
        <v>#REF!</v>
      </c>
      <c r="P106" t="e">
        <f>VLOOKUP('Vol of ausaid vs. other funds'!$A106&amp;'Vol of ausaid vs. other funds'!P$1,#REF!,16,0)</f>
        <v>#REF!</v>
      </c>
      <c r="Q106" t="e">
        <f>VLOOKUP('Vol of ausaid vs. other funds'!$A106&amp;'Vol of ausaid vs. other funds'!Q$1,#REF!,16,0)</f>
        <v>#REF!</v>
      </c>
      <c r="R106" t="e">
        <f>VLOOKUP('Vol of ausaid vs. other funds'!$A106&amp;'Vol of ausaid vs. other funds'!R$1,#REF!,16,0)</f>
        <v>#REF!</v>
      </c>
      <c r="S106" t="e">
        <f>VLOOKUP('Vol of ausaid vs. other funds'!$A106&amp;'Vol of ausaid vs. other funds'!S$1,#REF!,16,0)</f>
        <v>#REF!</v>
      </c>
      <c r="V106" t="e">
        <f t="shared" si="33"/>
        <v>#REF!</v>
      </c>
      <c r="W106" t="e">
        <f t="shared" si="42"/>
        <v>#REF!</v>
      </c>
      <c r="X106" t="e">
        <f t="shared" si="34"/>
        <v>#REF!</v>
      </c>
      <c r="Y106" t="e">
        <f t="shared" si="35"/>
        <v>#REF!</v>
      </c>
      <c r="Z106" t="e">
        <f t="shared" si="36"/>
        <v>#REF!</v>
      </c>
      <c r="AA106" t="e">
        <f t="shared" si="37"/>
        <v>#REF!</v>
      </c>
      <c r="AB106" t="e">
        <f t="shared" si="38"/>
        <v>#REF!</v>
      </c>
      <c r="AC106" t="e">
        <f t="shared" si="39"/>
        <v>#REF!</v>
      </c>
      <c r="AF106" t="e">
        <f t="shared" si="43"/>
        <v>#REF!</v>
      </c>
      <c r="AG106" t="e">
        <f t="shared" si="44"/>
        <v>#REF!</v>
      </c>
      <c r="AH106" t="e">
        <f t="shared" si="45"/>
        <v>#REF!</v>
      </c>
      <c r="AI106" t="e">
        <f t="shared" si="46"/>
        <v>#REF!</v>
      </c>
      <c r="AJ106" t="e">
        <f t="shared" si="47"/>
        <v>#REF!</v>
      </c>
      <c r="AK106" t="e">
        <f t="shared" si="48"/>
        <v>#REF!</v>
      </c>
      <c r="AL106" t="e">
        <f t="shared" si="49"/>
        <v>#REF!</v>
      </c>
      <c r="AM106" t="e">
        <f t="shared" si="50"/>
        <v>#REF!</v>
      </c>
      <c r="AP106" t="str">
        <f t="shared" si="51"/>
        <v/>
      </c>
      <c r="AQ106" t="str">
        <f t="shared" si="52"/>
        <v/>
      </c>
      <c r="AR106" t="str">
        <f t="shared" si="53"/>
        <v/>
      </c>
      <c r="AS106" t="str">
        <f t="shared" si="54"/>
        <v/>
      </c>
      <c r="AT106" t="str">
        <f t="shared" si="55"/>
        <v/>
      </c>
      <c r="AU106" t="str">
        <f t="shared" si="56"/>
        <v/>
      </c>
      <c r="AV106" t="str">
        <f t="shared" si="57"/>
        <v/>
      </c>
      <c r="AW106" t="str">
        <f t="shared" si="58"/>
        <v/>
      </c>
      <c r="AY106" s="6" t="str">
        <f t="shared" si="40"/>
        <v/>
      </c>
      <c r="AZ106" s="6" t="str">
        <f t="shared" si="41"/>
        <v/>
      </c>
    </row>
    <row r="107" spans="1:52" x14ac:dyDescent="0.25">
      <c r="A107" t="s">
        <v>45</v>
      </c>
      <c r="B107" t="e">
        <f>VLOOKUP('Vol of ausaid vs. other funds'!$A107&amp;'Vol of ausaid vs. other funds'!B$1,#REF!,11,0)</f>
        <v>#REF!</v>
      </c>
      <c r="C107" t="e">
        <f>VLOOKUP('Vol of ausaid vs. other funds'!$A107&amp;'Vol of ausaid vs. other funds'!C$1,#REF!,11,0)</f>
        <v>#REF!</v>
      </c>
      <c r="D107" t="e">
        <f>VLOOKUP('Vol of ausaid vs. other funds'!$A107&amp;'Vol of ausaid vs. other funds'!D$1,#REF!,11,0)</f>
        <v>#REF!</v>
      </c>
      <c r="E107" t="e">
        <f>VLOOKUP('Vol of ausaid vs. other funds'!$A107&amp;'Vol of ausaid vs. other funds'!E$1,#REF!,11,0)</f>
        <v>#REF!</v>
      </c>
      <c r="F107" t="e">
        <f>VLOOKUP('Vol of ausaid vs. other funds'!$A107&amp;'Vol of ausaid vs. other funds'!F$1,#REF!,11,0)</f>
        <v>#REF!</v>
      </c>
      <c r="G107" t="e">
        <f>VLOOKUP('Vol of ausaid vs. other funds'!$A107&amp;'Vol of ausaid vs. other funds'!G$1,#REF!,11,0)</f>
        <v>#REF!</v>
      </c>
      <c r="H107" t="e">
        <f>VLOOKUP('Vol of ausaid vs. other funds'!$A107&amp;'Vol of ausaid vs. other funds'!H$1,#REF!,11,0)</f>
        <v>#REF!</v>
      </c>
      <c r="I107" t="e">
        <f>VLOOKUP('Vol of ausaid vs. other funds'!$A107&amp;'Vol of ausaid vs. other funds'!I$1,#REF!,11,0)</f>
        <v>#REF!</v>
      </c>
      <c r="L107" t="e">
        <f>VLOOKUP('Vol of ausaid vs. other funds'!$A107&amp;'Vol of ausaid vs. other funds'!L$1,#REF!,16,0)</f>
        <v>#REF!</v>
      </c>
      <c r="M107" t="e">
        <f>VLOOKUP('Vol of ausaid vs. other funds'!$A107&amp;'Vol of ausaid vs. other funds'!M$1,#REF!,16,0)</f>
        <v>#REF!</v>
      </c>
      <c r="N107" t="e">
        <f>VLOOKUP('Vol of ausaid vs. other funds'!$A107&amp;'Vol of ausaid vs. other funds'!N$1,#REF!,16,0)</f>
        <v>#REF!</v>
      </c>
      <c r="O107" t="e">
        <f>VLOOKUP('Vol of ausaid vs. other funds'!$A107&amp;'Vol of ausaid vs. other funds'!O$1,#REF!,16,0)</f>
        <v>#REF!</v>
      </c>
      <c r="P107" t="e">
        <f>VLOOKUP('Vol of ausaid vs. other funds'!$A107&amp;'Vol of ausaid vs. other funds'!P$1,#REF!,16,0)</f>
        <v>#REF!</v>
      </c>
      <c r="Q107" t="e">
        <f>VLOOKUP('Vol of ausaid vs. other funds'!$A107&amp;'Vol of ausaid vs. other funds'!Q$1,#REF!,16,0)</f>
        <v>#REF!</v>
      </c>
      <c r="R107" t="e">
        <f>VLOOKUP('Vol of ausaid vs. other funds'!$A107&amp;'Vol of ausaid vs. other funds'!R$1,#REF!,16,0)</f>
        <v>#REF!</v>
      </c>
      <c r="S107" t="e">
        <f>VLOOKUP('Vol of ausaid vs. other funds'!$A107&amp;'Vol of ausaid vs. other funds'!S$1,#REF!,16,0)</f>
        <v>#REF!</v>
      </c>
      <c r="V107" t="e">
        <f t="shared" si="33"/>
        <v>#REF!</v>
      </c>
      <c r="W107" t="e">
        <f t="shared" si="42"/>
        <v>#REF!</v>
      </c>
      <c r="X107" t="e">
        <f t="shared" si="34"/>
        <v>#REF!</v>
      </c>
      <c r="Y107" t="e">
        <f t="shared" si="35"/>
        <v>#REF!</v>
      </c>
      <c r="Z107" t="e">
        <f t="shared" si="36"/>
        <v>#REF!</v>
      </c>
      <c r="AA107" t="e">
        <f t="shared" si="37"/>
        <v>#REF!</v>
      </c>
      <c r="AB107" t="e">
        <f t="shared" si="38"/>
        <v>#REF!</v>
      </c>
      <c r="AC107" t="e">
        <f t="shared" si="39"/>
        <v>#REF!</v>
      </c>
      <c r="AF107" t="e">
        <f t="shared" si="43"/>
        <v>#REF!</v>
      </c>
      <c r="AG107" t="e">
        <f t="shared" si="44"/>
        <v>#REF!</v>
      </c>
      <c r="AH107" t="e">
        <f t="shared" si="45"/>
        <v>#REF!</v>
      </c>
      <c r="AI107" t="e">
        <f t="shared" si="46"/>
        <v>#REF!</v>
      </c>
      <c r="AJ107" t="e">
        <f t="shared" si="47"/>
        <v>#REF!</v>
      </c>
      <c r="AK107" t="e">
        <f t="shared" si="48"/>
        <v>#REF!</v>
      </c>
      <c r="AL107" t="e">
        <f t="shared" si="49"/>
        <v>#REF!</v>
      </c>
      <c r="AM107" t="e">
        <f t="shared" si="50"/>
        <v>#REF!</v>
      </c>
      <c r="AP107" t="str">
        <f t="shared" si="51"/>
        <v/>
      </c>
      <c r="AQ107" t="str">
        <f t="shared" si="52"/>
        <v/>
      </c>
      <c r="AR107" t="str">
        <f t="shared" si="53"/>
        <v/>
      </c>
      <c r="AS107" t="str">
        <f t="shared" si="54"/>
        <v/>
      </c>
      <c r="AT107" t="str">
        <f t="shared" si="55"/>
        <v/>
      </c>
      <c r="AU107" t="str">
        <f t="shared" si="56"/>
        <v/>
      </c>
      <c r="AV107" t="str">
        <f t="shared" si="57"/>
        <v/>
      </c>
      <c r="AW107" t="str">
        <f t="shared" si="58"/>
        <v/>
      </c>
      <c r="AY107" s="6" t="str">
        <f t="shared" si="40"/>
        <v/>
      </c>
      <c r="AZ107" s="6" t="str">
        <f t="shared" si="41"/>
        <v/>
      </c>
    </row>
    <row r="108" spans="1:52" x14ac:dyDescent="0.25">
      <c r="A108" t="s">
        <v>126</v>
      </c>
      <c r="B108" t="e">
        <f>VLOOKUP('Vol of ausaid vs. other funds'!$A108&amp;'Vol of ausaid vs. other funds'!B$1,#REF!,11,0)</f>
        <v>#REF!</v>
      </c>
      <c r="C108" t="e">
        <f>VLOOKUP('Vol of ausaid vs. other funds'!$A108&amp;'Vol of ausaid vs. other funds'!C$1,#REF!,11,0)</f>
        <v>#REF!</v>
      </c>
      <c r="D108" t="e">
        <f>VLOOKUP('Vol of ausaid vs. other funds'!$A108&amp;'Vol of ausaid vs. other funds'!D$1,#REF!,11,0)</f>
        <v>#REF!</v>
      </c>
      <c r="E108" t="e">
        <f>VLOOKUP('Vol of ausaid vs. other funds'!$A108&amp;'Vol of ausaid vs. other funds'!E$1,#REF!,11,0)</f>
        <v>#REF!</v>
      </c>
      <c r="F108" t="e">
        <f>VLOOKUP('Vol of ausaid vs. other funds'!$A108&amp;'Vol of ausaid vs. other funds'!F$1,#REF!,11,0)</f>
        <v>#REF!</v>
      </c>
      <c r="G108" t="e">
        <f>VLOOKUP('Vol of ausaid vs. other funds'!$A108&amp;'Vol of ausaid vs. other funds'!G$1,#REF!,11,0)</f>
        <v>#REF!</v>
      </c>
      <c r="H108" t="e">
        <f>VLOOKUP('Vol of ausaid vs. other funds'!$A108&amp;'Vol of ausaid vs. other funds'!H$1,#REF!,11,0)</f>
        <v>#REF!</v>
      </c>
      <c r="I108" t="e">
        <f>VLOOKUP('Vol of ausaid vs. other funds'!$A108&amp;'Vol of ausaid vs. other funds'!I$1,#REF!,11,0)</f>
        <v>#REF!</v>
      </c>
      <c r="L108" t="e">
        <f>VLOOKUP('Vol of ausaid vs. other funds'!$A108&amp;'Vol of ausaid vs. other funds'!L$1,#REF!,16,0)</f>
        <v>#REF!</v>
      </c>
      <c r="M108" t="e">
        <f>VLOOKUP('Vol of ausaid vs. other funds'!$A108&amp;'Vol of ausaid vs. other funds'!M$1,#REF!,16,0)</f>
        <v>#REF!</v>
      </c>
      <c r="N108" t="e">
        <f>VLOOKUP('Vol of ausaid vs. other funds'!$A108&amp;'Vol of ausaid vs. other funds'!N$1,#REF!,16,0)</f>
        <v>#REF!</v>
      </c>
      <c r="O108" t="e">
        <f>VLOOKUP('Vol of ausaid vs. other funds'!$A108&amp;'Vol of ausaid vs. other funds'!O$1,#REF!,16,0)</f>
        <v>#REF!</v>
      </c>
      <c r="P108" t="e">
        <f>VLOOKUP('Vol of ausaid vs. other funds'!$A108&amp;'Vol of ausaid vs. other funds'!P$1,#REF!,16,0)</f>
        <v>#REF!</v>
      </c>
      <c r="Q108" t="e">
        <f>VLOOKUP('Vol of ausaid vs. other funds'!$A108&amp;'Vol of ausaid vs. other funds'!Q$1,#REF!,16,0)</f>
        <v>#REF!</v>
      </c>
      <c r="R108" t="e">
        <f>VLOOKUP('Vol of ausaid vs. other funds'!$A108&amp;'Vol of ausaid vs. other funds'!R$1,#REF!,16,0)</f>
        <v>#REF!</v>
      </c>
      <c r="S108" t="e">
        <f>VLOOKUP('Vol of ausaid vs. other funds'!$A108&amp;'Vol of ausaid vs. other funds'!S$1,#REF!,16,0)</f>
        <v>#REF!</v>
      </c>
      <c r="V108" t="e">
        <f t="shared" si="33"/>
        <v>#REF!</v>
      </c>
      <c r="W108" t="e">
        <f t="shared" si="42"/>
        <v>#REF!</v>
      </c>
      <c r="X108" t="e">
        <f t="shared" si="34"/>
        <v>#REF!</v>
      </c>
      <c r="Y108" t="e">
        <f t="shared" si="35"/>
        <v>#REF!</v>
      </c>
      <c r="Z108" t="e">
        <f t="shared" si="36"/>
        <v>#REF!</v>
      </c>
      <c r="AA108" t="e">
        <f t="shared" si="37"/>
        <v>#REF!</v>
      </c>
      <c r="AB108" t="e">
        <f t="shared" si="38"/>
        <v>#REF!</v>
      </c>
      <c r="AC108" t="e">
        <f t="shared" si="39"/>
        <v>#REF!</v>
      </c>
      <c r="AF108" t="e">
        <f t="shared" si="43"/>
        <v>#REF!</v>
      </c>
      <c r="AG108" t="e">
        <f t="shared" si="44"/>
        <v>#REF!</v>
      </c>
      <c r="AH108" t="e">
        <f t="shared" si="45"/>
        <v>#REF!</v>
      </c>
      <c r="AI108" t="e">
        <f t="shared" si="46"/>
        <v>#REF!</v>
      </c>
      <c r="AJ108" t="e">
        <f t="shared" si="47"/>
        <v>#REF!</v>
      </c>
      <c r="AK108" t="e">
        <f t="shared" si="48"/>
        <v>#REF!</v>
      </c>
      <c r="AL108" t="e">
        <f t="shared" si="49"/>
        <v>#REF!</v>
      </c>
      <c r="AM108" t="e">
        <f t="shared" si="50"/>
        <v>#REF!</v>
      </c>
      <c r="AP108" t="str">
        <f t="shared" si="51"/>
        <v/>
      </c>
      <c r="AQ108" t="str">
        <f t="shared" si="52"/>
        <v/>
      </c>
      <c r="AR108" t="str">
        <f t="shared" si="53"/>
        <v/>
      </c>
      <c r="AS108" t="str">
        <f t="shared" si="54"/>
        <v/>
      </c>
      <c r="AT108" t="str">
        <f t="shared" si="55"/>
        <v/>
      </c>
      <c r="AU108" t="str">
        <f t="shared" si="56"/>
        <v/>
      </c>
      <c r="AV108" t="str">
        <f t="shared" si="57"/>
        <v/>
      </c>
      <c r="AW108" t="str">
        <f t="shared" si="58"/>
        <v/>
      </c>
      <c r="AY108" s="6" t="str">
        <f t="shared" si="40"/>
        <v/>
      </c>
      <c r="AZ108" s="6" t="str">
        <f t="shared" si="41"/>
        <v/>
      </c>
    </row>
    <row r="109" spans="1:52" x14ac:dyDescent="0.25">
      <c r="A109" t="s">
        <v>53</v>
      </c>
      <c r="B109" t="e">
        <f>VLOOKUP('Vol of ausaid vs. other funds'!$A109&amp;'Vol of ausaid vs. other funds'!B$1,#REF!,11,0)</f>
        <v>#REF!</v>
      </c>
      <c r="C109" t="e">
        <f>VLOOKUP('Vol of ausaid vs. other funds'!$A109&amp;'Vol of ausaid vs. other funds'!C$1,#REF!,11,0)</f>
        <v>#REF!</v>
      </c>
      <c r="D109" t="e">
        <f>VLOOKUP('Vol of ausaid vs. other funds'!$A109&amp;'Vol of ausaid vs. other funds'!D$1,#REF!,11,0)</f>
        <v>#REF!</v>
      </c>
      <c r="E109" t="e">
        <f>VLOOKUP('Vol of ausaid vs. other funds'!$A109&amp;'Vol of ausaid vs. other funds'!E$1,#REF!,11,0)</f>
        <v>#REF!</v>
      </c>
      <c r="F109" t="e">
        <f>VLOOKUP('Vol of ausaid vs. other funds'!$A109&amp;'Vol of ausaid vs. other funds'!F$1,#REF!,11,0)</f>
        <v>#REF!</v>
      </c>
      <c r="G109" t="e">
        <f>VLOOKUP('Vol of ausaid vs. other funds'!$A109&amp;'Vol of ausaid vs. other funds'!G$1,#REF!,11,0)</f>
        <v>#REF!</v>
      </c>
      <c r="H109" t="e">
        <f>VLOOKUP('Vol of ausaid vs. other funds'!$A109&amp;'Vol of ausaid vs. other funds'!H$1,#REF!,11,0)</f>
        <v>#REF!</v>
      </c>
      <c r="I109" t="e">
        <f>VLOOKUP('Vol of ausaid vs. other funds'!$A109&amp;'Vol of ausaid vs. other funds'!I$1,#REF!,11,0)</f>
        <v>#REF!</v>
      </c>
      <c r="L109" t="e">
        <f>VLOOKUP('Vol of ausaid vs. other funds'!$A109&amp;'Vol of ausaid vs. other funds'!L$1,#REF!,16,0)</f>
        <v>#REF!</v>
      </c>
      <c r="M109" t="e">
        <f>VLOOKUP('Vol of ausaid vs. other funds'!$A109&amp;'Vol of ausaid vs. other funds'!M$1,#REF!,16,0)</f>
        <v>#REF!</v>
      </c>
      <c r="N109" t="e">
        <f>VLOOKUP('Vol of ausaid vs. other funds'!$A109&amp;'Vol of ausaid vs. other funds'!N$1,#REF!,16,0)</f>
        <v>#REF!</v>
      </c>
      <c r="O109" t="e">
        <f>VLOOKUP('Vol of ausaid vs. other funds'!$A109&amp;'Vol of ausaid vs. other funds'!O$1,#REF!,16,0)</f>
        <v>#REF!</v>
      </c>
      <c r="P109" t="e">
        <f>VLOOKUP('Vol of ausaid vs. other funds'!$A109&amp;'Vol of ausaid vs. other funds'!P$1,#REF!,16,0)</f>
        <v>#REF!</v>
      </c>
      <c r="Q109" t="e">
        <f>VLOOKUP('Vol of ausaid vs. other funds'!$A109&amp;'Vol of ausaid vs. other funds'!Q$1,#REF!,16,0)</f>
        <v>#REF!</v>
      </c>
      <c r="R109" t="e">
        <f>VLOOKUP('Vol of ausaid vs. other funds'!$A109&amp;'Vol of ausaid vs. other funds'!R$1,#REF!,16,0)</f>
        <v>#REF!</v>
      </c>
      <c r="S109" t="e">
        <f>VLOOKUP('Vol of ausaid vs. other funds'!$A109&amp;'Vol of ausaid vs. other funds'!S$1,#REF!,16,0)</f>
        <v>#REF!</v>
      </c>
      <c r="V109" t="e">
        <f t="shared" si="33"/>
        <v>#REF!</v>
      </c>
      <c r="W109" t="e">
        <f t="shared" si="42"/>
        <v>#REF!</v>
      </c>
      <c r="X109" t="e">
        <f t="shared" si="34"/>
        <v>#REF!</v>
      </c>
      <c r="Y109" t="e">
        <f t="shared" si="35"/>
        <v>#REF!</v>
      </c>
      <c r="Z109" t="e">
        <f t="shared" si="36"/>
        <v>#REF!</v>
      </c>
      <c r="AA109" t="e">
        <f t="shared" si="37"/>
        <v>#REF!</v>
      </c>
      <c r="AB109" t="e">
        <f t="shared" si="38"/>
        <v>#REF!</v>
      </c>
      <c r="AC109" t="e">
        <f t="shared" si="39"/>
        <v>#REF!</v>
      </c>
      <c r="AF109" t="e">
        <f t="shared" si="43"/>
        <v>#REF!</v>
      </c>
      <c r="AG109" t="e">
        <f t="shared" si="44"/>
        <v>#REF!</v>
      </c>
      <c r="AH109" t="e">
        <f t="shared" si="45"/>
        <v>#REF!</v>
      </c>
      <c r="AI109" t="e">
        <f t="shared" si="46"/>
        <v>#REF!</v>
      </c>
      <c r="AJ109" t="e">
        <f t="shared" si="47"/>
        <v>#REF!</v>
      </c>
      <c r="AK109" t="e">
        <f t="shared" si="48"/>
        <v>#REF!</v>
      </c>
      <c r="AL109" t="e">
        <f t="shared" si="49"/>
        <v>#REF!</v>
      </c>
      <c r="AM109" t="e">
        <f t="shared" si="50"/>
        <v>#REF!</v>
      </c>
      <c r="AP109" t="str">
        <f t="shared" si="51"/>
        <v/>
      </c>
      <c r="AQ109" t="str">
        <f t="shared" si="52"/>
        <v/>
      </c>
      <c r="AR109" t="str">
        <f t="shared" si="53"/>
        <v/>
      </c>
      <c r="AS109" t="str">
        <f t="shared" si="54"/>
        <v/>
      </c>
      <c r="AT109" t="str">
        <f t="shared" si="55"/>
        <v/>
      </c>
      <c r="AU109" t="str">
        <f t="shared" si="56"/>
        <v/>
      </c>
      <c r="AV109" t="str">
        <f t="shared" si="57"/>
        <v/>
      </c>
      <c r="AW109" t="str">
        <f t="shared" si="58"/>
        <v/>
      </c>
      <c r="AY109" s="6" t="str">
        <f t="shared" si="40"/>
        <v/>
      </c>
      <c r="AZ109" s="6" t="str">
        <f t="shared" si="41"/>
        <v/>
      </c>
    </row>
    <row r="110" spans="1:52" x14ac:dyDescent="0.25">
      <c r="A110" t="s">
        <v>164</v>
      </c>
      <c r="B110" t="e">
        <f>VLOOKUP('Vol of ausaid vs. other funds'!$A110&amp;'Vol of ausaid vs. other funds'!B$1,#REF!,11,0)</f>
        <v>#REF!</v>
      </c>
      <c r="C110" t="e">
        <f>VLOOKUP('Vol of ausaid vs. other funds'!$A110&amp;'Vol of ausaid vs. other funds'!C$1,#REF!,11,0)</f>
        <v>#REF!</v>
      </c>
      <c r="D110" t="e">
        <f>VLOOKUP('Vol of ausaid vs. other funds'!$A110&amp;'Vol of ausaid vs. other funds'!D$1,#REF!,11,0)</f>
        <v>#REF!</v>
      </c>
      <c r="E110" t="e">
        <f>VLOOKUP('Vol of ausaid vs. other funds'!$A110&amp;'Vol of ausaid vs. other funds'!E$1,#REF!,11,0)</f>
        <v>#REF!</v>
      </c>
      <c r="F110" t="e">
        <f>VLOOKUP('Vol of ausaid vs. other funds'!$A110&amp;'Vol of ausaid vs. other funds'!F$1,#REF!,11,0)</f>
        <v>#REF!</v>
      </c>
      <c r="G110" t="e">
        <f>VLOOKUP('Vol of ausaid vs. other funds'!$A110&amp;'Vol of ausaid vs. other funds'!G$1,#REF!,11,0)</f>
        <v>#REF!</v>
      </c>
      <c r="H110" t="e">
        <f>VLOOKUP('Vol of ausaid vs. other funds'!$A110&amp;'Vol of ausaid vs. other funds'!H$1,#REF!,11,0)</f>
        <v>#REF!</v>
      </c>
      <c r="I110" t="e">
        <f>VLOOKUP('Vol of ausaid vs. other funds'!$A110&amp;'Vol of ausaid vs. other funds'!I$1,#REF!,11,0)</f>
        <v>#REF!</v>
      </c>
      <c r="L110" t="e">
        <f>VLOOKUP('Vol of ausaid vs. other funds'!$A110&amp;'Vol of ausaid vs. other funds'!L$1,#REF!,16,0)</f>
        <v>#REF!</v>
      </c>
      <c r="M110" t="e">
        <f>VLOOKUP('Vol of ausaid vs. other funds'!$A110&amp;'Vol of ausaid vs. other funds'!M$1,#REF!,16,0)</f>
        <v>#REF!</v>
      </c>
      <c r="N110" t="e">
        <f>VLOOKUP('Vol of ausaid vs. other funds'!$A110&amp;'Vol of ausaid vs. other funds'!N$1,#REF!,16,0)</f>
        <v>#REF!</v>
      </c>
      <c r="O110" t="e">
        <f>VLOOKUP('Vol of ausaid vs. other funds'!$A110&amp;'Vol of ausaid vs. other funds'!O$1,#REF!,16,0)</f>
        <v>#REF!</v>
      </c>
      <c r="P110" t="e">
        <f>VLOOKUP('Vol of ausaid vs. other funds'!$A110&amp;'Vol of ausaid vs. other funds'!P$1,#REF!,16,0)</f>
        <v>#REF!</v>
      </c>
      <c r="Q110" t="e">
        <f>VLOOKUP('Vol of ausaid vs. other funds'!$A110&amp;'Vol of ausaid vs. other funds'!Q$1,#REF!,16,0)</f>
        <v>#REF!</v>
      </c>
      <c r="R110" t="e">
        <f>VLOOKUP('Vol of ausaid vs. other funds'!$A110&amp;'Vol of ausaid vs. other funds'!R$1,#REF!,16,0)</f>
        <v>#REF!</v>
      </c>
      <c r="S110" t="e">
        <f>VLOOKUP('Vol of ausaid vs. other funds'!$A110&amp;'Vol of ausaid vs. other funds'!S$1,#REF!,16,0)</f>
        <v>#REF!</v>
      </c>
      <c r="V110" t="e">
        <f t="shared" si="33"/>
        <v>#REF!</v>
      </c>
      <c r="W110" t="e">
        <f t="shared" si="42"/>
        <v>#REF!</v>
      </c>
      <c r="X110" t="e">
        <f t="shared" si="34"/>
        <v>#REF!</v>
      </c>
      <c r="Y110" t="e">
        <f t="shared" si="35"/>
        <v>#REF!</v>
      </c>
      <c r="Z110" t="e">
        <f t="shared" si="36"/>
        <v>#REF!</v>
      </c>
      <c r="AA110" t="e">
        <f t="shared" si="37"/>
        <v>#REF!</v>
      </c>
      <c r="AB110" t="e">
        <f t="shared" si="38"/>
        <v>#REF!</v>
      </c>
      <c r="AC110" t="e">
        <f t="shared" si="39"/>
        <v>#REF!</v>
      </c>
      <c r="AF110" t="e">
        <f t="shared" si="43"/>
        <v>#REF!</v>
      </c>
      <c r="AG110" t="e">
        <f t="shared" si="44"/>
        <v>#REF!</v>
      </c>
      <c r="AH110" t="e">
        <f t="shared" si="45"/>
        <v>#REF!</v>
      </c>
      <c r="AI110" t="e">
        <f t="shared" si="46"/>
        <v>#REF!</v>
      </c>
      <c r="AJ110" t="e">
        <f t="shared" si="47"/>
        <v>#REF!</v>
      </c>
      <c r="AK110" t="e">
        <f t="shared" si="48"/>
        <v>#REF!</v>
      </c>
      <c r="AL110" t="e">
        <f t="shared" si="49"/>
        <v>#REF!</v>
      </c>
      <c r="AM110" t="e">
        <f t="shared" si="50"/>
        <v>#REF!</v>
      </c>
      <c r="AP110" t="str">
        <f t="shared" si="51"/>
        <v/>
      </c>
      <c r="AQ110" t="str">
        <f t="shared" si="52"/>
        <v/>
      </c>
      <c r="AR110" t="str">
        <f t="shared" si="53"/>
        <v/>
      </c>
      <c r="AS110" t="str">
        <f t="shared" si="54"/>
        <v/>
      </c>
      <c r="AT110" t="str">
        <f t="shared" si="55"/>
        <v/>
      </c>
      <c r="AU110" t="str">
        <f t="shared" si="56"/>
        <v/>
      </c>
      <c r="AV110" t="str">
        <f t="shared" si="57"/>
        <v/>
      </c>
      <c r="AW110" t="str">
        <f t="shared" si="58"/>
        <v/>
      </c>
      <c r="AY110" s="6" t="str">
        <f t="shared" si="40"/>
        <v/>
      </c>
      <c r="AZ110" s="6" t="str">
        <f t="shared" si="41"/>
        <v/>
      </c>
    </row>
    <row r="111" spans="1:52" x14ac:dyDescent="0.25">
      <c r="A111" t="s">
        <v>52</v>
      </c>
      <c r="B111" t="e">
        <f>VLOOKUP('Vol of ausaid vs. other funds'!$A111&amp;'Vol of ausaid vs. other funds'!B$1,#REF!,11,0)</f>
        <v>#REF!</v>
      </c>
      <c r="C111" t="e">
        <f>VLOOKUP('Vol of ausaid vs. other funds'!$A111&amp;'Vol of ausaid vs. other funds'!C$1,#REF!,11,0)</f>
        <v>#REF!</v>
      </c>
      <c r="D111" t="e">
        <f>VLOOKUP('Vol of ausaid vs. other funds'!$A111&amp;'Vol of ausaid vs. other funds'!D$1,#REF!,11,0)</f>
        <v>#REF!</v>
      </c>
      <c r="E111" t="e">
        <f>VLOOKUP('Vol of ausaid vs. other funds'!$A111&amp;'Vol of ausaid vs. other funds'!E$1,#REF!,11,0)</f>
        <v>#REF!</v>
      </c>
      <c r="F111" t="e">
        <f>VLOOKUP('Vol of ausaid vs. other funds'!$A111&amp;'Vol of ausaid vs. other funds'!F$1,#REF!,11,0)</f>
        <v>#REF!</v>
      </c>
      <c r="G111" t="e">
        <f>VLOOKUP('Vol of ausaid vs. other funds'!$A111&amp;'Vol of ausaid vs. other funds'!G$1,#REF!,11,0)</f>
        <v>#REF!</v>
      </c>
      <c r="H111" t="e">
        <f>VLOOKUP('Vol of ausaid vs. other funds'!$A111&amp;'Vol of ausaid vs. other funds'!H$1,#REF!,11,0)</f>
        <v>#REF!</v>
      </c>
      <c r="I111" t="e">
        <f>VLOOKUP('Vol of ausaid vs. other funds'!$A111&amp;'Vol of ausaid vs. other funds'!I$1,#REF!,11,0)</f>
        <v>#REF!</v>
      </c>
      <c r="L111" t="e">
        <f>VLOOKUP('Vol of ausaid vs. other funds'!$A111&amp;'Vol of ausaid vs. other funds'!L$1,#REF!,16,0)</f>
        <v>#REF!</v>
      </c>
      <c r="M111" t="e">
        <f>VLOOKUP('Vol of ausaid vs. other funds'!$A111&amp;'Vol of ausaid vs. other funds'!M$1,#REF!,16,0)</f>
        <v>#REF!</v>
      </c>
      <c r="N111" t="e">
        <f>VLOOKUP('Vol of ausaid vs. other funds'!$A111&amp;'Vol of ausaid vs. other funds'!N$1,#REF!,16,0)</f>
        <v>#REF!</v>
      </c>
      <c r="O111" t="e">
        <f>VLOOKUP('Vol of ausaid vs. other funds'!$A111&amp;'Vol of ausaid vs. other funds'!O$1,#REF!,16,0)</f>
        <v>#REF!</v>
      </c>
      <c r="P111" t="e">
        <f>VLOOKUP('Vol of ausaid vs. other funds'!$A111&amp;'Vol of ausaid vs. other funds'!P$1,#REF!,16,0)</f>
        <v>#REF!</v>
      </c>
      <c r="Q111" t="e">
        <f>VLOOKUP('Vol of ausaid vs. other funds'!$A111&amp;'Vol of ausaid vs. other funds'!Q$1,#REF!,16,0)</f>
        <v>#REF!</v>
      </c>
      <c r="R111" t="e">
        <f>VLOOKUP('Vol of ausaid vs. other funds'!$A111&amp;'Vol of ausaid vs. other funds'!R$1,#REF!,16,0)</f>
        <v>#REF!</v>
      </c>
      <c r="S111" t="e">
        <f>VLOOKUP('Vol of ausaid vs. other funds'!$A111&amp;'Vol of ausaid vs. other funds'!S$1,#REF!,16,0)</f>
        <v>#REF!</v>
      </c>
      <c r="V111" t="e">
        <f t="shared" si="33"/>
        <v>#REF!</v>
      </c>
      <c r="W111" t="e">
        <f t="shared" si="42"/>
        <v>#REF!</v>
      </c>
      <c r="X111" t="e">
        <f t="shared" si="34"/>
        <v>#REF!</v>
      </c>
      <c r="Y111" t="e">
        <f t="shared" si="35"/>
        <v>#REF!</v>
      </c>
      <c r="Z111" t="e">
        <f t="shared" si="36"/>
        <v>#REF!</v>
      </c>
      <c r="AA111" t="e">
        <f t="shared" si="37"/>
        <v>#REF!</v>
      </c>
      <c r="AB111" t="e">
        <f t="shared" si="38"/>
        <v>#REF!</v>
      </c>
      <c r="AC111" t="e">
        <f t="shared" si="39"/>
        <v>#REF!</v>
      </c>
      <c r="AF111" t="e">
        <f t="shared" si="43"/>
        <v>#REF!</v>
      </c>
      <c r="AG111" t="e">
        <f t="shared" si="44"/>
        <v>#REF!</v>
      </c>
      <c r="AH111" t="e">
        <f t="shared" si="45"/>
        <v>#REF!</v>
      </c>
      <c r="AI111" t="e">
        <f t="shared" si="46"/>
        <v>#REF!</v>
      </c>
      <c r="AJ111" t="e">
        <f t="shared" si="47"/>
        <v>#REF!</v>
      </c>
      <c r="AK111" t="e">
        <f t="shared" si="48"/>
        <v>#REF!</v>
      </c>
      <c r="AL111" t="e">
        <f t="shared" si="49"/>
        <v>#REF!</v>
      </c>
      <c r="AM111" t="e">
        <f t="shared" si="50"/>
        <v>#REF!</v>
      </c>
      <c r="AP111" t="str">
        <f t="shared" si="51"/>
        <v/>
      </c>
      <c r="AQ111" t="str">
        <f t="shared" si="52"/>
        <v/>
      </c>
      <c r="AR111" t="str">
        <f t="shared" si="53"/>
        <v/>
      </c>
      <c r="AS111" t="str">
        <f t="shared" si="54"/>
        <v/>
      </c>
      <c r="AT111" t="str">
        <f t="shared" si="55"/>
        <v/>
      </c>
      <c r="AU111" t="str">
        <f t="shared" si="56"/>
        <v/>
      </c>
      <c r="AV111" t="str">
        <f t="shared" si="57"/>
        <v/>
      </c>
      <c r="AW111" t="str">
        <f t="shared" si="58"/>
        <v/>
      </c>
      <c r="AY111" s="6" t="str">
        <f t="shared" si="40"/>
        <v/>
      </c>
      <c r="AZ111" s="6" t="str">
        <f t="shared" si="41"/>
        <v/>
      </c>
    </row>
    <row r="112" spans="1:52" x14ac:dyDescent="0.25">
      <c r="A112" t="s">
        <v>51</v>
      </c>
      <c r="B112" t="e">
        <f>VLOOKUP('Vol of ausaid vs. other funds'!$A112&amp;'Vol of ausaid vs. other funds'!B$1,#REF!,11,0)</f>
        <v>#REF!</v>
      </c>
      <c r="C112" t="e">
        <f>VLOOKUP('Vol of ausaid vs. other funds'!$A112&amp;'Vol of ausaid vs. other funds'!C$1,#REF!,11,0)</f>
        <v>#REF!</v>
      </c>
      <c r="D112" t="e">
        <f>VLOOKUP('Vol of ausaid vs. other funds'!$A112&amp;'Vol of ausaid vs. other funds'!D$1,#REF!,11,0)</f>
        <v>#REF!</v>
      </c>
      <c r="E112" t="e">
        <f>VLOOKUP('Vol of ausaid vs. other funds'!$A112&amp;'Vol of ausaid vs. other funds'!E$1,#REF!,11,0)</f>
        <v>#REF!</v>
      </c>
      <c r="F112" t="e">
        <f>VLOOKUP('Vol of ausaid vs. other funds'!$A112&amp;'Vol of ausaid vs. other funds'!F$1,#REF!,11,0)</f>
        <v>#REF!</v>
      </c>
      <c r="G112" t="e">
        <f>VLOOKUP('Vol of ausaid vs. other funds'!$A112&amp;'Vol of ausaid vs. other funds'!G$1,#REF!,11,0)</f>
        <v>#REF!</v>
      </c>
      <c r="H112" t="e">
        <f>VLOOKUP('Vol of ausaid vs. other funds'!$A112&amp;'Vol of ausaid vs. other funds'!H$1,#REF!,11,0)</f>
        <v>#REF!</v>
      </c>
      <c r="I112" t="e">
        <f>VLOOKUP('Vol of ausaid vs. other funds'!$A112&amp;'Vol of ausaid vs. other funds'!I$1,#REF!,11,0)</f>
        <v>#REF!</v>
      </c>
      <c r="L112" t="e">
        <f>VLOOKUP('Vol of ausaid vs. other funds'!$A112&amp;'Vol of ausaid vs. other funds'!L$1,#REF!,16,0)</f>
        <v>#REF!</v>
      </c>
      <c r="M112" t="e">
        <f>VLOOKUP('Vol of ausaid vs. other funds'!$A112&amp;'Vol of ausaid vs. other funds'!M$1,#REF!,16,0)</f>
        <v>#REF!</v>
      </c>
      <c r="N112" t="e">
        <f>VLOOKUP('Vol of ausaid vs. other funds'!$A112&amp;'Vol of ausaid vs. other funds'!N$1,#REF!,16,0)</f>
        <v>#REF!</v>
      </c>
      <c r="O112" t="e">
        <f>VLOOKUP('Vol of ausaid vs. other funds'!$A112&amp;'Vol of ausaid vs. other funds'!O$1,#REF!,16,0)</f>
        <v>#REF!</v>
      </c>
      <c r="P112" t="e">
        <f>VLOOKUP('Vol of ausaid vs. other funds'!$A112&amp;'Vol of ausaid vs. other funds'!P$1,#REF!,16,0)</f>
        <v>#REF!</v>
      </c>
      <c r="Q112" t="e">
        <f>VLOOKUP('Vol of ausaid vs. other funds'!$A112&amp;'Vol of ausaid vs. other funds'!Q$1,#REF!,16,0)</f>
        <v>#REF!</v>
      </c>
      <c r="R112" t="e">
        <f>VLOOKUP('Vol of ausaid vs. other funds'!$A112&amp;'Vol of ausaid vs. other funds'!R$1,#REF!,16,0)</f>
        <v>#REF!</v>
      </c>
      <c r="S112" t="e">
        <f>VLOOKUP('Vol of ausaid vs. other funds'!$A112&amp;'Vol of ausaid vs. other funds'!S$1,#REF!,16,0)</f>
        <v>#REF!</v>
      </c>
      <c r="V112" t="e">
        <f t="shared" si="33"/>
        <v>#REF!</v>
      </c>
      <c r="W112" t="e">
        <f t="shared" si="42"/>
        <v>#REF!</v>
      </c>
      <c r="X112" t="e">
        <f t="shared" si="34"/>
        <v>#REF!</v>
      </c>
      <c r="Y112" t="e">
        <f t="shared" si="35"/>
        <v>#REF!</v>
      </c>
      <c r="Z112" t="e">
        <f t="shared" si="36"/>
        <v>#REF!</v>
      </c>
      <c r="AA112" t="e">
        <f t="shared" si="37"/>
        <v>#REF!</v>
      </c>
      <c r="AB112" t="e">
        <f t="shared" si="38"/>
        <v>#REF!</v>
      </c>
      <c r="AC112" t="e">
        <f t="shared" si="39"/>
        <v>#REF!</v>
      </c>
      <c r="AF112" t="e">
        <f t="shared" si="43"/>
        <v>#REF!</v>
      </c>
      <c r="AG112" t="e">
        <f t="shared" si="44"/>
        <v>#REF!</v>
      </c>
      <c r="AH112" t="e">
        <f t="shared" si="45"/>
        <v>#REF!</v>
      </c>
      <c r="AI112" t="e">
        <f t="shared" si="46"/>
        <v>#REF!</v>
      </c>
      <c r="AJ112" t="e">
        <f t="shared" si="47"/>
        <v>#REF!</v>
      </c>
      <c r="AK112" t="e">
        <f t="shared" si="48"/>
        <v>#REF!</v>
      </c>
      <c r="AL112" t="e">
        <f t="shared" si="49"/>
        <v>#REF!</v>
      </c>
      <c r="AM112" t="e">
        <f t="shared" si="50"/>
        <v>#REF!</v>
      </c>
      <c r="AP112" t="str">
        <f t="shared" si="51"/>
        <v/>
      </c>
      <c r="AQ112" t="str">
        <f t="shared" si="52"/>
        <v/>
      </c>
      <c r="AR112" t="str">
        <f t="shared" si="53"/>
        <v/>
      </c>
      <c r="AS112" t="str">
        <f t="shared" si="54"/>
        <v/>
      </c>
      <c r="AT112" t="str">
        <f t="shared" si="55"/>
        <v/>
      </c>
      <c r="AU112" t="str">
        <f t="shared" si="56"/>
        <v/>
      </c>
      <c r="AV112" t="str">
        <f t="shared" si="57"/>
        <v/>
      </c>
      <c r="AW112" t="str">
        <f t="shared" si="58"/>
        <v/>
      </c>
      <c r="AY112" s="6" t="str">
        <f t="shared" si="40"/>
        <v/>
      </c>
      <c r="AZ112" s="6" t="str">
        <f t="shared" si="41"/>
        <v/>
      </c>
    </row>
    <row r="113" spans="1:52" x14ac:dyDescent="0.25">
      <c r="A113" t="s">
        <v>47</v>
      </c>
      <c r="B113" t="e">
        <f>VLOOKUP('Vol of ausaid vs. other funds'!$A113&amp;'Vol of ausaid vs. other funds'!B$1,#REF!,11,0)</f>
        <v>#REF!</v>
      </c>
      <c r="C113" t="e">
        <f>VLOOKUP('Vol of ausaid vs. other funds'!$A113&amp;'Vol of ausaid vs. other funds'!C$1,#REF!,11,0)</f>
        <v>#REF!</v>
      </c>
      <c r="D113" t="e">
        <f>VLOOKUP('Vol of ausaid vs. other funds'!$A113&amp;'Vol of ausaid vs. other funds'!D$1,#REF!,11,0)</f>
        <v>#REF!</v>
      </c>
      <c r="E113" t="e">
        <f>VLOOKUP('Vol of ausaid vs. other funds'!$A113&amp;'Vol of ausaid vs. other funds'!E$1,#REF!,11,0)</f>
        <v>#REF!</v>
      </c>
      <c r="F113" t="e">
        <f>VLOOKUP('Vol of ausaid vs. other funds'!$A113&amp;'Vol of ausaid vs. other funds'!F$1,#REF!,11,0)</f>
        <v>#REF!</v>
      </c>
      <c r="G113" t="e">
        <f>VLOOKUP('Vol of ausaid vs. other funds'!$A113&amp;'Vol of ausaid vs. other funds'!G$1,#REF!,11,0)</f>
        <v>#REF!</v>
      </c>
      <c r="H113" t="e">
        <f>VLOOKUP('Vol of ausaid vs. other funds'!$A113&amp;'Vol of ausaid vs. other funds'!H$1,#REF!,11,0)</f>
        <v>#REF!</v>
      </c>
      <c r="I113" t="e">
        <f>VLOOKUP('Vol of ausaid vs. other funds'!$A113&amp;'Vol of ausaid vs. other funds'!I$1,#REF!,11,0)</f>
        <v>#REF!</v>
      </c>
      <c r="L113" t="e">
        <f>VLOOKUP('Vol of ausaid vs. other funds'!$A113&amp;'Vol of ausaid vs. other funds'!L$1,#REF!,16,0)</f>
        <v>#REF!</v>
      </c>
      <c r="M113" t="e">
        <f>VLOOKUP('Vol of ausaid vs. other funds'!$A113&amp;'Vol of ausaid vs. other funds'!M$1,#REF!,16,0)</f>
        <v>#REF!</v>
      </c>
      <c r="N113" t="e">
        <f>VLOOKUP('Vol of ausaid vs. other funds'!$A113&amp;'Vol of ausaid vs. other funds'!N$1,#REF!,16,0)</f>
        <v>#REF!</v>
      </c>
      <c r="O113" t="e">
        <f>VLOOKUP('Vol of ausaid vs. other funds'!$A113&amp;'Vol of ausaid vs. other funds'!O$1,#REF!,16,0)</f>
        <v>#REF!</v>
      </c>
      <c r="P113" t="e">
        <f>VLOOKUP('Vol of ausaid vs. other funds'!$A113&amp;'Vol of ausaid vs. other funds'!P$1,#REF!,16,0)</f>
        <v>#REF!</v>
      </c>
      <c r="Q113" t="e">
        <f>VLOOKUP('Vol of ausaid vs. other funds'!$A113&amp;'Vol of ausaid vs. other funds'!Q$1,#REF!,16,0)</f>
        <v>#REF!</v>
      </c>
      <c r="R113" t="e">
        <f>VLOOKUP('Vol of ausaid vs. other funds'!$A113&amp;'Vol of ausaid vs. other funds'!R$1,#REF!,16,0)</f>
        <v>#REF!</v>
      </c>
      <c r="S113" t="e">
        <f>VLOOKUP('Vol of ausaid vs. other funds'!$A113&amp;'Vol of ausaid vs. other funds'!S$1,#REF!,16,0)</f>
        <v>#REF!</v>
      </c>
      <c r="V113" t="e">
        <f t="shared" si="33"/>
        <v>#REF!</v>
      </c>
      <c r="W113" t="e">
        <f t="shared" si="42"/>
        <v>#REF!</v>
      </c>
      <c r="X113" t="e">
        <f t="shared" si="34"/>
        <v>#REF!</v>
      </c>
      <c r="Y113" t="e">
        <f t="shared" si="35"/>
        <v>#REF!</v>
      </c>
      <c r="Z113" t="e">
        <f t="shared" si="36"/>
        <v>#REF!</v>
      </c>
      <c r="AA113" t="e">
        <f t="shared" si="37"/>
        <v>#REF!</v>
      </c>
      <c r="AB113" t="e">
        <f t="shared" si="38"/>
        <v>#REF!</v>
      </c>
      <c r="AC113" t="e">
        <f t="shared" si="39"/>
        <v>#REF!</v>
      </c>
      <c r="AF113" t="e">
        <f t="shared" si="43"/>
        <v>#REF!</v>
      </c>
      <c r="AG113" t="e">
        <f t="shared" si="44"/>
        <v>#REF!</v>
      </c>
      <c r="AH113" t="e">
        <f t="shared" si="45"/>
        <v>#REF!</v>
      </c>
      <c r="AI113" t="e">
        <f t="shared" si="46"/>
        <v>#REF!</v>
      </c>
      <c r="AJ113" t="e">
        <f t="shared" si="47"/>
        <v>#REF!</v>
      </c>
      <c r="AK113" t="e">
        <f t="shared" si="48"/>
        <v>#REF!</v>
      </c>
      <c r="AL113" t="e">
        <f t="shared" si="49"/>
        <v>#REF!</v>
      </c>
      <c r="AM113" t="e">
        <f t="shared" si="50"/>
        <v>#REF!</v>
      </c>
      <c r="AP113" t="str">
        <f t="shared" si="51"/>
        <v/>
      </c>
      <c r="AQ113" t="str">
        <f t="shared" si="52"/>
        <v/>
      </c>
      <c r="AR113" t="str">
        <f t="shared" si="53"/>
        <v/>
      </c>
      <c r="AS113" t="str">
        <f t="shared" si="54"/>
        <v/>
      </c>
      <c r="AT113" t="str">
        <f t="shared" si="55"/>
        <v/>
      </c>
      <c r="AU113" t="str">
        <f t="shared" si="56"/>
        <v/>
      </c>
      <c r="AV113" t="str">
        <f t="shared" si="57"/>
        <v/>
      </c>
      <c r="AW113" t="str">
        <f t="shared" si="58"/>
        <v/>
      </c>
      <c r="AY113" s="6" t="str">
        <f t="shared" si="40"/>
        <v/>
      </c>
      <c r="AZ113" s="6" t="str">
        <f t="shared" si="41"/>
        <v/>
      </c>
    </row>
    <row r="114" spans="1:52" x14ac:dyDescent="0.25">
      <c r="A114" t="s">
        <v>149</v>
      </c>
      <c r="B114" t="e">
        <f>VLOOKUP('Vol of ausaid vs. other funds'!$A114&amp;'Vol of ausaid vs. other funds'!B$1,#REF!,11,0)</f>
        <v>#REF!</v>
      </c>
      <c r="C114" t="e">
        <f>VLOOKUP('Vol of ausaid vs. other funds'!$A114&amp;'Vol of ausaid vs. other funds'!C$1,#REF!,11,0)</f>
        <v>#REF!</v>
      </c>
      <c r="D114" t="e">
        <f>VLOOKUP('Vol of ausaid vs. other funds'!$A114&amp;'Vol of ausaid vs. other funds'!D$1,#REF!,11,0)</f>
        <v>#REF!</v>
      </c>
      <c r="E114" t="e">
        <f>VLOOKUP('Vol of ausaid vs. other funds'!$A114&amp;'Vol of ausaid vs. other funds'!E$1,#REF!,11,0)</f>
        <v>#REF!</v>
      </c>
      <c r="F114" t="e">
        <f>VLOOKUP('Vol of ausaid vs. other funds'!$A114&amp;'Vol of ausaid vs. other funds'!F$1,#REF!,11,0)</f>
        <v>#REF!</v>
      </c>
      <c r="G114" t="e">
        <f>VLOOKUP('Vol of ausaid vs. other funds'!$A114&amp;'Vol of ausaid vs. other funds'!G$1,#REF!,11,0)</f>
        <v>#REF!</v>
      </c>
      <c r="H114" t="e">
        <f>VLOOKUP('Vol of ausaid vs. other funds'!$A114&amp;'Vol of ausaid vs. other funds'!H$1,#REF!,11,0)</f>
        <v>#REF!</v>
      </c>
      <c r="I114" t="e">
        <f>VLOOKUP('Vol of ausaid vs. other funds'!$A114&amp;'Vol of ausaid vs. other funds'!I$1,#REF!,11,0)</f>
        <v>#REF!</v>
      </c>
      <c r="L114" t="e">
        <f>VLOOKUP('Vol of ausaid vs. other funds'!$A114&amp;'Vol of ausaid vs. other funds'!L$1,#REF!,16,0)</f>
        <v>#REF!</v>
      </c>
      <c r="M114" t="e">
        <f>VLOOKUP('Vol of ausaid vs. other funds'!$A114&amp;'Vol of ausaid vs. other funds'!M$1,#REF!,16,0)</f>
        <v>#REF!</v>
      </c>
      <c r="N114" t="e">
        <f>VLOOKUP('Vol of ausaid vs. other funds'!$A114&amp;'Vol of ausaid vs. other funds'!N$1,#REF!,16,0)</f>
        <v>#REF!</v>
      </c>
      <c r="O114" t="e">
        <f>VLOOKUP('Vol of ausaid vs. other funds'!$A114&amp;'Vol of ausaid vs. other funds'!O$1,#REF!,16,0)</f>
        <v>#REF!</v>
      </c>
      <c r="P114" t="e">
        <f>VLOOKUP('Vol of ausaid vs. other funds'!$A114&amp;'Vol of ausaid vs. other funds'!P$1,#REF!,16,0)</f>
        <v>#REF!</v>
      </c>
      <c r="Q114" t="e">
        <f>VLOOKUP('Vol of ausaid vs. other funds'!$A114&amp;'Vol of ausaid vs. other funds'!Q$1,#REF!,16,0)</f>
        <v>#REF!</v>
      </c>
      <c r="R114" t="e">
        <f>VLOOKUP('Vol of ausaid vs. other funds'!$A114&amp;'Vol of ausaid vs. other funds'!R$1,#REF!,16,0)</f>
        <v>#REF!</v>
      </c>
      <c r="S114" t="e">
        <f>VLOOKUP('Vol of ausaid vs. other funds'!$A114&amp;'Vol of ausaid vs. other funds'!S$1,#REF!,16,0)</f>
        <v>#REF!</v>
      </c>
      <c r="V114" t="e">
        <f t="shared" si="33"/>
        <v>#REF!</v>
      </c>
      <c r="W114" t="e">
        <f t="shared" si="42"/>
        <v>#REF!</v>
      </c>
      <c r="X114" t="e">
        <f t="shared" si="34"/>
        <v>#REF!</v>
      </c>
      <c r="Y114" t="e">
        <f t="shared" si="35"/>
        <v>#REF!</v>
      </c>
      <c r="Z114" t="e">
        <f t="shared" si="36"/>
        <v>#REF!</v>
      </c>
      <c r="AA114" t="e">
        <f t="shared" si="37"/>
        <v>#REF!</v>
      </c>
      <c r="AB114" t="e">
        <f t="shared" si="38"/>
        <v>#REF!</v>
      </c>
      <c r="AC114" t="e">
        <f t="shared" si="39"/>
        <v>#REF!</v>
      </c>
      <c r="AF114" t="e">
        <f t="shared" si="43"/>
        <v>#REF!</v>
      </c>
      <c r="AG114" t="e">
        <f t="shared" si="44"/>
        <v>#REF!</v>
      </c>
      <c r="AH114" t="e">
        <f t="shared" si="45"/>
        <v>#REF!</v>
      </c>
      <c r="AI114" t="e">
        <f t="shared" si="46"/>
        <v>#REF!</v>
      </c>
      <c r="AJ114" t="e">
        <f t="shared" si="47"/>
        <v>#REF!</v>
      </c>
      <c r="AK114" t="e">
        <f t="shared" si="48"/>
        <v>#REF!</v>
      </c>
      <c r="AL114" t="e">
        <f t="shared" si="49"/>
        <v>#REF!</v>
      </c>
      <c r="AM114" t="e">
        <f t="shared" si="50"/>
        <v>#REF!</v>
      </c>
      <c r="AP114" t="str">
        <f t="shared" si="51"/>
        <v/>
      </c>
      <c r="AQ114" t="str">
        <f t="shared" si="52"/>
        <v/>
      </c>
      <c r="AR114" t="str">
        <f t="shared" si="53"/>
        <v/>
      </c>
      <c r="AS114" t="str">
        <f t="shared" si="54"/>
        <v/>
      </c>
      <c r="AT114" t="str">
        <f t="shared" si="55"/>
        <v/>
      </c>
      <c r="AU114" t="str">
        <f t="shared" si="56"/>
        <v/>
      </c>
      <c r="AV114" t="str">
        <f t="shared" si="57"/>
        <v/>
      </c>
      <c r="AW114" t="str">
        <f t="shared" si="58"/>
        <v/>
      </c>
      <c r="AY114" s="6" t="str">
        <f t="shared" si="40"/>
        <v/>
      </c>
      <c r="AZ114" s="6" t="str">
        <f t="shared" si="41"/>
        <v/>
      </c>
    </row>
    <row r="115" spans="1:52" x14ac:dyDescent="0.25">
      <c r="A115" t="s">
        <v>48</v>
      </c>
      <c r="B115" t="e">
        <f>VLOOKUP('Vol of ausaid vs. other funds'!$A115&amp;'Vol of ausaid vs. other funds'!B$1,#REF!,11,0)</f>
        <v>#REF!</v>
      </c>
      <c r="C115" t="e">
        <f>VLOOKUP('Vol of ausaid vs. other funds'!$A115&amp;'Vol of ausaid vs. other funds'!C$1,#REF!,11,0)</f>
        <v>#REF!</v>
      </c>
      <c r="D115" t="e">
        <f>VLOOKUP('Vol of ausaid vs. other funds'!$A115&amp;'Vol of ausaid vs. other funds'!D$1,#REF!,11,0)</f>
        <v>#REF!</v>
      </c>
      <c r="E115" t="e">
        <f>VLOOKUP('Vol of ausaid vs. other funds'!$A115&amp;'Vol of ausaid vs. other funds'!E$1,#REF!,11,0)</f>
        <v>#REF!</v>
      </c>
      <c r="F115" t="e">
        <f>VLOOKUP('Vol of ausaid vs. other funds'!$A115&amp;'Vol of ausaid vs. other funds'!F$1,#REF!,11,0)</f>
        <v>#REF!</v>
      </c>
      <c r="G115" t="e">
        <f>VLOOKUP('Vol of ausaid vs. other funds'!$A115&amp;'Vol of ausaid vs. other funds'!G$1,#REF!,11,0)</f>
        <v>#REF!</v>
      </c>
      <c r="H115" t="e">
        <f>VLOOKUP('Vol of ausaid vs. other funds'!$A115&amp;'Vol of ausaid vs. other funds'!H$1,#REF!,11,0)</f>
        <v>#REF!</v>
      </c>
      <c r="I115" t="e">
        <f>VLOOKUP('Vol of ausaid vs. other funds'!$A115&amp;'Vol of ausaid vs. other funds'!I$1,#REF!,11,0)</f>
        <v>#REF!</v>
      </c>
      <c r="L115" t="e">
        <f>VLOOKUP('Vol of ausaid vs. other funds'!$A115&amp;'Vol of ausaid vs. other funds'!L$1,#REF!,16,0)</f>
        <v>#REF!</v>
      </c>
      <c r="M115" t="e">
        <f>VLOOKUP('Vol of ausaid vs. other funds'!$A115&amp;'Vol of ausaid vs. other funds'!M$1,#REF!,16,0)</f>
        <v>#REF!</v>
      </c>
      <c r="N115" t="e">
        <f>VLOOKUP('Vol of ausaid vs. other funds'!$A115&amp;'Vol of ausaid vs. other funds'!N$1,#REF!,16,0)</f>
        <v>#REF!</v>
      </c>
      <c r="O115" t="e">
        <f>VLOOKUP('Vol of ausaid vs. other funds'!$A115&amp;'Vol of ausaid vs. other funds'!O$1,#REF!,16,0)</f>
        <v>#REF!</v>
      </c>
      <c r="P115" t="e">
        <f>VLOOKUP('Vol of ausaid vs. other funds'!$A115&amp;'Vol of ausaid vs. other funds'!P$1,#REF!,16,0)</f>
        <v>#REF!</v>
      </c>
      <c r="Q115" t="e">
        <f>VLOOKUP('Vol of ausaid vs. other funds'!$A115&amp;'Vol of ausaid vs. other funds'!Q$1,#REF!,16,0)</f>
        <v>#REF!</v>
      </c>
      <c r="R115" t="e">
        <f>VLOOKUP('Vol of ausaid vs. other funds'!$A115&amp;'Vol of ausaid vs. other funds'!R$1,#REF!,16,0)</f>
        <v>#REF!</v>
      </c>
      <c r="S115" t="e">
        <f>VLOOKUP('Vol of ausaid vs. other funds'!$A115&amp;'Vol of ausaid vs. other funds'!S$1,#REF!,16,0)</f>
        <v>#REF!</v>
      </c>
      <c r="V115" t="e">
        <f t="shared" si="33"/>
        <v>#REF!</v>
      </c>
      <c r="W115" t="e">
        <f t="shared" si="42"/>
        <v>#REF!</v>
      </c>
      <c r="X115" t="e">
        <f t="shared" si="34"/>
        <v>#REF!</v>
      </c>
      <c r="Y115" t="e">
        <f t="shared" si="35"/>
        <v>#REF!</v>
      </c>
      <c r="Z115" t="e">
        <f t="shared" si="36"/>
        <v>#REF!</v>
      </c>
      <c r="AA115" t="e">
        <f t="shared" si="37"/>
        <v>#REF!</v>
      </c>
      <c r="AB115" t="e">
        <f t="shared" si="38"/>
        <v>#REF!</v>
      </c>
      <c r="AC115" t="e">
        <f t="shared" si="39"/>
        <v>#REF!</v>
      </c>
      <c r="AF115" t="e">
        <f t="shared" si="43"/>
        <v>#REF!</v>
      </c>
      <c r="AG115" t="e">
        <f t="shared" si="44"/>
        <v>#REF!</v>
      </c>
      <c r="AH115" t="e">
        <f t="shared" si="45"/>
        <v>#REF!</v>
      </c>
      <c r="AI115" t="e">
        <f t="shared" si="46"/>
        <v>#REF!</v>
      </c>
      <c r="AJ115" t="e">
        <f t="shared" si="47"/>
        <v>#REF!</v>
      </c>
      <c r="AK115" t="e">
        <f t="shared" si="48"/>
        <v>#REF!</v>
      </c>
      <c r="AL115" t="e">
        <f t="shared" si="49"/>
        <v>#REF!</v>
      </c>
      <c r="AM115" t="e">
        <f t="shared" si="50"/>
        <v>#REF!</v>
      </c>
      <c r="AP115" t="str">
        <f t="shared" si="51"/>
        <v/>
      </c>
      <c r="AQ115" t="str">
        <f t="shared" si="52"/>
        <v/>
      </c>
      <c r="AR115" t="str">
        <f t="shared" si="53"/>
        <v/>
      </c>
      <c r="AS115" t="str">
        <f t="shared" si="54"/>
        <v/>
      </c>
      <c r="AT115" t="str">
        <f t="shared" si="55"/>
        <v/>
      </c>
      <c r="AU115" t="str">
        <f t="shared" si="56"/>
        <v/>
      </c>
      <c r="AV115" t="str">
        <f t="shared" si="57"/>
        <v/>
      </c>
      <c r="AW115" t="str">
        <f t="shared" si="58"/>
        <v/>
      </c>
      <c r="AY115" s="6" t="str">
        <f t="shared" si="40"/>
        <v/>
      </c>
      <c r="AZ115" s="6" t="str">
        <f t="shared" si="41"/>
        <v/>
      </c>
    </row>
    <row r="116" spans="1:52" x14ac:dyDescent="0.25">
      <c r="A116" t="s">
        <v>150</v>
      </c>
      <c r="B116" t="e">
        <f>VLOOKUP('Vol of ausaid vs. other funds'!$A116&amp;'Vol of ausaid vs. other funds'!B$1,#REF!,11,0)</f>
        <v>#REF!</v>
      </c>
      <c r="C116" t="e">
        <f>VLOOKUP('Vol of ausaid vs. other funds'!$A116&amp;'Vol of ausaid vs. other funds'!C$1,#REF!,11,0)</f>
        <v>#REF!</v>
      </c>
      <c r="D116" t="e">
        <f>VLOOKUP('Vol of ausaid vs. other funds'!$A116&amp;'Vol of ausaid vs. other funds'!D$1,#REF!,11,0)</f>
        <v>#REF!</v>
      </c>
      <c r="E116" t="e">
        <f>VLOOKUP('Vol of ausaid vs. other funds'!$A116&amp;'Vol of ausaid vs. other funds'!E$1,#REF!,11,0)</f>
        <v>#REF!</v>
      </c>
      <c r="F116" t="e">
        <f>VLOOKUP('Vol of ausaid vs. other funds'!$A116&amp;'Vol of ausaid vs. other funds'!F$1,#REF!,11,0)</f>
        <v>#REF!</v>
      </c>
      <c r="G116" t="e">
        <f>VLOOKUP('Vol of ausaid vs. other funds'!$A116&amp;'Vol of ausaid vs. other funds'!G$1,#REF!,11,0)</f>
        <v>#REF!</v>
      </c>
      <c r="H116" t="e">
        <f>VLOOKUP('Vol of ausaid vs. other funds'!$A116&amp;'Vol of ausaid vs. other funds'!H$1,#REF!,11,0)</f>
        <v>#REF!</v>
      </c>
      <c r="I116" t="e">
        <f>VLOOKUP('Vol of ausaid vs. other funds'!$A116&amp;'Vol of ausaid vs. other funds'!I$1,#REF!,11,0)</f>
        <v>#REF!</v>
      </c>
      <c r="L116" t="e">
        <f>VLOOKUP('Vol of ausaid vs. other funds'!$A116&amp;'Vol of ausaid vs. other funds'!L$1,#REF!,16,0)</f>
        <v>#REF!</v>
      </c>
      <c r="M116" t="e">
        <f>VLOOKUP('Vol of ausaid vs. other funds'!$A116&amp;'Vol of ausaid vs. other funds'!M$1,#REF!,16,0)</f>
        <v>#REF!</v>
      </c>
      <c r="N116" t="e">
        <f>VLOOKUP('Vol of ausaid vs. other funds'!$A116&amp;'Vol of ausaid vs. other funds'!N$1,#REF!,16,0)</f>
        <v>#REF!</v>
      </c>
      <c r="O116" t="e">
        <f>VLOOKUP('Vol of ausaid vs. other funds'!$A116&amp;'Vol of ausaid vs. other funds'!O$1,#REF!,16,0)</f>
        <v>#REF!</v>
      </c>
      <c r="P116" t="e">
        <f>VLOOKUP('Vol of ausaid vs. other funds'!$A116&amp;'Vol of ausaid vs. other funds'!P$1,#REF!,16,0)</f>
        <v>#REF!</v>
      </c>
      <c r="Q116" t="e">
        <f>VLOOKUP('Vol of ausaid vs. other funds'!$A116&amp;'Vol of ausaid vs. other funds'!Q$1,#REF!,16,0)</f>
        <v>#REF!</v>
      </c>
      <c r="R116" t="e">
        <f>VLOOKUP('Vol of ausaid vs. other funds'!$A116&amp;'Vol of ausaid vs. other funds'!R$1,#REF!,16,0)</f>
        <v>#REF!</v>
      </c>
      <c r="S116" t="e">
        <f>VLOOKUP('Vol of ausaid vs. other funds'!$A116&amp;'Vol of ausaid vs. other funds'!S$1,#REF!,16,0)</f>
        <v>#REF!</v>
      </c>
      <c r="V116" t="e">
        <f t="shared" si="33"/>
        <v>#REF!</v>
      </c>
      <c r="W116" t="e">
        <f t="shared" si="42"/>
        <v>#REF!</v>
      </c>
      <c r="X116" t="e">
        <f t="shared" si="34"/>
        <v>#REF!</v>
      </c>
      <c r="Y116" t="e">
        <f t="shared" si="35"/>
        <v>#REF!</v>
      </c>
      <c r="Z116" t="e">
        <f t="shared" si="36"/>
        <v>#REF!</v>
      </c>
      <c r="AA116" t="e">
        <f t="shared" si="37"/>
        <v>#REF!</v>
      </c>
      <c r="AB116" t="e">
        <f t="shared" si="38"/>
        <v>#REF!</v>
      </c>
      <c r="AC116" t="e">
        <f t="shared" si="39"/>
        <v>#REF!</v>
      </c>
      <c r="AF116" t="e">
        <f t="shared" si="43"/>
        <v>#REF!</v>
      </c>
      <c r="AG116" t="e">
        <f t="shared" si="44"/>
        <v>#REF!</v>
      </c>
      <c r="AH116" t="e">
        <f t="shared" si="45"/>
        <v>#REF!</v>
      </c>
      <c r="AI116" t="e">
        <f t="shared" si="46"/>
        <v>#REF!</v>
      </c>
      <c r="AJ116" t="e">
        <f t="shared" si="47"/>
        <v>#REF!</v>
      </c>
      <c r="AK116" t="e">
        <f t="shared" si="48"/>
        <v>#REF!</v>
      </c>
      <c r="AL116" t="e">
        <f t="shared" si="49"/>
        <v>#REF!</v>
      </c>
      <c r="AM116" t="e">
        <f t="shared" si="50"/>
        <v>#REF!</v>
      </c>
      <c r="AP116" t="str">
        <f t="shared" si="51"/>
        <v/>
      </c>
      <c r="AQ116" t="str">
        <f t="shared" si="52"/>
        <v/>
      </c>
      <c r="AR116" t="str">
        <f t="shared" si="53"/>
        <v/>
      </c>
      <c r="AS116" t="str">
        <f t="shared" si="54"/>
        <v/>
      </c>
      <c r="AT116" t="str">
        <f t="shared" si="55"/>
        <v/>
      </c>
      <c r="AU116" t="str">
        <f t="shared" si="56"/>
        <v/>
      </c>
      <c r="AV116" t="str">
        <f t="shared" si="57"/>
        <v/>
      </c>
      <c r="AW116" t="str">
        <f t="shared" si="58"/>
        <v/>
      </c>
      <c r="AY116" s="6" t="str">
        <f t="shared" si="40"/>
        <v/>
      </c>
      <c r="AZ116" s="6" t="str">
        <f t="shared" si="41"/>
        <v/>
      </c>
    </row>
    <row r="117" spans="1:52" x14ac:dyDescent="0.25">
      <c r="A117" t="s">
        <v>151</v>
      </c>
      <c r="B117" t="e">
        <f>VLOOKUP('Vol of ausaid vs. other funds'!$A117&amp;'Vol of ausaid vs. other funds'!B$1,#REF!,11,0)</f>
        <v>#REF!</v>
      </c>
      <c r="C117" t="e">
        <f>VLOOKUP('Vol of ausaid vs. other funds'!$A117&amp;'Vol of ausaid vs. other funds'!C$1,#REF!,11,0)</f>
        <v>#REF!</v>
      </c>
      <c r="D117" t="e">
        <f>VLOOKUP('Vol of ausaid vs. other funds'!$A117&amp;'Vol of ausaid vs. other funds'!D$1,#REF!,11,0)</f>
        <v>#REF!</v>
      </c>
      <c r="E117" t="e">
        <f>VLOOKUP('Vol of ausaid vs. other funds'!$A117&amp;'Vol of ausaid vs. other funds'!E$1,#REF!,11,0)</f>
        <v>#REF!</v>
      </c>
      <c r="F117" t="e">
        <f>VLOOKUP('Vol of ausaid vs. other funds'!$A117&amp;'Vol of ausaid vs. other funds'!F$1,#REF!,11,0)</f>
        <v>#REF!</v>
      </c>
      <c r="G117" t="e">
        <f>VLOOKUP('Vol of ausaid vs. other funds'!$A117&amp;'Vol of ausaid vs. other funds'!G$1,#REF!,11,0)</f>
        <v>#REF!</v>
      </c>
      <c r="H117" t="e">
        <f>VLOOKUP('Vol of ausaid vs. other funds'!$A117&amp;'Vol of ausaid vs. other funds'!H$1,#REF!,11,0)</f>
        <v>#REF!</v>
      </c>
      <c r="I117" t="e">
        <f>VLOOKUP('Vol of ausaid vs. other funds'!$A117&amp;'Vol of ausaid vs. other funds'!I$1,#REF!,11,0)</f>
        <v>#REF!</v>
      </c>
      <c r="L117" t="e">
        <f>VLOOKUP('Vol of ausaid vs. other funds'!$A117&amp;'Vol of ausaid vs. other funds'!L$1,#REF!,16,0)</f>
        <v>#REF!</v>
      </c>
      <c r="M117" t="e">
        <f>VLOOKUP('Vol of ausaid vs. other funds'!$A117&amp;'Vol of ausaid vs. other funds'!M$1,#REF!,16,0)</f>
        <v>#REF!</v>
      </c>
      <c r="N117" t="e">
        <f>VLOOKUP('Vol of ausaid vs. other funds'!$A117&amp;'Vol of ausaid vs. other funds'!N$1,#REF!,16,0)</f>
        <v>#REF!</v>
      </c>
      <c r="O117" t="e">
        <f>VLOOKUP('Vol of ausaid vs. other funds'!$A117&amp;'Vol of ausaid vs. other funds'!O$1,#REF!,16,0)</f>
        <v>#REF!</v>
      </c>
      <c r="P117" t="e">
        <f>VLOOKUP('Vol of ausaid vs. other funds'!$A117&amp;'Vol of ausaid vs. other funds'!P$1,#REF!,16,0)</f>
        <v>#REF!</v>
      </c>
      <c r="Q117" t="e">
        <f>VLOOKUP('Vol of ausaid vs. other funds'!$A117&amp;'Vol of ausaid vs. other funds'!Q$1,#REF!,16,0)</f>
        <v>#REF!</v>
      </c>
      <c r="R117" t="e">
        <f>VLOOKUP('Vol of ausaid vs. other funds'!$A117&amp;'Vol of ausaid vs. other funds'!R$1,#REF!,16,0)</f>
        <v>#REF!</v>
      </c>
      <c r="S117" t="e">
        <f>VLOOKUP('Vol of ausaid vs. other funds'!$A117&amp;'Vol of ausaid vs. other funds'!S$1,#REF!,16,0)</f>
        <v>#REF!</v>
      </c>
      <c r="V117" t="e">
        <f t="shared" si="33"/>
        <v>#REF!</v>
      </c>
      <c r="W117" t="e">
        <f t="shared" si="42"/>
        <v>#REF!</v>
      </c>
      <c r="X117" t="e">
        <f t="shared" si="34"/>
        <v>#REF!</v>
      </c>
      <c r="Y117" t="e">
        <f t="shared" si="35"/>
        <v>#REF!</v>
      </c>
      <c r="Z117" t="e">
        <f t="shared" si="36"/>
        <v>#REF!</v>
      </c>
      <c r="AA117" t="e">
        <f t="shared" si="37"/>
        <v>#REF!</v>
      </c>
      <c r="AB117" t="e">
        <f t="shared" si="38"/>
        <v>#REF!</v>
      </c>
      <c r="AC117" t="e">
        <f t="shared" si="39"/>
        <v>#REF!</v>
      </c>
      <c r="AF117" t="e">
        <f t="shared" si="43"/>
        <v>#REF!</v>
      </c>
      <c r="AG117" t="e">
        <f t="shared" si="44"/>
        <v>#REF!</v>
      </c>
      <c r="AH117" t="e">
        <f t="shared" si="45"/>
        <v>#REF!</v>
      </c>
      <c r="AI117" t="e">
        <f t="shared" si="46"/>
        <v>#REF!</v>
      </c>
      <c r="AJ117" t="e">
        <f t="shared" si="47"/>
        <v>#REF!</v>
      </c>
      <c r="AK117" t="e">
        <f t="shared" si="48"/>
        <v>#REF!</v>
      </c>
      <c r="AL117" t="e">
        <f t="shared" si="49"/>
        <v>#REF!</v>
      </c>
      <c r="AM117" t="e">
        <f t="shared" si="50"/>
        <v>#REF!</v>
      </c>
      <c r="AP117" t="str">
        <f t="shared" si="51"/>
        <v/>
      </c>
      <c r="AQ117" t="str">
        <f t="shared" si="52"/>
        <v/>
      </c>
      <c r="AR117" t="str">
        <f t="shared" si="53"/>
        <v/>
      </c>
      <c r="AS117" t="str">
        <f t="shared" si="54"/>
        <v/>
      </c>
      <c r="AT117" t="str">
        <f t="shared" si="55"/>
        <v/>
      </c>
      <c r="AU117" t="str">
        <f t="shared" si="56"/>
        <v/>
      </c>
      <c r="AV117" t="str">
        <f t="shared" si="57"/>
        <v/>
      </c>
      <c r="AW117" t="str">
        <f t="shared" si="58"/>
        <v/>
      </c>
      <c r="AY117" s="6" t="str">
        <f t="shared" si="40"/>
        <v/>
      </c>
      <c r="AZ117" s="6" t="str">
        <f t="shared" si="41"/>
        <v/>
      </c>
    </row>
    <row r="118" spans="1:52" x14ac:dyDescent="0.25">
      <c r="A118" t="s">
        <v>152</v>
      </c>
      <c r="B118" t="e">
        <f>VLOOKUP('Vol of ausaid vs. other funds'!$A118&amp;'Vol of ausaid vs. other funds'!B$1,#REF!,11,0)</f>
        <v>#REF!</v>
      </c>
      <c r="C118" t="e">
        <f>VLOOKUP('Vol of ausaid vs. other funds'!$A118&amp;'Vol of ausaid vs. other funds'!C$1,#REF!,11,0)</f>
        <v>#REF!</v>
      </c>
      <c r="D118" t="e">
        <f>VLOOKUP('Vol of ausaid vs. other funds'!$A118&amp;'Vol of ausaid vs. other funds'!D$1,#REF!,11,0)</f>
        <v>#REF!</v>
      </c>
      <c r="E118" t="e">
        <f>VLOOKUP('Vol of ausaid vs. other funds'!$A118&amp;'Vol of ausaid vs. other funds'!E$1,#REF!,11,0)</f>
        <v>#REF!</v>
      </c>
      <c r="F118" t="e">
        <f>VLOOKUP('Vol of ausaid vs. other funds'!$A118&amp;'Vol of ausaid vs. other funds'!F$1,#REF!,11,0)</f>
        <v>#REF!</v>
      </c>
      <c r="G118" t="e">
        <f>VLOOKUP('Vol of ausaid vs. other funds'!$A118&amp;'Vol of ausaid vs. other funds'!G$1,#REF!,11,0)</f>
        <v>#REF!</v>
      </c>
      <c r="H118" t="e">
        <f>VLOOKUP('Vol of ausaid vs. other funds'!$A118&amp;'Vol of ausaid vs. other funds'!H$1,#REF!,11,0)</f>
        <v>#REF!</v>
      </c>
      <c r="I118" t="e">
        <f>VLOOKUP('Vol of ausaid vs. other funds'!$A118&amp;'Vol of ausaid vs. other funds'!I$1,#REF!,11,0)</f>
        <v>#REF!</v>
      </c>
      <c r="L118" t="e">
        <f>VLOOKUP('Vol of ausaid vs. other funds'!$A118&amp;'Vol of ausaid vs. other funds'!L$1,#REF!,16,0)</f>
        <v>#REF!</v>
      </c>
      <c r="M118" t="e">
        <f>VLOOKUP('Vol of ausaid vs. other funds'!$A118&amp;'Vol of ausaid vs. other funds'!M$1,#REF!,16,0)</f>
        <v>#REF!</v>
      </c>
      <c r="N118" t="e">
        <f>VLOOKUP('Vol of ausaid vs. other funds'!$A118&amp;'Vol of ausaid vs. other funds'!N$1,#REF!,16,0)</f>
        <v>#REF!</v>
      </c>
      <c r="O118" t="e">
        <f>VLOOKUP('Vol of ausaid vs. other funds'!$A118&amp;'Vol of ausaid vs. other funds'!O$1,#REF!,16,0)</f>
        <v>#REF!</v>
      </c>
      <c r="P118" t="e">
        <f>VLOOKUP('Vol of ausaid vs. other funds'!$A118&amp;'Vol of ausaid vs. other funds'!P$1,#REF!,16,0)</f>
        <v>#REF!</v>
      </c>
      <c r="Q118" t="e">
        <f>VLOOKUP('Vol of ausaid vs. other funds'!$A118&amp;'Vol of ausaid vs. other funds'!Q$1,#REF!,16,0)</f>
        <v>#REF!</v>
      </c>
      <c r="R118" t="e">
        <f>VLOOKUP('Vol of ausaid vs. other funds'!$A118&amp;'Vol of ausaid vs. other funds'!R$1,#REF!,16,0)</f>
        <v>#REF!</v>
      </c>
      <c r="S118" t="e">
        <f>VLOOKUP('Vol of ausaid vs. other funds'!$A118&amp;'Vol of ausaid vs. other funds'!S$1,#REF!,16,0)</f>
        <v>#REF!</v>
      </c>
      <c r="V118" t="e">
        <f t="shared" si="33"/>
        <v>#REF!</v>
      </c>
      <c r="W118" t="e">
        <f t="shared" si="42"/>
        <v>#REF!</v>
      </c>
      <c r="X118" t="e">
        <f t="shared" si="34"/>
        <v>#REF!</v>
      </c>
      <c r="Y118" t="e">
        <f t="shared" si="35"/>
        <v>#REF!</v>
      </c>
      <c r="Z118" t="e">
        <f t="shared" si="36"/>
        <v>#REF!</v>
      </c>
      <c r="AA118" t="e">
        <f t="shared" si="37"/>
        <v>#REF!</v>
      </c>
      <c r="AB118" t="e">
        <f t="shared" si="38"/>
        <v>#REF!</v>
      </c>
      <c r="AC118" t="e">
        <f t="shared" si="39"/>
        <v>#REF!</v>
      </c>
      <c r="AF118" t="e">
        <f t="shared" si="43"/>
        <v>#REF!</v>
      </c>
      <c r="AG118" t="e">
        <f t="shared" si="44"/>
        <v>#REF!</v>
      </c>
      <c r="AH118" t="e">
        <f t="shared" si="45"/>
        <v>#REF!</v>
      </c>
      <c r="AI118" t="e">
        <f t="shared" si="46"/>
        <v>#REF!</v>
      </c>
      <c r="AJ118" t="e">
        <f t="shared" si="47"/>
        <v>#REF!</v>
      </c>
      <c r="AK118" t="e">
        <f t="shared" si="48"/>
        <v>#REF!</v>
      </c>
      <c r="AL118" t="e">
        <f t="shared" si="49"/>
        <v>#REF!</v>
      </c>
      <c r="AM118" t="e">
        <f t="shared" si="50"/>
        <v>#REF!</v>
      </c>
      <c r="AP118" t="str">
        <f t="shared" si="51"/>
        <v/>
      </c>
      <c r="AQ118" t="str">
        <f t="shared" si="52"/>
        <v/>
      </c>
      <c r="AR118" t="str">
        <f t="shared" si="53"/>
        <v/>
      </c>
      <c r="AS118" t="str">
        <f t="shared" si="54"/>
        <v/>
      </c>
      <c r="AT118" t="str">
        <f t="shared" si="55"/>
        <v/>
      </c>
      <c r="AU118" t="str">
        <f t="shared" si="56"/>
        <v/>
      </c>
      <c r="AV118" t="str">
        <f t="shared" si="57"/>
        <v/>
      </c>
      <c r="AW118" t="str">
        <f t="shared" si="58"/>
        <v/>
      </c>
      <c r="AY118" s="6" t="str">
        <f t="shared" si="40"/>
        <v/>
      </c>
      <c r="AZ118" s="6" t="str">
        <f t="shared" si="41"/>
        <v/>
      </c>
    </row>
    <row r="119" spans="1:52" x14ac:dyDescent="0.25">
      <c r="A119" t="s">
        <v>163</v>
      </c>
      <c r="B119" t="e">
        <f>VLOOKUP('Vol of ausaid vs. other funds'!$A119&amp;'Vol of ausaid vs. other funds'!B$1,#REF!,11,0)</f>
        <v>#REF!</v>
      </c>
      <c r="C119" t="e">
        <f>VLOOKUP('Vol of ausaid vs. other funds'!$A119&amp;'Vol of ausaid vs. other funds'!C$1,#REF!,11,0)</f>
        <v>#REF!</v>
      </c>
      <c r="D119" t="e">
        <f>VLOOKUP('Vol of ausaid vs. other funds'!$A119&amp;'Vol of ausaid vs. other funds'!D$1,#REF!,11,0)</f>
        <v>#REF!</v>
      </c>
      <c r="E119" t="e">
        <f>VLOOKUP('Vol of ausaid vs. other funds'!$A119&amp;'Vol of ausaid vs. other funds'!E$1,#REF!,11,0)</f>
        <v>#REF!</v>
      </c>
      <c r="F119" t="e">
        <f>VLOOKUP('Vol of ausaid vs. other funds'!$A119&amp;'Vol of ausaid vs. other funds'!F$1,#REF!,11,0)</f>
        <v>#REF!</v>
      </c>
      <c r="G119" t="e">
        <f>VLOOKUP('Vol of ausaid vs. other funds'!$A119&amp;'Vol of ausaid vs. other funds'!G$1,#REF!,11,0)</f>
        <v>#REF!</v>
      </c>
      <c r="H119" t="e">
        <f>VLOOKUP('Vol of ausaid vs. other funds'!$A119&amp;'Vol of ausaid vs. other funds'!H$1,#REF!,11,0)</f>
        <v>#REF!</v>
      </c>
      <c r="I119" t="e">
        <f>VLOOKUP('Vol of ausaid vs. other funds'!$A119&amp;'Vol of ausaid vs. other funds'!I$1,#REF!,11,0)</f>
        <v>#REF!</v>
      </c>
      <c r="L119" t="e">
        <f>VLOOKUP('Vol of ausaid vs. other funds'!$A119&amp;'Vol of ausaid vs. other funds'!L$1,#REF!,16,0)</f>
        <v>#REF!</v>
      </c>
      <c r="M119" t="e">
        <f>VLOOKUP('Vol of ausaid vs. other funds'!$A119&amp;'Vol of ausaid vs. other funds'!M$1,#REF!,16,0)</f>
        <v>#REF!</v>
      </c>
      <c r="N119" t="e">
        <f>VLOOKUP('Vol of ausaid vs. other funds'!$A119&amp;'Vol of ausaid vs. other funds'!N$1,#REF!,16,0)</f>
        <v>#REF!</v>
      </c>
      <c r="O119" t="e">
        <f>VLOOKUP('Vol of ausaid vs. other funds'!$A119&amp;'Vol of ausaid vs. other funds'!O$1,#REF!,16,0)</f>
        <v>#REF!</v>
      </c>
      <c r="P119" t="e">
        <f>VLOOKUP('Vol of ausaid vs. other funds'!$A119&amp;'Vol of ausaid vs. other funds'!P$1,#REF!,16,0)</f>
        <v>#REF!</v>
      </c>
      <c r="Q119" t="e">
        <f>VLOOKUP('Vol of ausaid vs. other funds'!$A119&amp;'Vol of ausaid vs. other funds'!Q$1,#REF!,16,0)</f>
        <v>#REF!</v>
      </c>
      <c r="R119" t="e">
        <f>VLOOKUP('Vol of ausaid vs. other funds'!$A119&amp;'Vol of ausaid vs. other funds'!R$1,#REF!,16,0)</f>
        <v>#REF!</v>
      </c>
      <c r="S119" t="e">
        <f>VLOOKUP('Vol of ausaid vs. other funds'!$A119&amp;'Vol of ausaid vs. other funds'!S$1,#REF!,16,0)</f>
        <v>#REF!</v>
      </c>
      <c r="V119" t="e">
        <f t="shared" si="33"/>
        <v>#REF!</v>
      </c>
      <c r="W119" t="e">
        <f t="shared" si="42"/>
        <v>#REF!</v>
      </c>
      <c r="X119" t="e">
        <f t="shared" si="34"/>
        <v>#REF!</v>
      </c>
      <c r="Y119" t="e">
        <f t="shared" si="35"/>
        <v>#REF!</v>
      </c>
      <c r="Z119" t="e">
        <f t="shared" si="36"/>
        <v>#REF!</v>
      </c>
      <c r="AA119" t="e">
        <f t="shared" si="37"/>
        <v>#REF!</v>
      </c>
      <c r="AB119" t="e">
        <f t="shared" si="38"/>
        <v>#REF!</v>
      </c>
      <c r="AC119" t="e">
        <f t="shared" si="39"/>
        <v>#REF!</v>
      </c>
      <c r="AF119" t="e">
        <f t="shared" si="43"/>
        <v>#REF!</v>
      </c>
      <c r="AG119" t="e">
        <f t="shared" si="44"/>
        <v>#REF!</v>
      </c>
      <c r="AH119" t="e">
        <f t="shared" si="45"/>
        <v>#REF!</v>
      </c>
      <c r="AI119" t="e">
        <f t="shared" si="46"/>
        <v>#REF!</v>
      </c>
      <c r="AJ119" t="e">
        <f t="shared" si="47"/>
        <v>#REF!</v>
      </c>
      <c r="AK119" t="e">
        <f t="shared" si="48"/>
        <v>#REF!</v>
      </c>
      <c r="AL119" t="e">
        <f t="shared" si="49"/>
        <v>#REF!</v>
      </c>
      <c r="AM119" t="e">
        <f t="shared" si="50"/>
        <v>#REF!</v>
      </c>
      <c r="AP119" t="str">
        <f t="shared" si="51"/>
        <v/>
      </c>
      <c r="AQ119" t="str">
        <f t="shared" si="52"/>
        <v/>
      </c>
      <c r="AR119" t="str">
        <f t="shared" si="53"/>
        <v/>
      </c>
      <c r="AS119" t="str">
        <f t="shared" si="54"/>
        <v/>
      </c>
      <c r="AT119" t="str">
        <f t="shared" si="55"/>
        <v/>
      </c>
      <c r="AU119" t="str">
        <f t="shared" si="56"/>
        <v/>
      </c>
      <c r="AV119" t="str">
        <f t="shared" si="57"/>
        <v/>
      </c>
      <c r="AW119" t="str">
        <f t="shared" si="58"/>
        <v/>
      </c>
      <c r="AY119" s="6" t="str">
        <f t="shared" si="40"/>
        <v/>
      </c>
      <c r="AZ119" s="6" t="str">
        <f t="shared" si="41"/>
        <v/>
      </c>
    </row>
    <row r="120" spans="1:52" x14ac:dyDescent="0.25">
      <c r="A120" t="s">
        <v>97</v>
      </c>
      <c r="B120" t="e">
        <f>VLOOKUP('Vol of ausaid vs. other funds'!$A120&amp;'Vol of ausaid vs. other funds'!B$1,#REF!,11,0)</f>
        <v>#REF!</v>
      </c>
      <c r="C120" t="e">
        <f>VLOOKUP('Vol of ausaid vs. other funds'!$A120&amp;'Vol of ausaid vs. other funds'!C$1,#REF!,11,0)</f>
        <v>#REF!</v>
      </c>
      <c r="D120" t="e">
        <f>VLOOKUP('Vol of ausaid vs. other funds'!$A120&amp;'Vol of ausaid vs. other funds'!D$1,#REF!,11,0)</f>
        <v>#REF!</v>
      </c>
      <c r="E120" t="e">
        <f>VLOOKUP('Vol of ausaid vs. other funds'!$A120&amp;'Vol of ausaid vs. other funds'!E$1,#REF!,11,0)</f>
        <v>#REF!</v>
      </c>
      <c r="F120" t="e">
        <f>VLOOKUP('Vol of ausaid vs. other funds'!$A120&amp;'Vol of ausaid vs. other funds'!F$1,#REF!,11,0)</f>
        <v>#REF!</v>
      </c>
      <c r="G120" t="e">
        <f>VLOOKUP('Vol of ausaid vs. other funds'!$A120&amp;'Vol of ausaid vs. other funds'!G$1,#REF!,11,0)</f>
        <v>#REF!</v>
      </c>
      <c r="H120" t="e">
        <f>VLOOKUP('Vol of ausaid vs. other funds'!$A120&amp;'Vol of ausaid vs. other funds'!H$1,#REF!,11,0)</f>
        <v>#REF!</v>
      </c>
      <c r="I120" t="e">
        <f>VLOOKUP('Vol of ausaid vs. other funds'!$A120&amp;'Vol of ausaid vs. other funds'!I$1,#REF!,11,0)</f>
        <v>#REF!</v>
      </c>
      <c r="L120" t="e">
        <f>VLOOKUP('Vol of ausaid vs. other funds'!$A120&amp;'Vol of ausaid vs. other funds'!L$1,#REF!,16,0)</f>
        <v>#REF!</v>
      </c>
      <c r="M120" t="e">
        <f>VLOOKUP('Vol of ausaid vs. other funds'!$A120&amp;'Vol of ausaid vs. other funds'!M$1,#REF!,16,0)</f>
        <v>#REF!</v>
      </c>
      <c r="N120" t="e">
        <f>VLOOKUP('Vol of ausaid vs. other funds'!$A120&amp;'Vol of ausaid vs. other funds'!N$1,#REF!,16,0)</f>
        <v>#REF!</v>
      </c>
      <c r="O120" t="e">
        <f>VLOOKUP('Vol of ausaid vs. other funds'!$A120&amp;'Vol of ausaid vs. other funds'!O$1,#REF!,16,0)</f>
        <v>#REF!</v>
      </c>
      <c r="P120" t="e">
        <f>VLOOKUP('Vol of ausaid vs. other funds'!$A120&amp;'Vol of ausaid vs. other funds'!P$1,#REF!,16,0)</f>
        <v>#REF!</v>
      </c>
      <c r="Q120" t="e">
        <f>VLOOKUP('Vol of ausaid vs. other funds'!$A120&amp;'Vol of ausaid vs. other funds'!Q$1,#REF!,16,0)</f>
        <v>#REF!</v>
      </c>
      <c r="R120" t="e">
        <f>VLOOKUP('Vol of ausaid vs. other funds'!$A120&amp;'Vol of ausaid vs. other funds'!R$1,#REF!,16,0)</f>
        <v>#REF!</v>
      </c>
      <c r="S120" t="e">
        <f>VLOOKUP('Vol of ausaid vs. other funds'!$A120&amp;'Vol of ausaid vs. other funds'!S$1,#REF!,16,0)</f>
        <v>#REF!</v>
      </c>
      <c r="V120" t="e">
        <f t="shared" si="33"/>
        <v>#REF!</v>
      </c>
      <c r="W120" t="e">
        <f t="shared" si="42"/>
        <v>#REF!</v>
      </c>
      <c r="X120" t="e">
        <f t="shared" si="34"/>
        <v>#REF!</v>
      </c>
      <c r="Y120" t="e">
        <f t="shared" si="35"/>
        <v>#REF!</v>
      </c>
      <c r="Z120" t="e">
        <f t="shared" si="36"/>
        <v>#REF!</v>
      </c>
      <c r="AA120" t="e">
        <f t="shared" si="37"/>
        <v>#REF!</v>
      </c>
      <c r="AB120" t="e">
        <f t="shared" si="38"/>
        <v>#REF!</v>
      </c>
      <c r="AC120" t="e">
        <f t="shared" si="39"/>
        <v>#REF!</v>
      </c>
      <c r="AF120" t="e">
        <f t="shared" si="43"/>
        <v>#REF!</v>
      </c>
      <c r="AG120" t="e">
        <f t="shared" si="44"/>
        <v>#REF!</v>
      </c>
      <c r="AH120" t="e">
        <f t="shared" si="45"/>
        <v>#REF!</v>
      </c>
      <c r="AI120" t="e">
        <f t="shared" si="46"/>
        <v>#REF!</v>
      </c>
      <c r="AJ120" t="e">
        <f t="shared" si="47"/>
        <v>#REF!</v>
      </c>
      <c r="AK120" t="e">
        <f t="shared" si="48"/>
        <v>#REF!</v>
      </c>
      <c r="AL120" t="e">
        <f t="shared" si="49"/>
        <v>#REF!</v>
      </c>
      <c r="AM120" t="e">
        <f t="shared" si="50"/>
        <v>#REF!</v>
      </c>
      <c r="AP120" t="str">
        <f t="shared" si="51"/>
        <v/>
      </c>
      <c r="AQ120" t="str">
        <f t="shared" si="52"/>
        <v/>
      </c>
      <c r="AR120" t="str">
        <f t="shared" si="53"/>
        <v/>
      </c>
      <c r="AS120" t="str">
        <f t="shared" si="54"/>
        <v/>
      </c>
      <c r="AT120" t="str">
        <f t="shared" si="55"/>
        <v/>
      </c>
      <c r="AU120" t="str">
        <f t="shared" si="56"/>
        <v/>
      </c>
      <c r="AV120" t="str">
        <f t="shared" si="57"/>
        <v/>
      </c>
      <c r="AW120" t="str">
        <f t="shared" si="58"/>
        <v/>
      </c>
      <c r="AY120" s="6" t="str">
        <f t="shared" si="40"/>
        <v/>
      </c>
      <c r="AZ120" s="6" t="str">
        <f t="shared" si="41"/>
        <v/>
      </c>
    </row>
    <row r="121" spans="1:52" x14ac:dyDescent="0.25">
      <c r="A121" t="s">
        <v>49</v>
      </c>
      <c r="B121" t="e">
        <f>VLOOKUP('Vol of ausaid vs. other funds'!$A121&amp;'Vol of ausaid vs. other funds'!B$1,#REF!,11,0)</f>
        <v>#REF!</v>
      </c>
      <c r="C121" t="e">
        <f>VLOOKUP('Vol of ausaid vs. other funds'!$A121&amp;'Vol of ausaid vs. other funds'!C$1,#REF!,11,0)</f>
        <v>#REF!</v>
      </c>
      <c r="D121" t="e">
        <f>VLOOKUP('Vol of ausaid vs. other funds'!$A121&amp;'Vol of ausaid vs. other funds'!D$1,#REF!,11,0)</f>
        <v>#REF!</v>
      </c>
      <c r="E121" t="e">
        <f>VLOOKUP('Vol of ausaid vs. other funds'!$A121&amp;'Vol of ausaid vs. other funds'!E$1,#REF!,11,0)</f>
        <v>#REF!</v>
      </c>
      <c r="F121" t="e">
        <f>VLOOKUP('Vol of ausaid vs. other funds'!$A121&amp;'Vol of ausaid vs. other funds'!F$1,#REF!,11,0)</f>
        <v>#REF!</v>
      </c>
      <c r="G121" t="e">
        <f>VLOOKUP('Vol of ausaid vs. other funds'!$A121&amp;'Vol of ausaid vs. other funds'!G$1,#REF!,11,0)</f>
        <v>#REF!</v>
      </c>
      <c r="H121" t="e">
        <f>VLOOKUP('Vol of ausaid vs. other funds'!$A121&amp;'Vol of ausaid vs. other funds'!H$1,#REF!,11,0)</f>
        <v>#REF!</v>
      </c>
      <c r="I121" t="e">
        <f>VLOOKUP('Vol of ausaid vs. other funds'!$A121&amp;'Vol of ausaid vs. other funds'!I$1,#REF!,11,0)</f>
        <v>#REF!</v>
      </c>
      <c r="L121" t="e">
        <f>VLOOKUP('Vol of ausaid vs. other funds'!$A121&amp;'Vol of ausaid vs. other funds'!L$1,#REF!,16,0)</f>
        <v>#REF!</v>
      </c>
      <c r="M121" t="e">
        <f>VLOOKUP('Vol of ausaid vs. other funds'!$A121&amp;'Vol of ausaid vs. other funds'!M$1,#REF!,16,0)</f>
        <v>#REF!</v>
      </c>
      <c r="N121" t="e">
        <f>VLOOKUP('Vol of ausaid vs. other funds'!$A121&amp;'Vol of ausaid vs. other funds'!N$1,#REF!,16,0)</f>
        <v>#REF!</v>
      </c>
      <c r="O121" t="e">
        <f>VLOOKUP('Vol of ausaid vs. other funds'!$A121&amp;'Vol of ausaid vs. other funds'!O$1,#REF!,16,0)</f>
        <v>#REF!</v>
      </c>
      <c r="P121" t="e">
        <f>VLOOKUP('Vol of ausaid vs. other funds'!$A121&amp;'Vol of ausaid vs. other funds'!P$1,#REF!,16,0)</f>
        <v>#REF!</v>
      </c>
      <c r="Q121" t="e">
        <f>VLOOKUP('Vol of ausaid vs. other funds'!$A121&amp;'Vol of ausaid vs. other funds'!Q$1,#REF!,16,0)</f>
        <v>#REF!</v>
      </c>
      <c r="R121" t="e">
        <f>VLOOKUP('Vol of ausaid vs. other funds'!$A121&amp;'Vol of ausaid vs. other funds'!R$1,#REF!,16,0)</f>
        <v>#REF!</v>
      </c>
      <c r="S121" t="e">
        <f>VLOOKUP('Vol of ausaid vs. other funds'!$A121&amp;'Vol of ausaid vs. other funds'!S$1,#REF!,16,0)</f>
        <v>#REF!</v>
      </c>
      <c r="V121" t="e">
        <f t="shared" si="33"/>
        <v>#REF!</v>
      </c>
      <c r="W121" t="e">
        <f t="shared" si="42"/>
        <v>#REF!</v>
      </c>
      <c r="X121" t="e">
        <f t="shared" si="34"/>
        <v>#REF!</v>
      </c>
      <c r="Y121" t="e">
        <f t="shared" si="35"/>
        <v>#REF!</v>
      </c>
      <c r="Z121" t="e">
        <f t="shared" si="36"/>
        <v>#REF!</v>
      </c>
      <c r="AA121" t="e">
        <f t="shared" si="37"/>
        <v>#REF!</v>
      </c>
      <c r="AB121" t="e">
        <f t="shared" si="38"/>
        <v>#REF!</v>
      </c>
      <c r="AC121" t="e">
        <f t="shared" si="39"/>
        <v>#REF!</v>
      </c>
      <c r="AF121" t="e">
        <f t="shared" si="43"/>
        <v>#REF!</v>
      </c>
      <c r="AG121" t="e">
        <f t="shared" si="44"/>
        <v>#REF!</v>
      </c>
      <c r="AH121" t="e">
        <f t="shared" si="45"/>
        <v>#REF!</v>
      </c>
      <c r="AI121" t="e">
        <f t="shared" si="46"/>
        <v>#REF!</v>
      </c>
      <c r="AJ121" t="e">
        <f t="shared" si="47"/>
        <v>#REF!</v>
      </c>
      <c r="AK121" t="e">
        <f t="shared" si="48"/>
        <v>#REF!</v>
      </c>
      <c r="AL121" t="e">
        <f t="shared" si="49"/>
        <v>#REF!</v>
      </c>
      <c r="AM121" t="e">
        <f t="shared" si="50"/>
        <v>#REF!</v>
      </c>
      <c r="AP121" t="str">
        <f t="shared" si="51"/>
        <v/>
      </c>
      <c r="AQ121" t="str">
        <f t="shared" si="52"/>
        <v/>
      </c>
      <c r="AR121" t="str">
        <f t="shared" si="53"/>
        <v/>
      </c>
      <c r="AS121" t="str">
        <f t="shared" si="54"/>
        <v/>
      </c>
      <c r="AT121" t="str">
        <f t="shared" si="55"/>
        <v/>
      </c>
      <c r="AU121" t="str">
        <f t="shared" si="56"/>
        <v/>
      </c>
      <c r="AV121" t="str">
        <f t="shared" si="57"/>
        <v/>
      </c>
      <c r="AW121" t="str">
        <f t="shared" si="58"/>
        <v/>
      </c>
      <c r="AY121" s="6" t="str">
        <f t="shared" si="40"/>
        <v/>
      </c>
      <c r="AZ121" s="6" t="str">
        <f t="shared" si="41"/>
        <v/>
      </c>
    </row>
    <row r="122" spans="1:52" x14ac:dyDescent="0.25">
      <c r="A122" t="s">
        <v>46</v>
      </c>
      <c r="B122" t="e">
        <f>VLOOKUP('Vol of ausaid vs. other funds'!$A122&amp;'Vol of ausaid vs. other funds'!B$1,#REF!,11,0)</f>
        <v>#REF!</v>
      </c>
      <c r="C122" t="e">
        <f>VLOOKUP('Vol of ausaid vs. other funds'!$A122&amp;'Vol of ausaid vs. other funds'!C$1,#REF!,11,0)</f>
        <v>#REF!</v>
      </c>
      <c r="D122" t="e">
        <f>VLOOKUP('Vol of ausaid vs. other funds'!$A122&amp;'Vol of ausaid vs. other funds'!D$1,#REF!,11,0)</f>
        <v>#REF!</v>
      </c>
      <c r="E122" t="e">
        <f>VLOOKUP('Vol of ausaid vs. other funds'!$A122&amp;'Vol of ausaid vs. other funds'!E$1,#REF!,11,0)</f>
        <v>#REF!</v>
      </c>
      <c r="F122" t="e">
        <f>VLOOKUP('Vol of ausaid vs. other funds'!$A122&amp;'Vol of ausaid vs. other funds'!F$1,#REF!,11,0)</f>
        <v>#REF!</v>
      </c>
      <c r="G122" t="e">
        <f>VLOOKUP('Vol of ausaid vs. other funds'!$A122&amp;'Vol of ausaid vs. other funds'!G$1,#REF!,11,0)</f>
        <v>#REF!</v>
      </c>
      <c r="H122" t="e">
        <f>VLOOKUP('Vol of ausaid vs. other funds'!$A122&amp;'Vol of ausaid vs. other funds'!H$1,#REF!,11,0)</f>
        <v>#REF!</v>
      </c>
      <c r="I122" t="e">
        <f>VLOOKUP('Vol of ausaid vs. other funds'!$A122&amp;'Vol of ausaid vs. other funds'!I$1,#REF!,11,0)</f>
        <v>#REF!</v>
      </c>
      <c r="L122" t="e">
        <f>VLOOKUP('Vol of ausaid vs. other funds'!$A122&amp;'Vol of ausaid vs. other funds'!L$1,#REF!,16,0)</f>
        <v>#REF!</v>
      </c>
      <c r="M122" t="e">
        <f>VLOOKUP('Vol of ausaid vs. other funds'!$A122&amp;'Vol of ausaid vs. other funds'!M$1,#REF!,16,0)</f>
        <v>#REF!</v>
      </c>
      <c r="N122" t="e">
        <f>VLOOKUP('Vol of ausaid vs. other funds'!$A122&amp;'Vol of ausaid vs. other funds'!N$1,#REF!,16,0)</f>
        <v>#REF!</v>
      </c>
      <c r="O122" t="e">
        <f>VLOOKUP('Vol of ausaid vs. other funds'!$A122&amp;'Vol of ausaid vs. other funds'!O$1,#REF!,16,0)</f>
        <v>#REF!</v>
      </c>
      <c r="P122" t="e">
        <f>VLOOKUP('Vol of ausaid vs. other funds'!$A122&amp;'Vol of ausaid vs. other funds'!P$1,#REF!,16,0)</f>
        <v>#REF!</v>
      </c>
      <c r="Q122" t="e">
        <f>VLOOKUP('Vol of ausaid vs. other funds'!$A122&amp;'Vol of ausaid vs. other funds'!Q$1,#REF!,16,0)</f>
        <v>#REF!</v>
      </c>
      <c r="R122" t="e">
        <f>VLOOKUP('Vol of ausaid vs. other funds'!$A122&amp;'Vol of ausaid vs. other funds'!R$1,#REF!,16,0)</f>
        <v>#REF!</v>
      </c>
      <c r="S122" t="e">
        <f>VLOOKUP('Vol of ausaid vs. other funds'!$A122&amp;'Vol of ausaid vs. other funds'!S$1,#REF!,16,0)</f>
        <v>#REF!</v>
      </c>
      <c r="V122" t="e">
        <f t="shared" si="33"/>
        <v>#REF!</v>
      </c>
      <c r="W122" t="e">
        <f t="shared" si="42"/>
        <v>#REF!</v>
      </c>
      <c r="X122" t="e">
        <f t="shared" si="34"/>
        <v>#REF!</v>
      </c>
      <c r="Y122" t="e">
        <f t="shared" si="35"/>
        <v>#REF!</v>
      </c>
      <c r="Z122" t="e">
        <f t="shared" si="36"/>
        <v>#REF!</v>
      </c>
      <c r="AA122" t="e">
        <f t="shared" si="37"/>
        <v>#REF!</v>
      </c>
      <c r="AB122" t="e">
        <f t="shared" si="38"/>
        <v>#REF!</v>
      </c>
      <c r="AC122" t="e">
        <f t="shared" si="39"/>
        <v>#REF!</v>
      </c>
      <c r="AF122" t="e">
        <f t="shared" si="43"/>
        <v>#REF!</v>
      </c>
      <c r="AG122" t="e">
        <f t="shared" si="44"/>
        <v>#REF!</v>
      </c>
      <c r="AH122" t="e">
        <f t="shared" si="45"/>
        <v>#REF!</v>
      </c>
      <c r="AI122" t="e">
        <f t="shared" si="46"/>
        <v>#REF!</v>
      </c>
      <c r="AJ122" t="e">
        <f t="shared" si="47"/>
        <v>#REF!</v>
      </c>
      <c r="AK122" t="e">
        <f t="shared" si="48"/>
        <v>#REF!</v>
      </c>
      <c r="AL122" t="e">
        <f t="shared" si="49"/>
        <v>#REF!</v>
      </c>
      <c r="AM122" t="e">
        <f t="shared" si="50"/>
        <v>#REF!</v>
      </c>
      <c r="AP122" t="str">
        <f t="shared" si="51"/>
        <v/>
      </c>
      <c r="AQ122" t="str">
        <f t="shared" si="52"/>
        <v/>
      </c>
      <c r="AR122" t="str">
        <f t="shared" si="53"/>
        <v/>
      </c>
      <c r="AS122" t="str">
        <f t="shared" si="54"/>
        <v/>
      </c>
      <c r="AT122" t="str">
        <f t="shared" si="55"/>
        <v/>
      </c>
      <c r="AU122" t="str">
        <f t="shared" si="56"/>
        <v/>
      </c>
      <c r="AV122" t="str">
        <f t="shared" si="57"/>
        <v/>
      </c>
      <c r="AW122" t="str">
        <f t="shared" si="58"/>
        <v/>
      </c>
      <c r="AY122" s="6" t="str">
        <f t="shared" si="40"/>
        <v/>
      </c>
      <c r="AZ122" s="6" t="str">
        <f t="shared" si="41"/>
        <v/>
      </c>
    </row>
    <row r="123" spans="1:52" x14ac:dyDescent="0.25">
      <c r="A123" t="s">
        <v>105</v>
      </c>
      <c r="B123" t="e">
        <f>VLOOKUP('Vol of ausaid vs. other funds'!$A123&amp;'Vol of ausaid vs. other funds'!B$1,#REF!,11,0)</f>
        <v>#REF!</v>
      </c>
      <c r="C123" t="e">
        <f>VLOOKUP('Vol of ausaid vs. other funds'!$A123&amp;'Vol of ausaid vs. other funds'!C$1,#REF!,11,0)</f>
        <v>#REF!</v>
      </c>
      <c r="D123" t="e">
        <f>VLOOKUP('Vol of ausaid vs. other funds'!$A123&amp;'Vol of ausaid vs. other funds'!D$1,#REF!,11,0)</f>
        <v>#REF!</v>
      </c>
      <c r="E123" t="e">
        <f>VLOOKUP('Vol of ausaid vs. other funds'!$A123&amp;'Vol of ausaid vs. other funds'!E$1,#REF!,11,0)</f>
        <v>#REF!</v>
      </c>
      <c r="F123" t="e">
        <f>VLOOKUP('Vol of ausaid vs. other funds'!$A123&amp;'Vol of ausaid vs. other funds'!F$1,#REF!,11,0)</f>
        <v>#REF!</v>
      </c>
      <c r="G123" t="e">
        <f>VLOOKUP('Vol of ausaid vs. other funds'!$A123&amp;'Vol of ausaid vs. other funds'!G$1,#REF!,11,0)</f>
        <v>#REF!</v>
      </c>
      <c r="H123" t="e">
        <f>VLOOKUP('Vol of ausaid vs. other funds'!$A123&amp;'Vol of ausaid vs. other funds'!H$1,#REF!,11,0)</f>
        <v>#REF!</v>
      </c>
      <c r="I123" t="e">
        <f>VLOOKUP('Vol of ausaid vs. other funds'!$A123&amp;'Vol of ausaid vs. other funds'!I$1,#REF!,11,0)</f>
        <v>#REF!</v>
      </c>
      <c r="L123" t="e">
        <f>VLOOKUP('Vol of ausaid vs. other funds'!$A123&amp;'Vol of ausaid vs. other funds'!L$1,#REF!,16,0)</f>
        <v>#REF!</v>
      </c>
      <c r="M123" t="e">
        <f>VLOOKUP('Vol of ausaid vs. other funds'!$A123&amp;'Vol of ausaid vs. other funds'!M$1,#REF!,16,0)</f>
        <v>#REF!</v>
      </c>
      <c r="N123" t="e">
        <f>VLOOKUP('Vol of ausaid vs. other funds'!$A123&amp;'Vol of ausaid vs. other funds'!N$1,#REF!,16,0)</f>
        <v>#REF!</v>
      </c>
      <c r="O123" t="e">
        <f>VLOOKUP('Vol of ausaid vs. other funds'!$A123&amp;'Vol of ausaid vs. other funds'!O$1,#REF!,16,0)</f>
        <v>#REF!</v>
      </c>
      <c r="P123" t="e">
        <f>VLOOKUP('Vol of ausaid vs. other funds'!$A123&amp;'Vol of ausaid vs. other funds'!P$1,#REF!,16,0)</f>
        <v>#REF!</v>
      </c>
      <c r="Q123" t="e">
        <f>VLOOKUP('Vol of ausaid vs. other funds'!$A123&amp;'Vol of ausaid vs. other funds'!Q$1,#REF!,16,0)</f>
        <v>#REF!</v>
      </c>
      <c r="R123" t="e">
        <f>VLOOKUP('Vol of ausaid vs. other funds'!$A123&amp;'Vol of ausaid vs. other funds'!R$1,#REF!,16,0)</f>
        <v>#REF!</v>
      </c>
      <c r="S123" t="e">
        <f>VLOOKUP('Vol of ausaid vs. other funds'!$A123&amp;'Vol of ausaid vs. other funds'!S$1,#REF!,16,0)</f>
        <v>#REF!</v>
      </c>
      <c r="V123" t="e">
        <f t="shared" si="33"/>
        <v>#REF!</v>
      </c>
      <c r="W123" t="e">
        <f t="shared" si="42"/>
        <v>#REF!</v>
      </c>
      <c r="X123" t="e">
        <f t="shared" si="34"/>
        <v>#REF!</v>
      </c>
      <c r="Y123" t="e">
        <f t="shared" si="35"/>
        <v>#REF!</v>
      </c>
      <c r="Z123" t="e">
        <f t="shared" si="36"/>
        <v>#REF!</v>
      </c>
      <c r="AA123" t="e">
        <f t="shared" si="37"/>
        <v>#REF!</v>
      </c>
      <c r="AB123" t="e">
        <f t="shared" si="38"/>
        <v>#REF!</v>
      </c>
      <c r="AC123" t="e">
        <f t="shared" si="39"/>
        <v>#REF!</v>
      </c>
      <c r="AF123" t="e">
        <f t="shared" si="43"/>
        <v>#REF!</v>
      </c>
      <c r="AG123" t="e">
        <f t="shared" si="44"/>
        <v>#REF!</v>
      </c>
      <c r="AH123" t="e">
        <f t="shared" si="45"/>
        <v>#REF!</v>
      </c>
      <c r="AI123" t="e">
        <f t="shared" si="46"/>
        <v>#REF!</v>
      </c>
      <c r="AJ123" t="e">
        <f t="shared" si="47"/>
        <v>#REF!</v>
      </c>
      <c r="AK123" t="e">
        <f t="shared" si="48"/>
        <v>#REF!</v>
      </c>
      <c r="AL123" t="e">
        <f t="shared" si="49"/>
        <v>#REF!</v>
      </c>
      <c r="AM123" t="e">
        <f t="shared" si="50"/>
        <v>#REF!</v>
      </c>
      <c r="AP123" t="str">
        <f t="shared" si="51"/>
        <v/>
      </c>
      <c r="AQ123" t="str">
        <f t="shared" si="52"/>
        <v/>
      </c>
      <c r="AR123" t="str">
        <f t="shared" si="53"/>
        <v/>
      </c>
      <c r="AS123" t="str">
        <f t="shared" si="54"/>
        <v/>
      </c>
      <c r="AT123" t="str">
        <f t="shared" si="55"/>
        <v/>
      </c>
      <c r="AU123" t="str">
        <f t="shared" si="56"/>
        <v/>
      </c>
      <c r="AV123" t="str">
        <f t="shared" si="57"/>
        <v/>
      </c>
      <c r="AW123" t="str">
        <f t="shared" si="58"/>
        <v/>
      </c>
      <c r="AY123" s="6" t="str">
        <f t="shared" si="40"/>
        <v/>
      </c>
      <c r="AZ123" s="6" t="str">
        <f t="shared" si="41"/>
        <v/>
      </c>
    </row>
    <row r="124" spans="1:52" x14ac:dyDescent="0.25">
      <c r="A124" t="s">
        <v>177</v>
      </c>
      <c r="B124" t="e">
        <f>VLOOKUP('Vol of ausaid vs. other funds'!$A124&amp;'Vol of ausaid vs. other funds'!B$1,#REF!,11,0)</f>
        <v>#REF!</v>
      </c>
      <c r="C124" t="e">
        <f>VLOOKUP('Vol of ausaid vs. other funds'!$A124&amp;'Vol of ausaid vs. other funds'!C$1,#REF!,11,0)</f>
        <v>#REF!</v>
      </c>
      <c r="D124" t="e">
        <f>VLOOKUP('Vol of ausaid vs. other funds'!$A124&amp;'Vol of ausaid vs. other funds'!D$1,#REF!,11,0)</f>
        <v>#REF!</v>
      </c>
      <c r="E124" t="e">
        <f>VLOOKUP('Vol of ausaid vs. other funds'!$A124&amp;'Vol of ausaid vs. other funds'!E$1,#REF!,11,0)</f>
        <v>#REF!</v>
      </c>
      <c r="F124" t="e">
        <f>VLOOKUP('Vol of ausaid vs. other funds'!$A124&amp;'Vol of ausaid vs. other funds'!F$1,#REF!,11,0)</f>
        <v>#REF!</v>
      </c>
      <c r="G124" t="e">
        <f>VLOOKUP('Vol of ausaid vs. other funds'!$A124&amp;'Vol of ausaid vs. other funds'!G$1,#REF!,11,0)</f>
        <v>#REF!</v>
      </c>
      <c r="H124" t="e">
        <f>VLOOKUP('Vol of ausaid vs. other funds'!$A124&amp;'Vol of ausaid vs. other funds'!H$1,#REF!,11,0)</f>
        <v>#REF!</v>
      </c>
      <c r="I124" t="e">
        <f>VLOOKUP('Vol of ausaid vs. other funds'!$A124&amp;'Vol of ausaid vs. other funds'!I$1,#REF!,11,0)</f>
        <v>#REF!</v>
      </c>
      <c r="L124" t="e">
        <f>VLOOKUP('Vol of ausaid vs. other funds'!$A124&amp;'Vol of ausaid vs. other funds'!L$1,#REF!,16,0)</f>
        <v>#REF!</v>
      </c>
      <c r="M124" t="e">
        <f>VLOOKUP('Vol of ausaid vs. other funds'!$A124&amp;'Vol of ausaid vs. other funds'!M$1,#REF!,16,0)</f>
        <v>#REF!</v>
      </c>
      <c r="N124" t="e">
        <f>VLOOKUP('Vol of ausaid vs. other funds'!$A124&amp;'Vol of ausaid vs. other funds'!N$1,#REF!,16,0)</f>
        <v>#REF!</v>
      </c>
      <c r="O124" t="e">
        <f>VLOOKUP('Vol of ausaid vs. other funds'!$A124&amp;'Vol of ausaid vs. other funds'!O$1,#REF!,16,0)</f>
        <v>#REF!</v>
      </c>
      <c r="P124" t="e">
        <f>VLOOKUP('Vol of ausaid vs. other funds'!$A124&amp;'Vol of ausaid vs. other funds'!P$1,#REF!,16,0)</f>
        <v>#REF!</v>
      </c>
      <c r="Q124" t="e">
        <f>VLOOKUP('Vol of ausaid vs. other funds'!$A124&amp;'Vol of ausaid vs. other funds'!Q$1,#REF!,16,0)</f>
        <v>#REF!</v>
      </c>
      <c r="R124" t="e">
        <f>VLOOKUP('Vol of ausaid vs. other funds'!$A124&amp;'Vol of ausaid vs. other funds'!R$1,#REF!,16,0)</f>
        <v>#REF!</v>
      </c>
      <c r="S124" t="e">
        <f>VLOOKUP('Vol of ausaid vs. other funds'!$A124&amp;'Vol of ausaid vs. other funds'!S$1,#REF!,16,0)</f>
        <v>#REF!</v>
      </c>
      <c r="V124" t="e">
        <f t="shared" si="33"/>
        <v>#REF!</v>
      </c>
      <c r="W124" t="e">
        <f t="shared" si="42"/>
        <v>#REF!</v>
      </c>
      <c r="X124" t="e">
        <f t="shared" si="34"/>
        <v>#REF!</v>
      </c>
      <c r="Y124" t="e">
        <f t="shared" si="35"/>
        <v>#REF!</v>
      </c>
      <c r="Z124" t="e">
        <f t="shared" si="36"/>
        <v>#REF!</v>
      </c>
      <c r="AA124" t="e">
        <f t="shared" si="37"/>
        <v>#REF!</v>
      </c>
      <c r="AB124" t="e">
        <f t="shared" si="38"/>
        <v>#REF!</v>
      </c>
      <c r="AC124" t="e">
        <f t="shared" si="39"/>
        <v>#REF!</v>
      </c>
      <c r="AF124" t="e">
        <f t="shared" si="43"/>
        <v>#REF!</v>
      </c>
      <c r="AG124" t="e">
        <f t="shared" si="44"/>
        <v>#REF!</v>
      </c>
      <c r="AH124" t="e">
        <f t="shared" si="45"/>
        <v>#REF!</v>
      </c>
      <c r="AI124" t="e">
        <f t="shared" si="46"/>
        <v>#REF!</v>
      </c>
      <c r="AJ124" t="e">
        <f t="shared" si="47"/>
        <v>#REF!</v>
      </c>
      <c r="AK124" t="e">
        <f t="shared" si="48"/>
        <v>#REF!</v>
      </c>
      <c r="AL124" t="e">
        <f t="shared" si="49"/>
        <v>#REF!</v>
      </c>
      <c r="AM124" t="e">
        <f t="shared" si="50"/>
        <v>#REF!</v>
      </c>
      <c r="AP124" t="str">
        <f t="shared" si="51"/>
        <v/>
      </c>
      <c r="AQ124" t="str">
        <f t="shared" si="52"/>
        <v/>
      </c>
      <c r="AR124" t="str">
        <f t="shared" si="53"/>
        <v/>
      </c>
      <c r="AS124" t="str">
        <f t="shared" si="54"/>
        <v/>
      </c>
      <c r="AT124" t="str">
        <f t="shared" si="55"/>
        <v/>
      </c>
      <c r="AU124" t="str">
        <f t="shared" si="56"/>
        <v/>
      </c>
      <c r="AV124" t="str">
        <f t="shared" si="57"/>
        <v/>
      </c>
      <c r="AW124" t="str">
        <f t="shared" si="58"/>
        <v/>
      </c>
      <c r="AY124" s="6" t="str">
        <f t="shared" si="40"/>
        <v/>
      </c>
      <c r="AZ124" s="6" t="str">
        <f t="shared" si="41"/>
        <v/>
      </c>
    </row>
    <row r="125" spans="1:52" x14ac:dyDescent="0.25">
      <c r="A125" t="s">
        <v>54</v>
      </c>
      <c r="B125" t="e">
        <f>VLOOKUP('Vol of ausaid vs. other funds'!$A125&amp;'Vol of ausaid vs. other funds'!B$1,#REF!,11,0)</f>
        <v>#REF!</v>
      </c>
      <c r="C125" t="e">
        <f>VLOOKUP('Vol of ausaid vs. other funds'!$A125&amp;'Vol of ausaid vs. other funds'!C$1,#REF!,11,0)</f>
        <v>#REF!</v>
      </c>
      <c r="D125" t="e">
        <f>VLOOKUP('Vol of ausaid vs. other funds'!$A125&amp;'Vol of ausaid vs. other funds'!D$1,#REF!,11,0)</f>
        <v>#REF!</v>
      </c>
      <c r="E125" t="e">
        <f>VLOOKUP('Vol of ausaid vs. other funds'!$A125&amp;'Vol of ausaid vs. other funds'!E$1,#REF!,11,0)</f>
        <v>#REF!</v>
      </c>
      <c r="F125" t="e">
        <f>VLOOKUP('Vol of ausaid vs. other funds'!$A125&amp;'Vol of ausaid vs. other funds'!F$1,#REF!,11,0)</f>
        <v>#REF!</v>
      </c>
      <c r="G125" t="e">
        <f>VLOOKUP('Vol of ausaid vs. other funds'!$A125&amp;'Vol of ausaid vs. other funds'!G$1,#REF!,11,0)</f>
        <v>#REF!</v>
      </c>
      <c r="H125" t="e">
        <f>VLOOKUP('Vol of ausaid vs. other funds'!$A125&amp;'Vol of ausaid vs. other funds'!H$1,#REF!,11,0)</f>
        <v>#REF!</v>
      </c>
      <c r="I125" t="e">
        <f>VLOOKUP('Vol of ausaid vs. other funds'!$A125&amp;'Vol of ausaid vs. other funds'!I$1,#REF!,11,0)</f>
        <v>#REF!</v>
      </c>
      <c r="L125" t="e">
        <f>VLOOKUP('Vol of ausaid vs. other funds'!$A125&amp;'Vol of ausaid vs. other funds'!L$1,#REF!,16,0)</f>
        <v>#REF!</v>
      </c>
      <c r="M125" t="e">
        <f>VLOOKUP('Vol of ausaid vs. other funds'!$A125&amp;'Vol of ausaid vs. other funds'!M$1,#REF!,16,0)</f>
        <v>#REF!</v>
      </c>
      <c r="N125" t="e">
        <f>VLOOKUP('Vol of ausaid vs. other funds'!$A125&amp;'Vol of ausaid vs. other funds'!N$1,#REF!,16,0)</f>
        <v>#REF!</v>
      </c>
      <c r="O125" t="e">
        <f>VLOOKUP('Vol of ausaid vs. other funds'!$A125&amp;'Vol of ausaid vs. other funds'!O$1,#REF!,16,0)</f>
        <v>#REF!</v>
      </c>
      <c r="P125" t="e">
        <f>VLOOKUP('Vol of ausaid vs. other funds'!$A125&amp;'Vol of ausaid vs. other funds'!P$1,#REF!,16,0)</f>
        <v>#REF!</v>
      </c>
      <c r="Q125" t="e">
        <f>VLOOKUP('Vol of ausaid vs. other funds'!$A125&amp;'Vol of ausaid vs. other funds'!Q$1,#REF!,16,0)</f>
        <v>#REF!</v>
      </c>
      <c r="R125" t="e">
        <f>VLOOKUP('Vol of ausaid vs. other funds'!$A125&amp;'Vol of ausaid vs. other funds'!R$1,#REF!,16,0)</f>
        <v>#REF!</v>
      </c>
      <c r="S125" t="e">
        <f>VLOOKUP('Vol of ausaid vs. other funds'!$A125&amp;'Vol of ausaid vs. other funds'!S$1,#REF!,16,0)</f>
        <v>#REF!</v>
      </c>
      <c r="V125" t="e">
        <f t="shared" si="33"/>
        <v>#REF!</v>
      </c>
      <c r="W125" t="e">
        <f t="shared" si="42"/>
        <v>#REF!</v>
      </c>
      <c r="X125" t="e">
        <f t="shared" si="34"/>
        <v>#REF!</v>
      </c>
      <c r="Y125" t="e">
        <f t="shared" si="35"/>
        <v>#REF!</v>
      </c>
      <c r="Z125" t="e">
        <f t="shared" si="36"/>
        <v>#REF!</v>
      </c>
      <c r="AA125" t="e">
        <f t="shared" si="37"/>
        <v>#REF!</v>
      </c>
      <c r="AB125" t="e">
        <f t="shared" si="38"/>
        <v>#REF!</v>
      </c>
      <c r="AC125" t="e">
        <f t="shared" si="39"/>
        <v>#REF!</v>
      </c>
      <c r="AF125" t="e">
        <f t="shared" si="43"/>
        <v>#REF!</v>
      </c>
      <c r="AG125" t="e">
        <f t="shared" si="44"/>
        <v>#REF!</v>
      </c>
      <c r="AH125" t="e">
        <f t="shared" si="45"/>
        <v>#REF!</v>
      </c>
      <c r="AI125" t="e">
        <f t="shared" si="46"/>
        <v>#REF!</v>
      </c>
      <c r="AJ125" t="e">
        <f t="shared" si="47"/>
        <v>#REF!</v>
      </c>
      <c r="AK125" t="e">
        <f t="shared" si="48"/>
        <v>#REF!</v>
      </c>
      <c r="AL125" t="e">
        <f t="shared" si="49"/>
        <v>#REF!</v>
      </c>
      <c r="AM125" t="e">
        <f t="shared" si="50"/>
        <v>#REF!</v>
      </c>
      <c r="AP125" t="str">
        <f t="shared" si="51"/>
        <v/>
      </c>
      <c r="AQ125" t="str">
        <f t="shared" si="52"/>
        <v/>
      </c>
      <c r="AR125" t="str">
        <f t="shared" si="53"/>
        <v/>
      </c>
      <c r="AS125" t="str">
        <f t="shared" si="54"/>
        <v/>
      </c>
      <c r="AT125" t="str">
        <f t="shared" si="55"/>
        <v/>
      </c>
      <c r="AU125" t="str">
        <f t="shared" si="56"/>
        <v/>
      </c>
      <c r="AV125" t="str">
        <f t="shared" si="57"/>
        <v/>
      </c>
      <c r="AW125" t="str">
        <f t="shared" si="58"/>
        <v/>
      </c>
      <c r="AY125" s="6" t="str">
        <f t="shared" si="40"/>
        <v/>
      </c>
      <c r="AZ125" s="6" t="str">
        <f t="shared" si="41"/>
        <v/>
      </c>
    </row>
    <row r="126" spans="1:52" x14ac:dyDescent="0.25">
      <c r="A126" t="s">
        <v>55</v>
      </c>
      <c r="B126" t="e">
        <f>VLOOKUP('Vol of ausaid vs. other funds'!$A126&amp;'Vol of ausaid vs. other funds'!B$1,#REF!,11,0)</f>
        <v>#REF!</v>
      </c>
      <c r="C126" t="e">
        <f>VLOOKUP('Vol of ausaid vs. other funds'!$A126&amp;'Vol of ausaid vs. other funds'!C$1,#REF!,11,0)</f>
        <v>#REF!</v>
      </c>
      <c r="D126" t="e">
        <f>VLOOKUP('Vol of ausaid vs. other funds'!$A126&amp;'Vol of ausaid vs. other funds'!D$1,#REF!,11,0)</f>
        <v>#REF!</v>
      </c>
      <c r="E126" t="e">
        <f>VLOOKUP('Vol of ausaid vs. other funds'!$A126&amp;'Vol of ausaid vs. other funds'!E$1,#REF!,11,0)</f>
        <v>#REF!</v>
      </c>
      <c r="F126" t="e">
        <f>VLOOKUP('Vol of ausaid vs. other funds'!$A126&amp;'Vol of ausaid vs. other funds'!F$1,#REF!,11,0)</f>
        <v>#REF!</v>
      </c>
      <c r="G126" t="e">
        <f>VLOOKUP('Vol of ausaid vs. other funds'!$A126&amp;'Vol of ausaid vs. other funds'!G$1,#REF!,11,0)</f>
        <v>#REF!</v>
      </c>
      <c r="H126" t="e">
        <f>VLOOKUP('Vol of ausaid vs. other funds'!$A126&amp;'Vol of ausaid vs. other funds'!H$1,#REF!,11,0)</f>
        <v>#REF!</v>
      </c>
      <c r="I126" t="e">
        <f>VLOOKUP('Vol of ausaid vs. other funds'!$A126&amp;'Vol of ausaid vs. other funds'!I$1,#REF!,11,0)</f>
        <v>#REF!</v>
      </c>
      <c r="L126" t="e">
        <f>VLOOKUP('Vol of ausaid vs. other funds'!$A126&amp;'Vol of ausaid vs. other funds'!L$1,#REF!,16,0)</f>
        <v>#REF!</v>
      </c>
      <c r="M126" t="e">
        <f>VLOOKUP('Vol of ausaid vs. other funds'!$A126&amp;'Vol of ausaid vs. other funds'!M$1,#REF!,16,0)</f>
        <v>#REF!</v>
      </c>
      <c r="N126" t="e">
        <f>VLOOKUP('Vol of ausaid vs. other funds'!$A126&amp;'Vol of ausaid vs. other funds'!N$1,#REF!,16,0)</f>
        <v>#REF!</v>
      </c>
      <c r="O126" t="e">
        <f>VLOOKUP('Vol of ausaid vs. other funds'!$A126&amp;'Vol of ausaid vs. other funds'!O$1,#REF!,16,0)</f>
        <v>#REF!</v>
      </c>
      <c r="P126" t="e">
        <f>VLOOKUP('Vol of ausaid vs. other funds'!$A126&amp;'Vol of ausaid vs. other funds'!P$1,#REF!,16,0)</f>
        <v>#REF!</v>
      </c>
      <c r="Q126" t="e">
        <f>VLOOKUP('Vol of ausaid vs. other funds'!$A126&amp;'Vol of ausaid vs. other funds'!Q$1,#REF!,16,0)</f>
        <v>#REF!</v>
      </c>
      <c r="R126" t="e">
        <f>VLOOKUP('Vol of ausaid vs. other funds'!$A126&amp;'Vol of ausaid vs. other funds'!R$1,#REF!,16,0)</f>
        <v>#REF!</v>
      </c>
      <c r="S126" t="e">
        <f>VLOOKUP('Vol of ausaid vs. other funds'!$A126&amp;'Vol of ausaid vs. other funds'!S$1,#REF!,16,0)</f>
        <v>#REF!</v>
      </c>
      <c r="V126" t="e">
        <f t="shared" si="33"/>
        <v>#REF!</v>
      </c>
      <c r="W126" t="e">
        <f t="shared" si="42"/>
        <v>#REF!</v>
      </c>
      <c r="X126" t="e">
        <f t="shared" si="34"/>
        <v>#REF!</v>
      </c>
      <c r="Y126" t="e">
        <f t="shared" si="35"/>
        <v>#REF!</v>
      </c>
      <c r="Z126" t="e">
        <f t="shared" si="36"/>
        <v>#REF!</v>
      </c>
      <c r="AA126" t="e">
        <f t="shared" si="37"/>
        <v>#REF!</v>
      </c>
      <c r="AB126" t="e">
        <f t="shared" si="38"/>
        <v>#REF!</v>
      </c>
      <c r="AC126" t="e">
        <f t="shared" si="39"/>
        <v>#REF!</v>
      </c>
      <c r="AF126" t="e">
        <f t="shared" si="43"/>
        <v>#REF!</v>
      </c>
      <c r="AG126" t="e">
        <f t="shared" si="44"/>
        <v>#REF!</v>
      </c>
      <c r="AH126" t="e">
        <f t="shared" si="45"/>
        <v>#REF!</v>
      </c>
      <c r="AI126" t="e">
        <f t="shared" si="46"/>
        <v>#REF!</v>
      </c>
      <c r="AJ126" t="e">
        <f t="shared" si="47"/>
        <v>#REF!</v>
      </c>
      <c r="AK126" t="e">
        <f t="shared" si="48"/>
        <v>#REF!</v>
      </c>
      <c r="AL126" t="e">
        <f t="shared" si="49"/>
        <v>#REF!</v>
      </c>
      <c r="AM126" t="e">
        <f t="shared" si="50"/>
        <v>#REF!</v>
      </c>
      <c r="AP126" t="str">
        <f t="shared" si="51"/>
        <v/>
      </c>
      <c r="AQ126" t="str">
        <f t="shared" si="52"/>
        <v/>
      </c>
      <c r="AR126" t="str">
        <f t="shared" si="53"/>
        <v/>
      </c>
      <c r="AS126" t="str">
        <f t="shared" si="54"/>
        <v/>
      </c>
      <c r="AT126" t="str">
        <f t="shared" si="55"/>
        <v/>
      </c>
      <c r="AU126" t="str">
        <f t="shared" si="56"/>
        <v/>
      </c>
      <c r="AV126" t="str">
        <f t="shared" si="57"/>
        <v/>
      </c>
      <c r="AW126" t="str">
        <f t="shared" si="58"/>
        <v/>
      </c>
      <c r="AY126" s="6" t="str">
        <f t="shared" si="40"/>
        <v/>
      </c>
      <c r="AZ126" s="6" t="str">
        <f t="shared" si="41"/>
        <v/>
      </c>
    </row>
    <row r="127" spans="1:52" x14ac:dyDescent="0.25">
      <c r="A127" t="s">
        <v>58</v>
      </c>
      <c r="B127" t="e">
        <f>VLOOKUP('Vol of ausaid vs. other funds'!$A127&amp;'Vol of ausaid vs. other funds'!B$1,#REF!,11,0)</f>
        <v>#REF!</v>
      </c>
      <c r="C127" t="e">
        <f>VLOOKUP('Vol of ausaid vs. other funds'!$A127&amp;'Vol of ausaid vs. other funds'!C$1,#REF!,11,0)</f>
        <v>#REF!</v>
      </c>
      <c r="D127" t="e">
        <f>VLOOKUP('Vol of ausaid vs. other funds'!$A127&amp;'Vol of ausaid vs. other funds'!D$1,#REF!,11,0)</f>
        <v>#REF!</v>
      </c>
      <c r="E127" t="e">
        <f>VLOOKUP('Vol of ausaid vs. other funds'!$A127&amp;'Vol of ausaid vs. other funds'!E$1,#REF!,11,0)</f>
        <v>#REF!</v>
      </c>
      <c r="F127" t="e">
        <f>VLOOKUP('Vol of ausaid vs. other funds'!$A127&amp;'Vol of ausaid vs. other funds'!F$1,#REF!,11,0)</f>
        <v>#REF!</v>
      </c>
      <c r="G127" t="e">
        <f>VLOOKUP('Vol of ausaid vs. other funds'!$A127&amp;'Vol of ausaid vs. other funds'!G$1,#REF!,11,0)</f>
        <v>#REF!</v>
      </c>
      <c r="H127" t="e">
        <f>VLOOKUP('Vol of ausaid vs. other funds'!$A127&amp;'Vol of ausaid vs. other funds'!H$1,#REF!,11,0)</f>
        <v>#REF!</v>
      </c>
      <c r="I127" t="e">
        <f>VLOOKUP('Vol of ausaid vs. other funds'!$A127&amp;'Vol of ausaid vs. other funds'!I$1,#REF!,11,0)</f>
        <v>#REF!</v>
      </c>
      <c r="L127" t="e">
        <f>VLOOKUP('Vol of ausaid vs. other funds'!$A127&amp;'Vol of ausaid vs. other funds'!L$1,#REF!,16,0)</f>
        <v>#REF!</v>
      </c>
      <c r="M127" t="e">
        <f>VLOOKUP('Vol of ausaid vs. other funds'!$A127&amp;'Vol of ausaid vs. other funds'!M$1,#REF!,16,0)</f>
        <v>#REF!</v>
      </c>
      <c r="N127" t="e">
        <f>VLOOKUP('Vol of ausaid vs. other funds'!$A127&amp;'Vol of ausaid vs. other funds'!N$1,#REF!,16,0)</f>
        <v>#REF!</v>
      </c>
      <c r="O127" t="e">
        <f>VLOOKUP('Vol of ausaid vs. other funds'!$A127&amp;'Vol of ausaid vs. other funds'!O$1,#REF!,16,0)</f>
        <v>#REF!</v>
      </c>
      <c r="P127" t="e">
        <f>VLOOKUP('Vol of ausaid vs. other funds'!$A127&amp;'Vol of ausaid vs. other funds'!P$1,#REF!,16,0)</f>
        <v>#REF!</v>
      </c>
      <c r="Q127" t="e">
        <f>VLOOKUP('Vol of ausaid vs. other funds'!$A127&amp;'Vol of ausaid vs. other funds'!Q$1,#REF!,16,0)</f>
        <v>#REF!</v>
      </c>
      <c r="R127" t="e">
        <f>VLOOKUP('Vol of ausaid vs. other funds'!$A127&amp;'Vol of ausaid vs. other funds'!R$1,#REF!,16,0)</f>
        <v>#REF!</v>
      </c>
      <c r="S127" t="e">
        <f>VLOOKUP('Vol of ausaid vs. other funds'!$A127&amp;'Vol of ausaid vs. other funds'!S$1,#REF!,16,0)</f>
        <v>#REF!</v>
      </c>
      <c r="V127" t="e">
        <f t="shared" si="33"/>
        <v>#REF!</v>
      </c>
      <c r="W127" t="e">
        <f t="shared" si="42"/>
        <v>#REF!</v>
      </c>
      <c r="X127" t="e">
        <f t="shared" si="34"/>
        <v>#REF!</v>
      </c>
      <c r="Y127" t="e">
        <f t="shared" si="35"/>
        <v>#REF!</v>
      </c>
      <c r="Z127" t="e">
        <f t="shared" si="36"/>
        <v>#REF!</v>
      </c>
      <c r="AA127" t="e">
        <f t="shared" si="37"/>
        <v>#REF!</v>
      </c>
      <c r="AB127" t="e">
        <f t="shared" si="38"/>
        <v>#REF!</v>
      </c>
      <c r="AC127" t="e">
        <f t="shared" si="39"/>
        <v>#REF!</v>
      </c>
      <c r="AF127" t="e">
        <f t="shared" si="43"/>
        <v>#REF!</v>
      </c>
      <c r="AG127" t="e">
        <f t="shared" si="44"/>
        <v>#REF!</v>
      </c>
      <c r="AH127" t="e">
        <f t="shared" si="45"/>
        <v>#REF!</v>
      </c>
      <c r="AI127" t="e">
        <f t="shared" si="46"/>
        <v>#REF!</v>
      </c>
      <c r="AJ127" t="e">
        <f t="shared" si="47"/>
        <v>#REF!</v>
      </c>
      <c r="AK127" t="e">
        <f t="shared" si="48"/>
        <v>#REF!</v>
      </c>
      <c r="AL127" t="e">
        <f t="shared" si="49"/>
        <v>#REF!</v>
      </c>
      <c r="AM127" t="e">
        <f t="shared" si="50"/>
        <v>#REF!</v>
      </c>
      <c r="AP127" t="str">
        <f t="shared" si="51"/>
        <v/>
      </c>
      <c r="AQ127" t="str">
        <f t="shared" si="52"/>
        <v/>
      </c>
      <c r="AR127" t="str">
        <f t="shared" si="53"/>
        <v/>
      </c>
      <c r="AS127" t="str">
        <f t="shared" si="54"/>
        <v/>
      </c>
      <c r="AT127" t="str">
        <f t="shared" si="55"/>
        <v/>
      </c>
      <c r="AU127" t="str">
        <f t="shared" si="56"/>
        <v/>
      </c>
      <c r="AV127" t="str">
        <f t="shared" si="57"/>
        <v/>
      </c>
      <c r="AW127" t="str">
        <f t="shared" si="58"/>
        <v/>
      </c>
      <c r="AY127" s="6" t="str">
        <f t="shared" si="40"/>
        <v/>
      </c>
      <c r="AZ127" s="6" t="str">
        <f t="shared" si="41"/>
        <v/>
      </c>
    </row>
    <row r="128" spans="1:52" x14ac:dyDescent="0.25">
      <c r="A128" t="s">
        <v>113</v>
      </c>
      <c r="B128" t="e">
        <f>VLOOKUP('Vol of ausaid vs. other funds'!$A128&amp;'Vol of ausaid vs. other funds'!B$1,#REF!,11,0)</f>
        <v>#REF!</v>
      </c>
      <c r="C128" t="e">
        <f>VLOOKUP('Vol of ausaid vs. other funds'!$A128&amp;'Vol of ausaid vs. other funds'!C$1,#REF!,11,0)</f>
        <v>#REF!</v>
      </c>
      <c r="D128" t="e">
        <f>VLOOKUP('Vol of ausaid vs. other funds'!$A128&amp;'Vol of ausaid vs. other funds'!D$1,#REF!,11,0)</f>
        <v>#REF!</v>
      </c>
      <c r="E128" t="e">
        <f>VLOOKUP('Vol of ausaid vs. other funds'!$A128&amp;'Vol of ausaid vs. other funds'!E$1,#REF!,11,0)</f>
        <v>#REF!</v>
      </c>
      <c r="F128" t="e">
        <f>VLOOKUP('Vol of ausaid vs. other funds'!$A128&amp;'Vol of ausaid vs. other funds'!F$1,#REF!,11,0)</f>
        <v>#REF!</v>
      </c>
      <c r="G128" t="e">
        <f>VLOOKUP('Vol of ausaid vs. other funds'!$A128&amp;'Vol of ausaid vs. other funds'!G$1,#REF!,11,0)</f>
        <v>#REF!</v>
      </c>
      <c r="H128" t="e">
        <f>VLOOKUP('Vol of ausaid vs. other funds'!$A128&amp;'Vol of ausaid vs. other funds'!H$1,#REF!,11,0)</f>
        <v>#REF!</v>
      </c>
      <c r="I128" t="e">
        <f>VLOOKUP('Vol of ausaid vs. other funds'!$A128&amp;'Vol of ausaid vs. other funds'!I$1,#REF!,11,0)</f>
        <v>#REF!</v>
      </c>
      <c r="L128" t="e">
        <f>VLOOKUP('Vol of ausaid vs. other funds'!$A128&amp;'Vol of ausaid vs. other funds'!L$1,#REF!,16,0)</f>
        <v>#REF!</v>
      </c>
      <c r="M128" t="e">
        <f>VLOOKUP('Vol of ausaid vs. other funds'!$A128&amp;'Vol of ausaid vs. other funds'!M$1,#REF!,16,0)</f>
        <v>#REF!</v>
      </c>
      <c r="N128" t="e">
        <f>VLOOKUP('Vol of ausaid vs. other funds'!$A128&amp;'Vol of ausaid vs. other funds'!N$1,#REF!,16,0)</f>
        <v>#REF!</v>
      </c>
      <c r="O128" t="e">
        <f>VLOOKUP('Vol of ausaid vs. other funds'!$A128&amp;'Vol of ausaid vs. other funds'!O$1,#REF!,16,0)</f>
        <v>#REF!</v>
      </c>
      <c r="P128" t="e">
        <f>VLOOKUP('Vol of ausaid vs. other funds'!$A128&amp;'Vol of ausaid vs. other funds'!P$1,#REF!,16,0)</f>
        <v>#REF!</v>
      </c>
      <c r="Q128" t="e">
        <f>VLOOKUP('Vol of ausaid vs. other funds'!$A128&amp;'Vol of ausaid vs. other funds'!Q$1,#REF!,16,0)</f>
        <v>#REF!</v>
      </c>
      <c r="R128" t="e">
        <f>VLOOKUP('Vol of ausaid vs. other funds'!$A128&amp;'Vol of ausaid vs. other funds'!R$1,#REF!,16,0)</f>
        <v>#REF!</v>
      </c>
      <c r="S128" t="e">
        <f>VLOOKUP('Vol of ausaid vs. other funds'!$A128&amp;'Vol of ausaid vs. other funds'!S$1,#REF!,16,0)</f>
        <v>#REF!</v>
      </c>
      <c r="V128" t="e">
        <f t="shared" si="33"/>
        <v>#REF!</v>
      </c>
      <c r="W128" t="e">
        <f t="shared" si="42"/>
        <v>#REF!</v>
      </c>
      <c r="X128" t="e">
        <f t="shared" si="34"/>
        <v>#REF!</v>
      </c>
      <c r="Y128" t="e">
        <f t="shared" si="35"/>
        <v>#REF!</v>
      </c>
      <c r="Z128" t="e">
        <f t="shared" si="36"/>
        <v>#REF!</v>
      </c>
      <c r="AA128" t="e">
        <f t="shared" si="37"/>
        <v>#REF!</v>
      </c>
      <c r="AB128" t="e">
        <f t="shared" si="38"/>
        <v>#REF!</v>
      </c>
      <c r="AC128" t="e">
        <f t="shared" si="39"/>
        <v>#REF!</v>
      </c>
      <c r="AF128" t="e">
        <f t="shared" si="43"/>
        <v>#REF!</v>
      </c>
      <c r="AG128" t="e">
        <f t="shared" si="44"/>
        <v>#REF!</v>
      </c>
      <c r="AH128" t="e">
        <f t="shared" si="45"/>
        <v>#REF!</v>
      </c>
      <c r="AI128" t="e">
        <f t="shared" si="46"/>
        <v>#REF!</v>
      </c>
      <c r="AJ128" t="e">
        <f t="shared" si="47"/>
        <v>#REF!</v>
      </c>
      <c r="AK128" t="e">
        <f t="shared" si="48"/>
        <v>#REF!</v>
      </c>
      <c r="AL128" t="e">
        <f t="shared" si="49"/>
        <v>#REF!</v>
      </c>
      <c r="AM128" t="e">
        <f t="shared" si="50"/>
        <v>#REF!</v>
      </c>
      <c r="AP128" t="str">
        <f t="shared" si="51"/>
        <v/>
      </c>
      <c r="AQ128" t="str">
        <f t="shared" si="52"/>
        <v/>
      </c>
      <c r="AR128" t="str">
        <f t="shared" si="53"/>
        <v/>
      </c>
      <c r="AS128" t="str">
        <f t="shared" si="54"/>
        <v/>
      </c>
      <c r="AT128" t="str">
        <f t="shared" si="55"/>
        <v/>
      </c>
      <c r="AU128" t="str">
        <f t="shared" si="56"/>
        <v/>
      </c>
      <c r="AV128" t="str">
        <f t="shared" si="57"/>
        <v/>
      </c>
      <c r="AW128" t="str">
        <f t="shared" si="58"/>
        <v/>
      </c>
      <c r="AY128" s="6" t="str">
        <f t="shared" si="40"/>
        <v/>
      </c>
      <c r="AZ128" s="6" t="str">
        <f t="shared" si="41"/>
        <v/>
      </c>
    </row>
    <row r="129" spans="1:52" x14ac:dyDescent="0.25">
      <c r="A129" t="s">
        <v>153</v>
      </c>
      <c r="B129" t="e">
        <f>VLOOKUP('Vol of ausaid vs. other funds'!$A129&amp;'Vol of ausaid vs. other funds'!B$1,#REF!,11,0)</f>
        <v>#REF!</v>
      </c>
      <c r="C129" t="e">
        <f>VLOOKUP('Vol of ausaid vs. other funds'!$A129&amp;'Vol of ausaid vs. other funds'!C$1,#REF!,11,0)</f>
        <v>#REF!</v>
      </c>
      <c r="D129" t="e">
        <f>VLOOKUP('Vol of ausaid vs. other funds'!$A129&amp;'Vol of ausaid vs. other funds'!D$1,#REF!,11,0)</f>
        <v>#REF!</v>
      </c>
      <c r="E129" t="e">
        <f>VLOOKUP('Vol of ausaid vs. other funds'!$A129&amp;'Vol of ausaid vs. other funds'!E$1,#REF!,11,0)</f>
        <v>#REF!</v>
      </c>
      <c r="F129" t="e">
        <f>VLOOKUP('Vol of ausaid vs. other funds'!$A129&amp;'Vol of ausaid vs. other funds'!F$1,#REF!,11,0)</f>
        <v>#REF!</v>
      </c>
      <c r="G129" t="e">
        <f>VLOOKUP('Vol of ausaid vs. other funds'!$A129&amp;'Vol of ausaid vs. other funds'!G$1,#REF!,11,0)</f>
        <v>#REF!</v>
      </c>
      <c r="H129" t="e">
        <f>VLOOKUP('Vol of ausaid vs. other funds'!$A129&amp;'Vol of ausaid vs. other funds'!H$1,#REF!,11,0)</f>
        <v>#REF!</v>
      </c>
      <c r="I129" t="e">
        <f>VLOOKUP('Vol of ausaid vs. other funds'!$A129&amp;'Vol of ausaid vs. other funds'!I$1,#REF!,11,0)</f>
        <v>#REF!</v>
      </c>
      <c r="L129" t="e">
        <f>VLOOKUP('Vol of ausaid vs. other funds'!$A129&amp;'Vol of ausaid vs. other funds'!L$1,#REF!,16,0)</f>
        <v>#REF!</v>
      </c>
      <c r="M129" t="e">
        <f>VLOOKUP('Vol of ausaid vs. other funds'!$A129&amp;'Vol of ausaid vs. other funds'!M$1,#REF!,16,0)</f>
        <v>#REF!</v>
      </c>
      <c r="N129" t="e">
        <f>VLOOKUP('Vol of ausaid vs. other funds'!$A129&amp;'Vol of ausaid vs. other funds'!N$1,#REF!,16,0)</f>
        <v>#REF!</v>
      </c>
      <c r="O129" t="e">
        <f>VLOOKUP('Vol of ausaid vs. other funds'!$A129&amp;'Vol of ausaid vs. other funds'!O$1,#REF!,16,0)</f>
        <v>#REF!</v>
      </c>
      <c r="P129" t="e">
        <f>VLOOKUP('Vol of ausaid vs. other funds'!$A129&amp;'Vol of ausaid vs. other funds'!P$1,#REF!,16,0)</f>
        <v>#REF!</v>
      </c>
      <c r="Q129" t="e">
        <f>VLOOKUP('Vol of ausaid vs. other funds'!$A129&amp;'Vol of ausaid vs. other funds'!Q$1,#REF!,16,0)</f>
        <v>#REF!</v>
      </c>
      <c r="R129" t="e">
        <f>VLOOKUP('Vol of ausaid vs. other funds'!$A129&amp;'Vol of ausaid vs. other funds'!R$1,#REF!,16,0)</f>
        <v>#REF!</v>
      </c>
      <c r="S129" t="e">
        <f>VLOOKUP('Vol of ausaid vs. other funds'!$A129&amp;'Vol of ausaid vs. other funds'!S$1,#REF!,16,0)</f>
        <v>#REF!</v>
      </c>
      <c r="V129" t="e">
        <f t="shared" si="33"/>
        <v>#REF!</v>
      </c>
      <c r="W129" t="e">
        <f t="shared" si="42"/>
        <v>#REF!</v>
      </c>
      <c r="X129" t="e">
        <f t="shared" si="34"/>
        <v>#REF!</v>
      </c>
      <c r="Y129" t="e">
        <f t="shared" si="35"/>
        <v>#REF!</v>
      </c>
      <c r="Z129" t="e">
        <f t="shared" si="36"/>
        <v>#REF!</v>
      </c>
      <c r="AA129" t="e">
        <f t="shared" si="37"/>
        <v>#REF!</v>
      </c>
      <c r="AB129" t="e">
        <f t="shared" si="38"/>
        <v>#REF!</v>
      </c>
      <c r="AC129" t="e">
        <f t="shared" si="39"/>
        <v>#REF!</v>
      </c>
      <c r="AF129" t="e">
        <f t="shared" si="43"/>
        <v>#REF!</v>
      </c>
      <c r="AG129" t="e">
        <f t="shared" si="44"/>
        <v>#REF!</v>
      </c>
      <c r="AH129" t="e">
        <f t="shared" si="45"/>
        <v>#REF!</v>
      </c>
      <c r="AI129" t="e">
        <f t="shared" si="46"/>
        <v>#REF!</v>
      </c>
      <c r="AJ129" t="e">
        <f t="shared" si="47"/>
        <v>#REF!</v>
      </c>
      <c r="AK129" t="e">
        <f t="shared" si="48"/>
        <v>#REF!</v>
      </c>
      <c r="AL129" t="e">
        <f t="shared" si="49"/>
        <v>#REF!</v>
      </c>
      <c r="AM129" t="e">
        <f t="shared" si="50"/>
        <v>#REF!</v>
      </c>
      <c r="AP129" t="str">
        <f t="shared" si="51"/>
        <v/>
      </c>
      <c r="AQ129" t="str">
        <f t="shared" si="52"/>
        <v/>
      </c>
      <c r="AR129" t="str">
        <f t="shared" si="53"/>
        <v/>
      </c>
      <c r="AS129" t="str">
        <f t="shared" si="54"/>
        <v/>
      </c>
      <c r="AT129" t="str">
        <f t="shared" si="55"/>
        <v/>
      </c>
      <c r="AU129" t="str">
        <f t="shared" si="56"/>
        <v/>
      </c>
      <c r="AV129" t="str">
        <f t="shared" si="57"/>
        <v/>
      </c>
      <c r="AW129" t="str">
        <f t="shared" si="58"/>
        <v/>
      </c>
      <c r="AY129" s="6" t="str">
        <f t="shared" si="40"/>
        <v/>
      </c>
      <c r="AZ129" s="6" t="str">
        <f t="shared" si="41"/>
        <v/>
      </c>
    </row>
    <row r="130" spans="1:52" x14ac:dyDescent="0.25">
      <c r="A130" t="s">
        <v>154</v>
      </c>
      <c r="B130" t="e">
        <f>VLOOKUP('Vol of ausaid vs. other funds'!$A130&amp;'Vol of ausaid vs. other funds'!B$1,#REF!,11,0)</f>
        <v>#REF!</v>
      </c>
      <c r="C130" t="e">
        <f>VLOOKUP('Vol of ausaid vs. other funds'!$A130&amp;'Vol of ausaid vs. other funds'!C$1,#REF!,11,0)</f>
        <v>#REF!</v>
      </c>
      <c r="D130" t="e">
        <f>VLOOKUP('Vol of ausaid vs. other funds'!$A130&amp;'Vol of ausaid vs. other funds'!D$1,#REF!,11,0)</f>
        <v>#REF!</v>
      </c>
      <c r="E130" t="e">
        <f>VLOOKUP('Vol of ausaid vs. other funds'!$A130&amp;'Vol of ausaid vs. other funds'!E$1,#REF!,11,0)</f>
        <v>#REF!</v>
      </c>
      <c r="F130" t="e">
        <f>VLOOKUP('Vol of ausaid vs. other funds'!$A130&amp;'Vol of ausaid vs. other funds'!F$1,#REF!,11,0)</f>
        <v>#REF!</v>
      </c>
      <c r="G130" t="e">
        <f>VLOOKUP('Vol of ausaid vs. other funds'!$A130&amp;'Vol of ausaid vs. other funds'!G$1,#REF!,11,0)</f>
        <v>#REF!</v>
      </c>
      <c r="H130" t="e">
        <f>VLOOKUP('Vol of ausaid vs. other funds'!$A130&amp;'Vol of ausaid vs. other funds'!H$1,#REF!,11,0)</f>
        <v>#REF!</v>
      </c>
      <c r="I130" t="e">
        <f>VLOOKUP('Vol of ausaid vs. other funds'!$A130&amp;'Vol of ausaid vs. other funds'!I$1,#REF!,11,0)</f>
        <v>#REF!</v>
      </c>
      <c r="L130" t="e">
        <f>VLOOKUP('Vol of ausaid vs. other funds'!$A130&amp;'Vol of ausaid vs. other funds'!L$1,#REF!,16,0)</f>
        <v>#REF!</v>
      </c>
      <c r="M130" t="e">
        <f>VLOOKUP('Vol of ausaid vs. other funds'!$A130&amp;'Vol of ausaid vs. other funds'!M$1,#REF!,16,0)</f>
        <v>#REF!</v>
      </c>
      <c r="N130" t="e">
        <f>VLOOKUP('Vol of ausaid vs. other funds'!$A130&amp;'Vol of ausaid vs. other funds'!N$1,#REF!,16,0)</f>
        <v>#REF!</v>
      </c>
      <c r="O130" t="e">
        <f>VLOOKUP('Vol of ausaid vs. other funds'!$A130&amp;'Vol of ausaid vs. other funds'!O$1,#REF!,16,0)</f>
        <v>#REF!</v>
      </c>
      <c r="P130" t="e">
        <f>VLOOKUP('Vol of ausaid vs. other funds'!$A130&amp;'Vol of ausaid vs. other funds'!P$1,#REF!,16,0)</f>
        <v>#REF!</v>
      </c>
      <c r="Q130" t="e">
        <f>VLOOKUP('Vol of ausaid vs. other funds'!$A130&amp;'Vol of ausaid vs. other funds'!Q$1,#REF!,16,0)</f>
        <v>#REF!</v>
      </c>
      <c r="R130" t="e">
        <f>VLOOKUP('Vol of ausaid vs. other funds'!$A130&amp;'Vol of ausaid vs. other funds'!R$1,#REF!,16,0)</f>
        <v>#REF!</v>
      </c>
      <c r="S130" t="e">
        <f>VLOOKUP('Vol of ausaid vs. other funds'!$A130&amp;'Vol of ausaid vs. other funds'!S$1,#REF!,16,0)</f>
        <v>#REF!</v>
      </c>
      <c r="V130" t="e">
        <f t="shared" ref="V130:V193" si="59">IF(ISNA(B130),"",IF(B130=0,"",B130))</f>
        <v>#REF!</v>
      </c>
      <c r="W130" t="e">
        <f t="shared" si="42"/>
        <v>#REF!</v>
      </c>
      <c r="X130" t="e">
        <f t="shared" ref="X130:X193" si="60">IF(ISNA(D130),"",IF(D130=0,"",D130))</f>
        <v>#REF!</v>
      </c>
      <c r="Y130" t="e">
        <f t="shared" ref="Y130:Y193" si="61">IF(ISNA(E130),"",IF(E130=0,"",E130))</f>
        <v>#REF!</v>
      </c>
      <c r="Z130" t="e">
        <f t="shared" ref="Z130:Z193" si="62">IF(ISNA(F130),"",IF(F130=0,"",F130))</f>
        <v>#REF!</v>
      </c>
      <c r="AA130" t="e">
        <f t="shared" ref="AA130:AA193" si="63">IF(ISNA(G130),"",IF(G130=0,"",G130))</f>
        <v>#REF!</v>
      </c>
      <c r="AB130" t="e">
        <f t="shared" ref="AB130:AB193" si="64">IF(ISNA(H130),"",IF(H130=0,"",H130))</f>
        <v>#REF!</v>
      </c>
      <c r="AC130" t="e">
        <f t="shared" ref="AC130:AC193" si="65">IF(ISNA(I130),"",IF(I130=0,"",I130))</f>
        <v>#REF!</v>
      </c>
      <c r="AF130" t="e">
        <f t="shared" si="43"/>
        <v>#REF!</v>
      </c>
      <c r="AG130" t="e">
        <f t="shared" si="44"/>
        <v>#REF!</v>
      </c>
      <c r="AH130" t="e">
        <f t="shared" si="45"/>
        <v>#REF!</v>
      </c>
      <c r="AI130" t="e">
        <f t="shared" si="46"/>
        <v>#REF!</v>
      </c>
      <c r="AJ130" t="e">
        <f t="shared" si="47"/>
        <v>#REF!</v>
      </c>
      <c r="AK130" t="e">
        <f t="shared" si="48"/>
        <v>#REF!</v>
      </c>
      <c r="AL130" t="e">
        <f t="shared" si="49"/>
        <v>#REF!</v>
      </c>
      <c r="AM130" t="e">
        <f t="shared" si="50"/>
        <v>#REF!</v>
      </c>
      <c r="AP130" t="str">
        <f t="shared" si="51"/>
        <v/>
      </c>
      <c r="AQ130" t="str">
        <f t="shared" si="52"/>
        <v/>
      </c>
      <c r="AR130" t="str">
        <f t="shared" si="53"/>
        <v/>
      </c>
      <c r="AS130" t="str">
        <f t="shared" si="54"/>
        <v/>
      </c>
      <c r="AT130" t="str">
        <f t="shared" si="55"/>
        <v/>
      </c>
      <c r="AU130" t="str">
        <f t="shared" si="56"/>
        <v/>
      </c>
      <c r="AV130" t="str">
        <f t="shared" si="57"/>
        <v/>
      </c>
      <c r="AW130" t="str">
        <f t="shared" si="58"/>
        <v/>
      </c>
      <c r="AY130" s="6" t="str">
        <f t="shared" ref="AY130:AY193" si="66">IFERROR(_xlfn.STDEV.S(V130:AC130)/AVERAGE(V130:AC130),"")</f>
        <v/>
      </c>
      <c r="AZ130" s="6" t="str">
        <f t="shared" ref="AZ130:AZ193" si="67">IFERROR(_xlfn.STDEV.S(AF130:AM130)/AVERAGE(AF130:AM130),"")</f>
        <v/>
      </c>
    </row>
    <row r="131" spans="1:52" x14ac:dyDescent="0.25">
      <c r="A131" t="s">
        <v>155</v>
      </c>
      <c r="B131" t="e">
        <f>VLOOKUP('Vol of ausaid vs. other funds'!$A131&amp;'Vol of ausaid vs. other funds'!B$1,#REF!,11,0)</f>
        <v>#REF!</v>
      </c>
      <c r="C131" t="e">
        <f>VLOOKUP('Vol of ausaid vs. other funds'!$A131&amp;'Vol of ausaid vs. other funds'!C$1,#REF!,11,0)</f>
        <v>#REF!</v>
      </c>
      <c r="D131" t="e">
        <f>VLOOKUP('Vol of ausaid vs. other funds'!$A131&amp;'Vol of ausaid vs. other funds'!D$1,#REF!,11,0)</f>
        <v>#REF!</v>
      </c>
      <c r="E131" t="e">
        <f>VLOOKUP('Vol of ausaid vs. other funds'!$A131&amp;'Vol of ausaid vs. other funds'!E$1,#REF!,11,0)</f>
        <v>#REF!</v>
      </c>
      <c r="F131" t="e">
        <f>VLOOKUP('Vol of ausaid vs. other funds'!$A131&amp;'Vol of ausaid vs. other funds'!F$1,#REF!,11,0)</f>
        <v>#REF!</v>
      </c>
      <c r="G131" t="e">
        <f>VLOOKUP('Vol of ausaid vs. other funds'!$A131&amp;'Vol of ausaid vs. other funds'!G$1,#REF!,11,0)</f>
        <v>#REF!</v>
      </c>
      <c r="H131" t="e">
        <f>VLOOKUP('Vol of ausaid vs. other funds'!$A131&amp;'Vol of ausaid vs. other funds'!H$1,#REF!,11,0)</f>
        <v>#REF!</v>
      </c>
      <c r="I131" t="e">
        <f>VLOOKUP('Vol of ausaid vs. other funds'!$A131&amp;'Vol of ausaid vs. other funds'!I$1,#REF!,11,0)</f>
        <v>#REF!</v>
      </c>
      <c r="L131" t="e">
        <f>VLOOKUP('Vol of ausaid vs. other funds'!$A131&amp;'Vol of ausaid vs. other funds'!L$1,#REF!,16,0)</f>
        <v>#REF!</v>
      </c>
      <c r="M131" t="e">
        <f>VLOOKUP('Vol of ausaid vs. other funds'!$A131&amp;'Vol of ausaid vs. other funds'!M$1,#REF!,16,0)</f>
        <v>#REF!</v>
      </c>
      <c r="N131" t="e">
        <f>VLOOKUP('Vol of ausaid vs. other funds'!$A131&amp;'Vol of ausaid vs. other funds'!N$1,#REF!,16,0)</f>
        <v>#REF!</v>
      </c>
      <c r="O131" t="e">
        <f>VLOOKUP('Vol of ausaid vs. other funds'!$A131&amp;'Vol of ausaid vs. other funds'!O$1,#REF!,16,0)</f>
        <v>#REF!</v>
      </c>
      <c r="P131" t="e">
        <f>VLOOKUP('Vol of ausaid vs. other funds'!$A131&amp;'Vol of ausaid vs. other funds'!P$1,#REF!,16,0)</f>
        <v>#REF!</v>
      </c>
      <c r="Q131" t="e">
        <f>VLOOKUP('Vol of ausaid vs. other funds'!$A131&amp;'Vol of ausaid vs. other funds'!Q$1,#REF!,16,0)</f>
        <v>#REF!</v>
      </c>
      <c r="R131" t="e">
        <f>VLOOKUP('Vol of ausaid vs. other funds'!$A131&amp;'Vol of ausaid vs. other funds'!R$1,#REF!,16,0)</f>
        <v>#REF!</v>
      </c>
      <c r="S131" t="e">
        <f>VLOOKUP('Vol of ausaid vs. other funds'!$A131&amp;'Vol of ausaid vs. other funds'!S$1,#REF!,16,0)</f>
        <v>#REF!</v>
      </c>
      <c r="V131" t="e">
        <f t="shared" si="59"/>
        <v>#REF!</v>
      </c>
      <c r="W131" t="e">
        <f t="shared" ref="W131:W194" si="68">IF(ISNA(C131),"",IF(C131=0,"",C131))</f>
        <v>#REF!</v>
      </c>
      <c r="X131" t="e">
        <f t="shared" si="60"/>
        <v>#REF!</v>
      </c>
      <c r="Y131" t="e">
        <f t="shared" si="61"/>
        <v>#REF!</v>
      </c>
      <c r="Z131" t="e">
        <f t="shared" si="62"/>
        <v>#REF!</v>
      </c>
      <c r="AA131" t="e">
        <f t="shared" si="63"/>
        <v>#REF!</v>
      </c>
      <c r="AB131" t="e">
        <f t="shared" si="64"/>
        <v>#REF!</v>
      </c>
      <c r="AC131" t="e">
        <f t="shared" si="65"/>
        <v>#REF!</v>
      </c>
      <c r="AF131" t="e">
        <f t="shared" ref="AF131:AF194" si="69">IF(ISNA(L131),"",IF(L131=0,"",L131))</f>
        <v>#REF!</v>
      </c>
      <c r="AG131" t="e">
        <f t="shared" ref="AG131:AG194" si="70">IF(ISNA(M131),"",IF(M131=0,"",M131))</f>
        <v>#REF!</v>
      </c>
      <c r="AH131" t="e">
        <f t="shared" ref="AH131:AH194" si="71">IF(ISNA(N131),"",IF(N131=0,"",N131))</f>
        <v>#REF!</v>
      </c>
      <c r="AI131" t="e">
        <f t="shared" ref="AI131:AI194" si="72">IF(ISNA(O131),"",IF(O131=0,"",O131))</f>
        <v>#REF!</v>
      </c>
      <c r="AJ131" t="e">
        <f t="shared" ref="AJ131:AJ194" si="73">IF(ISNA(P131),"",IF(P131=0,"",P131))</f>
        <v>#REF!</v>
      </c>
      <c r="AK131" t="e">
        <f t="shared" ref="AK131:AK194" si="74">IF(ISNA(Q131),"",IF(Q131=0,"",Q131))</f>
        <v>#REF!</v>
      </c>
      <c r="AL131" t="e">
        <f t="shared" ref="AL131:AL194" si="75">IF(ISNA(R131),"",IF(R131=0,"",R131))</f>
        <v>#REF!</v>
      </c>
      <c r="AM131" t="e">
        <f t="shared" ref="AM131:AM194" si="76">IF(ISNA(S131),"",IF(S131=0,"",S131))</f>
        <v>#REF!</v>
      </c>
      <c r="AP131" t="str">
        <f t="shared" ref="AP131:AP194" si="77">IFERROR(AF131-V131,"")</f>
        <v/>
      </c>
      <c r="AQ131" t="str">
        <f t="shared" ref="AQ131:AQ194" si="78">IFERROR(AG131-W131,"")</f>
        <v/>
      </c>
      <c r="AR131" t="str">
        <f t="shared" ref="AR131:AR194" si="79">IFERROR(AH131-X131,"")</f>
        <v/>
      </c>
      <c r="AS131" t="str">
        <f t="shared" ref="AS131:AS194" si="80">IFERROR(AI131-Y131,"")</f>
        <v/>
      </c>
      <c r="AT131" t="str">
        <f t="shared" ref="AT131:AT194" si="81">IFERROR(AJ131-Z131,"")</f>
        <v/>
      </c>
      <c r="AU131" t="str">
        <f t="shared" ref="AU131:AU194" si="82">IFERROR(AK131-AA131,"")</f>
        <v/>
      </c>
      <c r="AV131" t="str">
        <f t="shared" ref="AV131:AV194" si="83">IFERROR(AL131-AB131,"")</f>
        <v/>
      </c>
      <c r="AW131" t="str">
        <f t="shared" ref="AW131:AW194" si="84">IFERROR(AM131-AC131,"")</f>
        <v/>
      </c>
      <c r="AY131" s="6" t="str">
        <f t="shared" si="66"/>
        <v/>
      </c>
      <c r="AZ131" s="6" t="str">
        <f t="shared" si="67"/>
        <v/>
      </c>
    </row>
    <row r="132" spans="1:52" x14ac:dyDescent="0.25">
      <c r="A132" t="s">
        <v>127</v>
      </c>
      <c r="B132" t="e">
        <f>VLOOKUP('Vol of ausaid vs. other funds'!$A132&amp;'Vol of ausaid vs. other funds'!B$1,#REF!,11,0)</f>
        <v>#REF!</v>
      </c>
      <c r="C132" t="e">
        <f>VLOOKUP('Vol of ausaid vs. other funds'!$A132&amp;'Vol of ausaid vs. other funds'!C$1,#REF!,11,0)</f>
        <v>#REF!</v>
      </c>
      <c r="D132" t="e">
        <f>VLOOKUP('Vol of ausaid vs. other funds'!$A132&amp;'Vol of ausaid vs. other funds'!D$1,#REF!,11,0)</f>
        <v>#REF!</v>
      </c>
      <c r="E132" t="e">
        <f>VLOOKUP('Vol of ausaid vs. other funds'!$A132&amp;'Vol of ausaid vs. other funds'!E$1,#REF!,11,0)</f>
        <v>#REF!</v>
      </c>
      <c r="F132" t="e">
        <f>VLOOKUP('Vol of ausaid vs. other funds'!$A132&amp;'Vol of ausaid vs. other funds'!F$1,#REF!,11,0)</f>
        <v>#REF!</v>
      </c>
      <c r="G132" t="e">
        <f>VLOOKUP('Vol of ausaid vs. other funds'!$A132&amp;'Vol of ausaid vs. other funds'!G$1,#REF!,11,0)</f>
        <v>#REF!</v>
      </c>
      <c r="H132" t="e">
        <f>VLOOKUP('Vol of ausaid vs. other funds'!$A132&amp;'Vol of ausaid vs. other funds'!H$1,#REF!,11,0)</f>
        <v>#REF!</v>
      </c>
      <c r="I132" t="e">
        <f>VLOOKUP('Vol of ausaid vs. other funds'!$A132&amp;'Vol of ausaid vs. other funds'!I$1,#REF!,11,0)</f>
        <v>#REF!</v>
      </c>
      <c r="L132" t="e">
        <f>VLOOKUP('Vol of ausaid vs. other funds'!$A132&amp;'Vol of ausaid vs. other funds'!L$1,#REF!,16,0)</f>
        <v>#REF!</v>
      </c>
      <c r="M132" t="e">
        <f>VLOOKUP('Vol of ausaid vs. other funds'!$A132&amp;'Vol of ausaid vs. other funds'!M$1,#REF!,16,0)</f>
        <v>#REF!</v>
      </c>
      <c r="N132" t="e">
        <f>VLOOKUP('Vol of ausaid vs. other funds'!$A132&amp;'Vol of ausaid vs. other funds'!N$1,#REF!,16,0)</f>
        <v>#REF!</v>
      </c>
      <c r="O132" t="e">
        <f>VLOOKUP('Vol of ausaid vs. other funds'!$A132&amp;'Vol of ausaid vs. other funds'!O$1,#REF!,16,0)</f>
        <v>#REF!</v>
      </c>
      <c r="P132" t="e">
        <f>VLOOKUP('Vol of ausaid vs. other funds'!$A132&amp;'Vol of ausaid vs. other funds'!P$1,#REF!,16,0)</f>
        <v>#REF!</v>
      </c>
      <c r="Q132" t="e">
        <f>VLOOKUP('Vol of ausaid vs. other funds'!$A132&amp;'Vol of ausaid vs. other funds'!Q$1,#REF!,16,0)</f>
        <v>#REF!</v>
      </c>
      <c r="R132" t="e">
        <f>VLOOKUP('Vol of ausaid vs. other funds'!$A132&amp;'Vol of ausaid vs. other funds'!R$1,#REF!,16,0)</f>
        <v>#REF!</v>
      </c>
      <c r="S132" t="e">
        <f>VLOOKUP('Vol of ausaid vs. other funds'!$A132&amp;'Vol of ausaid vs. other funds'!S$1,#REF!,16,0)</f>
        <v>#REF!</v>
      </c>
      <c r="V132" t="e">
        <f t="shared" si="59"/>
        <v>#REF!</v>
      </c>
      <c r="W132" t="e">
        <f t="shared" si="68"/>
        <v>#REF!</v>
      </c>
      <c r="X132" t="e">
        <f t="shared" si="60"/>
        <v>#REF!</v>
      </c>
      <c r="Y132" t="e">
        <f t="shared" si="61"/>
        <v>#REF!</v>
      </c>
      <c r="Z132" t="e">
        <f t="shared" si="62"/>
        <v>#REF!</v>
      </c>
      <c r="AA132" t="e">
        <f t="shared" si="63"/>
        <v>#REF!</v>
      </c>
      <c r="AB132" t="e">
        <f t="shared" si="64"/>
        <v>#REF!</v>
      </c>
      <c r="AC132" t="e">
        <f t="shared" si="65"/>
        <v>#REF!</v>
      </c>
      <c r="AF132" t="e">
        <f t="shared" si="69"/>
        <v>#REF!</v>
      </c>
      <c r="AG132" t="e">
        <f t="shared" si="70"/>
        <v>#REF!</v>
      </c>
      <c r="AH132" t="e">
        <f t="shared" si="71"/>
        <v>#REF!</v>
      </c>
      <c r="AI132" t="e">
        <f t="shared" si="72"/>
        <v>#REF!</v>
      </c>
      <c r="AJ132" t="e">
        <f t="shared" si="73"/>
        <v>#REF!</v>
      </c>
      <c r="AK132" t="e">
        <f t="shared" si="74"/>
        <v>#REF!</v>
      </c>
      <c r="AL132" t="e">
        <f t="shared" si="75"/>
        <v>#REF!</v>
      </c>
      <c r="AM132" t="e">
        <f t="shared" si="76"/>
        <v>#REF!</v>
      </c>
      <c r="AP132" t="str">
        <f t="shared" si="77"/>
        <v/>
      </c>
      <c r="AQ132" t="str">
        <f t="shared" si="78"/>
        <v/>
      </c>
      <c r="AR132" t="str">
        <f t="shared" si="79"/>
        <v/>
      </c>
      <c r="AS132" t="str">
        <f t="shared" si="80"/>
        <v/>
      </c>
      <c r="AT132" t="str">
        <f t="shared" si="81"/>
        <v/>
      </c>
      <c r="AU132" t="str">
        <f t="shared" si="82"/>
        <v/>
      </c>
      <c r="AV132" t="str">
        <f t="shared" si="83"/>
        <v/>
      </c>
      <c r="AW132" t="str">
        <f t="shared" si="84"/>
        <v/>
      </c>
      <c r="AY132" s="6" t="str">
        <f t="shared" si="66"/>
        <v/>
      </c>
      <c r="AZ132" s="6" t="str">
        <f t="shared" si="67"/>
        <v/>
      </c>
    </row>
    <row r="133" spans="1:52" x14ac:dyDescent="0.25">
      <c r="A133" t="s">
        <v>59</v>
      </c>
      <c r="B133" t="e">
        <f>VLOOKUP('Vol of ausaid vs. other funds'!$A133&amp;'Vol of ausaid vs. other funds'!B$1,#REF!,11,0)</f>
        <v>#REF!</v>
      </c>
      <c r="C133" t="e">
        <f>VLOOKUP('Vol of ausaid vs. other funds'!$A133&amp;'Vol of ausaid vs. other funds'!C$1,#REF!,11,0)</f>
        <v>#REF!</v>
      </c>
      <c r="D133" t="e">
        <f>VLOOKUP('Vol of ausaid vs. other funds'!$A133&amp;'Vol of ausaid vs. other funds'!D$1,#REF!,11,0)</f>
        <v>#REF!</v>
      </c>
      <c r="E133" t="e">
        <f>VLOOKUP('Vol of ausaid vs. other funds'!$A133&amp;'Vol of ausaid vs. other funds'!E$1,#REF!,11,0)</f>
        <v>#REF!</v>
      </c>
      <c r="F133" t="e">
        <f>VLOOKUP('Vol of ausaid vs. other funds'!$A133&amp;'Vol of ausaid vs. other funds'!F$1,#REF!,11,0)</f>
        <v>#REF!</v>
      </c>
      <c r="G133" t="e">
        <f>VLOOKUP('Vol of ausaid vs. other funds'!$A133&amp;'Vol of ausaid vs. other funds'!G$1,#REF!,11,0)</f>
        <v>#REF!</v>
      </c>
      <c r="H133" t="e">
        <f>VLOOKUP('Vol of ausaid vs. other funds'!$A133&amp;'Vol of ausaid vs. other funds'!H$1,#REF!,11,0)</f>
        <v>#REF!</v>
      </c>
      <c r="I133" t="e">
        <f>VLOOKUP('Vol of ausaid vs. other funds'!$A133&amp;'Vol of ausaid vs. other funds'!I$1,#REF!,11,0)</f>
        <v>#REF!</v>
      </c>
      <c r="L133" t="e">
        <f>VLOOKUP('Vol of ausaid vs. other funds'!$A133&amp;'Vol of ausaid vs. other funds'!L$1,#REF!,16,0)</f>
        <v>#REF!</v>
      </c>
      <c r="M133" t="e">
        <f>VLOOKUP('Vol of ausaid vs. other funds'!$A133&amp;'Vol of ausaid vs. other funds'!M$1,#REF!,16,0)</f>
        <v>#REF!</v>
      </c>
      <c r="N133" t="e">
        <f>VLOOKUP('Vol of ausaid vs. other funds'!$A133&amp;'Vol of ausaid vs. other funds'!N$1,#REF!,16,0)</f>
        <v>#REF!</v>
      </c>
      <c r="O133" t="e">
        <f>VLOOKUP('Vol of ausaid vs. other funds'!$A133&amp;'Vol of ausaid vs. other funds'!O$1,#REF!,16,0)</f>
        <v>#REF!</v>
      </c>
      <c r="P133" t="e">
        <f>VLOOKUP('Vol of ausaid vs. other funds'!$A133&amp;'Vol of ausaid vs. other funds'!P$1,#REF!,16,0)</f>
        <v>#REF!</v>
      </c>
      <c r="Q133" t="e">
        <f>VLOOKUP('Vol of ausaid vs. other funds'!$A133&amp;'Vol of ausaid vs. other funds'!Q$1,#REF!,16,0)</f>
        <v>#REF!</v>
      </c>
      <c r="R133" t="e">
        <f>VLOOKUP('Vol of ausaid vs. other funds'!$A133&amp;'Vol of ausaid vs. other funds'!R$1,#REF!,16,0)</f>
        <v>#REF!</v>
      </c>
      <c r="S133" t="e">
        <f>VLOOKUP('Vol of ausaid vs. other funds'!$A133&amp;'Vol of ausaid vs. other funds'!S$1,#REF!,16,0)</f>
        <v>#REF!</v>
      </c>
      <c r="V133" t="e">
        <f t="shared" si="59"/>
        <v>#REF!</v>
      </c>
      <c r="W133" t="e">
        <f t="shared" si="68"/>
        <v>#REF!</v>
      </c>
      <c r="X133" t="e">
        <f t="shared" si="60"/>
        <v>#REF!</v>
      </c>
      <c r="Y133" t="e">
        <f t="shared" si="61"/>
        <v>#REF!</v>
      </c>
      <c r="Z133" t="e">
        <f t="shared" si="62"/>
        <v>#REF!</v>
      </c>
      <c r="AA133" t="e">
        <f t="shared" si="63"/>
        <v>#REF!</v>
      </c>
      <c r="AB133" t="e">
        <f t="shared" si="64"/>
        <v>#REF!</v>
      </c>
      <c r="AC133" t="e">
        <f t="shared" si="65"/>
        <v>#REF!</v>
      </c>
      <c r="AF133" t="e">
        <f t="shared" si="69"/>
        <v>#REF!</v>
      </c>
      <c r="AG133" t="e">
        <f t="shared" si="70"/>
        <v>#REF!</v>
      </c>
      <c r="AH133" t="e">
        <f t="shared" si="71"/>
        <v>#REF!</v>
      </c>
      <c r="AI133" t="e">
        <f t="shared" si="72"/>
        <v>#REF!</v>
      </c>
      <c r="AJ133" t="e">
        <f t="shared" si="73"/>
        <v>#REF!</v>
      </c>
      <c r="AK133" t="e">
        <f t="shared" si="74"/>
        <v>#REF!</v>
      </c>
      <c r="AL133" t="e">
        <f t="shared" si="75"/>
        <v>#REF!</v>
      </c>
      <c r="AM133" t="e">
        <f t="shared" si="76"/>
        <v>#REF!</v>
      </c>
      <c r="AP133" t="str">
        <f t="shared" si="77"/>
        <v/>
      </c>
      <c r="AQ133" t="str">
        <f t="shared" si="78"/>
        <v/>
      </c>
      <c r="AR133" t="str">
        <f t="shared" si="79"/>
        <v/>
      </c>
      <c r="AS133" t="str">
        <f t="shared" si="80"/>
        <v/>
      </c>
      <c r="AT133" t="str">
        <f t="shared" si="81"/>
        <v/>
      </c>
      <c r="AU133" t="str">
        <f t="shared" si="82"/>
        <v/>
      </c>
      <c r="AV133" t="str">
        <f t="shared" si="83"/>
        <v/>
      </c>
      <c r="AW133" t="str">
        <f t="shared" si="84"/>
        <v/>
      </c>
      <c r="AY133" s="6" t="str">
        <f t="shared" si="66"/>
        <v/>
      </c>
      <c r="AZ133" s="6" t="str">
        <f t="shared" si="67"/>
        <v/>
      </c>
    </row>
    <row r="134" spans="1:52" x14ac:dyDescent="0.25">
      <c r="A134" t="s">
        <v>94</v>
      </c>
      <c r="B134" t="e">
        <f>VLOOKUP('Vol of ausaid vs. other funds'!$A134&amp;'Vol of ausaid vs. other funds'!B$1,#REF!,11,0)</f>
        <v>#REF!</v>
      </c>
      <c r="C134" t="e">
        <f>VLOOKUP('Vol of ausaid vs. other funds'!$A134&amp;'Vol of ausaid vs. other funds'!C$1,#REF!,11,0)</f>
        <v>#REF!</v>
      </c>
      <c r="D134" t="e">
        <f>VLOOKUP('Vol of ausaid vs. other funds'!$A134&amp;'Vol of ausaid vs. other funds'!D$1,#REF!,11,0)</f>
        <v>#REF!</v>
      </c>
      <c r="E134" t="e">
        <f>VLOOKUP('Vol of ausaid vs. other funds'!$A134&amp;'Vol of ausaid vs. other funds'!E$1,#REF!,11,0)</f>
        <v>#REF!</v>
      </c>
      <c r="F134" t="e">
        <f>VLOOKUP('Vol of ausaid vs. other funds'!$A134&amp;'Vol of ausaid vs. other funds'!F$1,#REF!,11,0)</f>
        <v>#REF!</v>
      </c>
      <c r="G134" t="e">
        <f>VLOOKUP('Vol of ausaid vs. other funds'!$A134&amp;'Vol of ausaid vs. other funds'!G$1,#REF!,11,0)</f>
        <v>#REF!</v>
      </c>
      <c r="H134" t="e">
        <f>VLOOKUP('Vol of ausaid vs. other funds'!$A134&amp;'Vol of ausaid vs. other funds'!H$1,#REF!,11,0)</f>
        <v>#REF!</v>
      </c>
      <c r="I134" t="e">
        <f>VLOOKUP('Vol of ausaid vs. other funds'!$A134&amp;'Vol of ausaid vs. other funds'!I$1,#REF!,11,0)</f>
        <v>#REF!</v>
      </c>
      <c r="L134" t="e">
        <f>VLOOKUP('Vol of ausaid vs. other funds'!$A134&amp;'Vol of ausaid vs. other funds'!L$1,#REF!,16,0)</f>
        <v>#REF!</v>
      </c>
      <c r="M134" t="e">
        <f>VLOOKUP('Vol of ausaid vs. other funds'!$A134&amp;'Vol of ausaid vs. other funds'!M$1,#REF!,16,0)</f>
        <v>#REF!</v>
      </c>
      <c r="N134" t="e">
        <f>VLOOKUP('Vol of ausaid vs. other funds'!$A134&amp;'Vol of ausaid vs. other funds'!N$1,#REF!,16,0)</f>
        <v>#REF!</v>
      </c>
      <c r="O134" t="e">
        <f>VLOOKUP('Vol of ausaid vs. other funds'!$A134&amp;'Vol of ausaid vs. other funds'!O$1,#REF!,16,0)</f>
        <v>#REF!</v>
      </c>
      <c r="P134" t="e">
        <f>VLOOKUP('Vol of ausaid vs. other funds'!$A134&amp;'Vol of ausaid vs. other funds'!P$1,#REF!,16,0)</f>
        <v>#REF!</v>
      </c>
      <c r="Q134" t="e">
        <f>VLOOKUP('Vol of ausaid vs. other funds'!$A134&amp;'Vol of ausaid vs. other funds'!Q$1,#REF!,16,0)</f>
        <v>#REF!</v>
      </c>
      <c r="R134" t="e">
        <f>VLOOKUP('Vol of ausaid vs. other funds'!$A134&amp;'Vol of ausaid vs. other funds'!R$1,#REF!,16,0)</f>
        <v>#REF!</v>
      </c>
      <c r="S134" t="e">
        <f>VLOOKUP('Vol of ausaid vs. other funds'!$A134&amp;'Vol of ausaid vs. other funds'!S$1,#REF!,16,0)</f>
        <v>#REF!</v>
      </c>
      <c r="V134" t="e">
        <f t="shared" si="59"/>
        <v>#REF!</v>
      </c>
      <c r="W134" t="e">
        <f t="shared" si="68"/>
        <v>#REF!</v>
      </c>
      <c r="X134" t="e">
        <f t="shared" si="60"/>
        <v>#REF!</v>
      </c>
      <c r="Y134" t="e">
        <f t="shared" si="61"/>
        <v>#REF!</v>
      </c>
      <c r="Z134" t="e">
        <f t="shared" si="62"/>
        <v>#REF!</v>
      </c>
      <c r="AA134" t="e">
        <f t="shared" si="63"/>
        <v>#REF!</v>
      </c>
      <c r="AB134" t="e">
        <f t="shared" si="64"/>
        <v>#REF!</v>
      </c>
      <c r="AC134" t="e">
        <f t="shared" si="65"/>
        <v>#REF!</v>
      </c>
      <c r="AF134" t="e">
        <f t="shared" si="69"/>
        <v>#REF!</v>
      </c>
      <c r="AG134" t="e">
        <f t="shared" si="70"/>
        <v>#REF!</v>
      </c>
      <c r="AH134" t="e">
        <f t="shared" si="71"/>
        <v>#REF!</v>
      </c>
      <c r="AI134" t="e">
        <f t="shared" si="72"/>
        <v>#REF!</v>
      </c>
      <c r="AJ134" t="e">
        <f t="shared" si="73"/>
        <v>#REF!</v>
      </c>
      <c r="AK134" t="e">
        <f t="shared" si="74"/>
        <v>#REF!</v>
      </c>
      <c r="AL134" t="e">
        <f t="shared" si="75"/>
        <v>#REF!</v>
      </c>
      <c r="AM134" t="e">
        <f t="shared" si="76"/>
        <v>#REF!</v>
      </c>
      <c r="AP134" t="str">
        <f t="shared" si="77"/>
        <v/>
      </c>
      <c r="AQ134" t="str">
        <f t="shared" si="78"/>
        <v/>
      </c>
      <c r="AR134" t="str">
        <f t="shared" si="79"/>
        <v/>
      </c>
      <c r="AS134" t="str">
        <f t="shared" si="80"/>
        <v/>
      </c>
      <c r="AT134" t="str">
        <f t="shared" si="81"/>
        <v/>
      </c>
      <c r="AU134" t="str">
        <f t="shared" si="82"/>
        <v/>
      </c>
      <c r="AV134" t="str">
        <f t="shared" si="83"/>
        <v/>
      </c>
      <c r="AW134" t="str">
        <f t="shared" si="84"/>
        <v/>
      </c>
      <c r="AY134" s="6" t="str">
        <f t="shared" si="66"/>
        <v/>
      </c>
      <c r="AZ134" s="6" t="str">
        <f t="shared" si="67"/>
        <v/>
      </c>
    </row>
    <row r="135" spans="1:52" x14ac:dyDescent="0.25">
      <c r="A135" t="s">
        <v>202</v>
      </c>
      <c r="B135" t="e">
        <f>VLOOKUP('Vol of ausaid vs. other funds'!$A135&amp;'Vol of ausaid vs. other funds'!B$1,#REF!,11,0)</f>
        <v>#REF!</v>
      </c>
      <c r="C135" t="e">
        <f>VLOOKUP('Vol of ausaid vs. other funds'!$A135&amp;'Vol of ausaid vs. other funds'!C$1,#REF!,11,0)</f>
        <v>#REF!</v>
      </c>
      <c r="D135" t="e">
        <f>VLOOKUP('Vol of ausaid vs. other funds'!$A135&amp;'Vol of ausaid vs. other funds'!D$1,#REF!,11,0)</f>
        <v>#REF!</v>
      </c>
      <c r="E135" t="e">
        <f>VLOOKUP('Vol of ausaid vs. other funds'!$A135&amp;'Vol of ausaid vs. other funds'!E$1,#REF!,11,0)</f>
        <v>#REF!</v>
      </c>
      <c r="F135" t="e">
        <f>VLOOKUP('Vol of ausaid vs. other funds'!$A135&amp;'Vol of ausaid vs. other funds'!F$1,#REF!,11,0)</f>
        <v>#REF!</v>
      </c>
      <c r="G135" t="e">
        <f>VLOOKUP('Vol of ausaid vs. other funds'!$A135&amp;'Vol of ausaid vs. other funds'!G$1,#REF!,11,0)</f>
        <v>#REF!</v>
      </c>
      <c r="H135" t="e">
        <f>VLOOKUP('Vol of ausaid vs. other funds'!$A135&amp;'Vol of ausaid vs. other funds'!H$1,#REF!,11,0)</f>
        <v>#REF!</v>
      </c>
      <c r="I135" t="e">
        <f>VLOOKUP('Vol of ausaid vs. other funds'!$A135&amp;'Vol of ausaid vs. other funds'!I$1,#REF!,11,0)</f>
        <v>#REF!</v>
      </c>
      <c r="L135" t="e">
        <f>VLOOKUP('Vol of ausaid vs. other funds'!$A135&amp;'Vol of ausaid vs. other funds'!L$1,#REF!,16,0)</f>
        <v>#REF!</v>
      </c>
      <c r="M135" t="e">
        <f>VLOOKUP('Vol of ausaid vs. other funds'!$A135&amp;'Vol of ausaid vs. other funds'!M$1,#REF!,16,0)</f>
        <v>#REF!</v>
      </c>
      <c r="N135" t="e">
        <f>VLOOKUP('Vol of ausaid vs. other funds'!$A135&amp;'Vol of ausaid vs. other funds'!N$1,#REF!,16,0)</f>
        <v>#REF!</v>
      </c>
      <c r="O135" t="e">
        <f>VLOOKUP('Vol of ausaid vs. other funds'!$A135&amp;'Vol of ausaid vs. other funds'!O$1,#REF!,16,0)</f>
        <v>#REF!</v>
      </c>
      <c r="P135" t="e">
        <f>VLOOKUP('Vol of ausaid vs. other funds'!$A135&amp;'Vol of ausaid vs. other funds'!P$1,#REF!,16,0)</f>
        <v>#REF!</v>
      </c>
      <c r="Q135" t="e">
        <f>VLOOKUP('Vol of ausaid vs. other funds'!$A135&amp;'Vol of ausaid vs. other funds'!Q$1,#REF!,16,0)</f>
        <v>#REF!</v>
      </c>
      <c r="R135" t="e">
        <f>VLOOKUP('Vol of ausaid vs. other funds'!$A135&amp;'Vol of ausaid vs. other funds'!R$1,#REF!,16,0)</f>
        <v>#REF!</v>
      </c>
      <c r="S135" t="e">
        <f>VLOOKUP('Vol of ausaid vs. other funds'!$A135&amp;'Vol of ausaid vs. other funds'!S$1,#REF!,16,0)</f>
        <v>#REF!</v>
      </c>
      <c r="V135" t="e">
        <f t="shared" si="59"/>
        <v>#REF!</v>
      </c>
      <c r="W135" t="e">
        <f t="shared" si="68"/>
        <v>#REF!</v>
      </c>
      <c r="X135" t="e">
        <f t="shared" si="60"/>
        <v>#REF!</v>
      </c>
      <c r="Y135" t="e">
        <f t="shared" si="61"/>
        <v>#REF!</v>
      </c>
      <c r="Z135" t="e">
        <f t="shared" si="62"/>
        <v>#REF!</v>
      </c>
      <c r="AA135" t="e">
        <f t="shared" si="63"/>
        <v>#REF!</v>
      </c>
      <c r="AB135" t="e">
        <f t="shared" si="64"/>
        <v>#REF!</v>
      </c>
      <c r="AC135" t="e">
        <f t="shared" si="65"/>
        <v>#REF!</v>
      </c>
      <c r="AF135" t="e">
        <f t="shared" si="69"/>
        <v>#REF!</v>
      </c>
      <c r="AG135" t="e">
        <f t="shared" si="70"/>
        <v>#REF!</v>
      </c>
      <c r="AH135" t="e">
        <f t="shared" si="71"/>
        <v>#REF!</v>
      </c>
      <c r="AI135" t="e">
        <f t="shared" si="72"/>
        <v>#REF!</v>
      </c>
      <c r="AJ135" t="e">
        <f t="shared" si="73"/>
        <v>#REF!</v>
      </c>
      <c r="AK135" t="e">
        <f t="shared" si="74"/>
        <v>#REF!</v>
      </c>
      <c r="AL135" t="e">
        <f t="shared" si="75"/>
        <v>#REF!</v>
      </c>
      <c r="AM135" t="e">
        <f t="shared" si="76"/>
        <v>#REF!</v>
      </c>
      <c r="AP135" t="str">
        <f t="shared" si="77"/>
        <v/>
      </c>
      <c r="AQ135" t="str">
        <f t="shared" si="78"/>
        <v/>
      </c>
      <c r="AR135" t="str">
        <f t="shared" si="79"/>
        <v/>
      </c>
      <c r="AS135" t="str">
        <f t="shared" si="80"/>
        <v/>
      </c>
      <c r="AT135" t="str">
        <f t="shared" si="81"/>
        <v/>
      </c>
      <c r="AU135" t="str">
        <f t="shared" si="82"/>
        <v/>
      </c>
      <c r="AV135" t="str">
        <f t="shared" si="83"/>
        <v/>
      </c>
      <c r="AW135" t="str">
        <f t="shared" si="84"/>
        <v/>
      </c>
      <c r="AY135" s="6" t="str">
        <f t="shared" si="66"/>
        <v/>
      </c>
      <c r="AZ135" s="6" t="str">
        <f t="shared" si="67"/>
        <v/>
      </c>
    </row>
    <row r="136" spans="1:52" x14ac:dyDescent="0.25">
      <c r="A136" t="s">
        <v>185</v>
      </c>
      <c r="B136" t="e">
        <f>VLOOKUP('Vol of ausaid vs. other funds'!$A136&amp;'Vol of ausaid vs. other funds'!B$1,#REF!,11,0)</f>
        <v>#REF!</v>
      </c>
      <c r="C136" t="e">
        <f>VLOOKUP('Vol of ausaid vs. other funds'!$A136&amp;'Vol of ausaid vs. other funds'!C$1,#REF!,11,0)</f>
        <v>#REF!</v>
      </c>
      <c r="D136" t="e">
        <f>VLOOKUP('Vol of ausaid vs. other funds'!$A136&amp;'Vol of ausaid vs. other funds'!D$1,#REF!,11,0)</f>
        <v>#REF!</v>
      </c>
      <c r="E136" t="e">
        <f>VLOOKUP('Vol of ausaid vs. other funds'!$A136&amp;'Vol of ausaid vs. other funds'!E$1,#REF!,11,0)</f>
        <v>#REF!</v>
      </c>
      <c r="F136" t="e">
        <f>VLOOKUP('Vol of ausaid vs. other funds'!$A136&amp;'Vol of ausaid vs. other funds'!F$1,#REF!,11,0)</f>
        <v>#REF!</v>
      </c>
      <c r="G136" t="e">
        <f>VLOOKUP('Vol of ausaid vs. other funds'!$A136&amp;'Vol of ausaid vs. other funds'!G$1,#REF!,11,0)</f>
        <v>#REF!</v>
      </c>
      <c r="H136" t="e">
        <f>VLOOKUP('Vol of ausaid vs. other funds'!$A136&amp;'Vol of ausaid vs. other funds'!H$1,#REF!,11,0)</f>
        <v>#REF!</v>
      </c>
      <c r="I136" t="e">
        <f>VLOOKUP('Vol of ausaid vs. other funds'!$A136&amp;'Vol of ausaid vs. other funds'!I$1,#REF!,11,0)</f>
        <v>#REF!</v>
      </c>
      <c r="L136" t="e">
        <f>VLOOKUP('Vol of ausaid vs. other funds'!$A136&amp;'Vol of ausaid vs. other funds'!L$1,#REF!,16,0)</f>
        <v>#REF!</v>
      </c>
      <c r="M136" t="e">
        <f>VLOOKUP('Vol of ausaid vs. other funds'!$A136&amp;'Vol of ausaid vs. other funds'!M$1,#REF!,16,0)</f>
        <v>#REF!</v>
      </c>
      <c r="N136" t="e">
        <f>VLOOKUP('Vol of ausaid vs. other funds'!$A136&amp;'Vol of ausaid vs. other funds'!N$1,#REF!,16,0)</f>
        <v>#REF!</v>
      </c>
      <c r="O136" t="e">
        <f>VLOOKUP('Vol of ausaid vs. other funds'!$A136&amp;'Vol of ausaid vs. other funds'!O$1,#REF!,16,0)</f>
        <v>#REF!</v>
      </c>
      <c r="P136" t="e">
        <f>VLOOKUP('Vol of ausaid vs. other funds'!$A136&amp;'Vol of ausaid vs. other funds'!P$1,#REF!,16,0)</f>
        <v>#REF!</v>
      </c>
      <c r="Q136" t="e">
        <f>VLOOKUP('Vol of ausaid vs. other funds'!$A136&amp;'Vol of ausaid vs. other funds'!Q$1,#REF!,16,0)</f>
        <v>#REF!</v>
      </c>
      <c r="R136" t="e">
        <f>VLOOKUP('Vol of ausaid vs. other funds'!$A136&amp;'Vol of ausaid vs. other funds'!R$1,#REF!,16,0)</f>
        <v>#REF!</v>
      </c>
      <c r="S136" t="e">
        <f>VLOOKUP('Vol of ausaid vs. other funds'!$A136&amp;'Vol of ausaid vs. other funds'!S$1,#REF!,16,0)</f>
        <v>#REF!</v>
      </c>
      <c r="V136" t="e">
        <f t="shared" si="59"/>
        <v>#REF!</v>
      </c>
      <c r="W136" t="e">
        <f t="shared" si="68"/>
        <v>#REF!</v>
      </c>
      <c r="X136" t="e">
        <f t="shared" si="60"/>
        <v>#REF!</v>
      </c>
      <c r="Y136" t="e">
        <f t="shared" si="61"/>
        <v>#REF!</v>
      </c>
      <c r="Z136" t="e">
        <f t="shared" si="62"/>
        <v>#REF!</v>
      </c>
      <c r="AA136" t="e">
        <f t="shared" si="63"/>
        <v>#REF!</v>
      </c>
      <c r="AB136" t="e">
        <f t="shared" si="64"/>
        <v>#REF!</v>
      </c>
      <c r="AC136" t="e">
        <f t="shared" si="65"/>
        <v>#REF!</v>
      </c>
      <c r="AF136" t="e">
        <f t="shared" si="69"/>
        <v>#REF!</v>
      </c>
      <c r="AG136" t="e">
        <f t="shared" si="70"/>
        <v>#REF!</v>
      </c>
      <c r="AH136" t="e">
        <f t="shared" si="71"/>
        <v>#REF!</v>
      </c>
      <c r="AI136" t="e">
        <f t="shared" si="72"/>
        <v>#REF!</v>
      </c>
      <c r="AJ136" t="e">
        <f t="shared" si="73"/>
        <v>#REF!</v>
      </c>
      <c r="AK136" t="e">
        <f t="shared" si="74"/>
        <v>#REF!</v>
      </c>
      <c r="AL136" t="e">
        <f t="shared" si="75"/>
        <v>#REF!</v>
      </c>
      <c r="AM136" t="e">
        <f t="shared" si="76"/>
        <v>#REF!</v>
      </c>
      <c r="AP136" t="str">
        <f t="shared" si="77"/>
        <v/>
      </c>
      <c r="AQ136" t="str">
        <f t="shared" si="78"/>
        <v/>
      </c>
      <c r="AR136" t="str">
        <f t="shared" si="79"/>
        <v/>
      </c>
      <c r="AS136" t="str">
        <f t="shared" si="80"/>
        <v/>
      </c>
      <c r="AT136" t="str">
        <f t="shared" si="81"/>
        <v/>
      </c>
      <c r="AU136" t="str">
        <f t="shared" si="82"/>
        <v/>
      </c>
      <c r="AV136" t="str">
        <f t="shared" si="83"/>
        <v/>
      </c>
      <c r="AW136" t="str">
        <f t="shared" si="84"/>
        <v/>
      </c>
      <c r="AY136" s="6" t="str">
        <f t="shared" si="66"/>
        <v/>
      </c>
      <c r="AZ136" s="6" t="str">
        <f t="shared" si="67"/>
        <v/>
      </c>
    </row>
    <row r="137" spans="1:52" x14ac:dyDescent="0.25">
      <c r="A137" t="s">
        <v>56</v>
      </c>
      <c r="B137" t="e">
        <f>VLOOKUP('Vol of ausaid vs. other funds'!$A137&amp;'Vol of ausaid vs. other funds'!B$1,#REF!,11,0)</f>
        <v>#REF!</v>
      </c>
      <c r="C137" t="e">
        <f>VLOOKUP('Vol of ausaid vs. other funds'!$A137&amp;'Vol of ausaid vs. other funds'!C$1,#REF!,11,0)</f>
        <v>#REF!</v>
      </c>
      <c r="D137" t="e">
        <f>VLOOKUP('Vol of ausaid vs. other funds'!$A137&amp;'Vol of ausaid vs. other funds'!D$1,#REF!,11,0)</f>
        <v>#REF!</v>
      </c>
      <c r="E137" t="e">
        <f>VLOOKUP('Vol of ausaid vs. other funds'!$A137&amp;'Vol of ausaid vs. other funds'!E$1,#REF!,11,0)</f>
        <v>#REF!</v>
      </c>
      <c r="F137" t="e">
        <f>VLOOKUP('Vol of ausaid vs. other funds'!$A137&amp;'Vol of ausaid vs. other funds'!F$1,#REF!,11,0)</f>
        <v>#REF!</v>
      </c>
      <c r="G137" t="e">
        <f>VLOOKUP('Vol of ausaid vs. other funds'!$A137&amp;'Vol of ausaid vs. other funds'!G$1,#REF!,11,0)</f>
        <v>#REF!</v>
      </c>
      <c r="H137" t="e">
        <f>VLOOKUP('Vol of ausaid vs. other funds'!$A137&amp;'Vol of ausaid vs. other funds'!H$1,#REF!,11,0)</f>
        <v>#REF!</v>
      </c>
      <c r="I137" t="e">
        <f>VLOOKUP('Vol of ausaid vs. other funds'!$A137&amp;'Vol of ausaid vs. other funds'!I$1,#REF!,11,0)</f>
        <v>#REF!</v>
      </c>
      <c r="L137" t="e">
        <f>VLOOKUP('Vol of ausaid vs. other funds'!$A137&amp;'Vol of ausaid vs. other funds'!L$1,#REF!,16,0)</f>
        <v>#REF!</v>
      </c>
      <c r="M137" t="e">
        <f>VLOOKUP('Vol of ausaid vs. other funds'!$A137&amp;'Vol of ausaid vs. other funds'!M$1,#REF!,16,0)</f>
        <v>#REF!</v>
      </c>
      <c r="N137" t="e">
        <f>VLOOKUP('Vol of ausaid vs. other funds'!$A137&amp;'Vol of ausaid vs. other funds'!N$1,#REF!,16,0)</f>
        <v>#REF!</v>
      </c>
      <c r="O137" t="e">
        <f>VLOOKUP('Vol of ausaid vs. other funds'!$A137&amp;'Vol of ausaid vs. other funds'!O$1,#REF!,16,0)</f>
        <v>#REF!</v>
      </c>
      <c r="P137" t="e">
        <f>VLOOKUP('Vol of ausaid vs. other funds'!$A137&amp;'Vol of ausaid vs. other funds'!P$1,#REF!,16,0)</f>
        <v>#REF!</v>
      </c>
      <c r="Q137" t="e">
        <f>VLOOKUP('Vol of ausaid vs. other funds'!$A137&amp;'Vol of ausaid vs. other funds'!Q$1,#REF!,16,0)</f>
        <v>#REF!</v>
      </c>
      <c r="R137" t="e">
        <f>VLOOKUP('Vol of ausaid vs. other funds'!$A137&amp;'Vol of ausaid vs. other funds'!R$1,#REF!,16,0)</f>
        <v>#REF!</v>
      </c>
      <c r="S137" t="e">
        <f>VLOOKUP('Vol of ausaid vs. other funds'!$A137&amp;'Vol of ausaid vs. other funds'!S$1,#REF!,16,0)</f>
        <v>#REF!</v>
      </c>
      <c r="V137" t="e">
        <f t="shared" si="59"/>
        <v>#REF!</v>
      </c>
      <c r="W137" t="e">
        <f t="shared" si="68"/>
        <v>#REF!</v>
      </c>
      <c r="X137" t="e">
        <f t="shared" si="60"/>
        <v>#REF!</v>
      </c>
      <c r="Y137" t="e">
        <f t="shared" si="61"/>
        <v>#REF!</v>
      </c>
      <c r="Z137" t="e">
        <f t="shared" si="62"/>
        <v>#REF!</v>
      </c>
      <c r="AA137" t="e">
        <f t="shared" si="63"/>
        <v>#REF!</v>
      </c>
      <c r="AB137" t="e">
        <f t="shared" si="64"/>
        <v>#REF!</v>
      </c>
      <c r="AC137" t="e">
        <f t="shared" si="65"/>
        <v>#REF!</v>
      </c>
      <c r="AF137" t="e">
        <f t="shared" si="69"/>
        <v>#REF!</v>
      </c>
      <c r="AG137" t="e">
        <f t="shared" si="70"/>
        <v>#REF!</v>
      </c>
      <c r="AH137" t="e">
        <f t="shared" si="71"/>
        <v>#REF!</v>
      </c>
      <c r="AI137" t="e">
        <f t="shared" si="72"/>
        <v>#REF!</v>
      </c>
      <c r="AJ137" t="e">
        <f t="shared" si="73"/>
        <v>#REF!</v>
      </c>
      <c r="AK137" t="e">
        <f t="shared" si="74"/>
        <v>#REF!</v>
      </c>
      <c r="AL137" t="e">
        <f t="shared" si="75"/>
        <v>#REF!</v>
      </c>
      <c r="AM137" t="e">
        <f t="shared" si="76"/>
        <v>#REF!</v>
      </c>
      <c r="AP137" t="str">
        <f t="shared" si="77"/>
        <v/>
      </c>
      <c r="AQ137" t="str">
        <f t="shared" si="78"/>
        <v/>
      </c>
      <c r="AR137" t="str">
        <f t="shared" si="79"/>
        <v/>
      </c>
      <c r="AS137" t="str">
        <f t="shared" si="80"/>
        <v/>
      </c>
      <c r="AT137" t="str">
        <f t="shared" si="81"/>
        <v/>
      </c>
      <c r="AU137" t="str">
        <f t="shared" si="82"/>
        <v/>
      </c>
      <c r="AV137" t="str">
        <f t="shared" si="83"/>
        <v/>
      </c>
      <c r="AW137" t="str">
        <f t="shared" si="84"/>
        <v/>
      </c>
      <c r="AY137" s="6" t="str">
        <f t="shared" si="66"/>
        <v/>
      </c>
      <c r="AZ137" s="6" t="str">
        <f t="shared" si="67"/>
        <v/>
      </c>
    </row>
    <row r="138" spans="1:52" x14ac:dyDescent="0.25">
      <c r="A138" t="s">
        <v>165</v>
      </c>
      <c r="B138" t="e">
        <f>VLOOKUP('Vol of ausaid vs. other funds'!$A138&amp;'Vol of ausaid vs. other funds'!B$1,#REF!,11,0)</f>
        <v>#REF!</v>
      </c>
      <c r="C138" t="e">
        <f>VLOOKUP('Vol of ausaid vs. other funds'!$A138&amp;'Vol of ausaid vs. other funds'!C$1,#REF!,11,0)</f>
        <v>#REF!</v>
      </c>
      <c r="D138" t="e">
        <f>VLOOKUP('Vol of ausaid vs. other funds'!$A138&amp;'Vol of ausaid vs. other funds'!D$1,#REF!,11,0)</f>
        <v>#REF!</v>
      </c>
      <c r="E138" t="e">
        <f>VLOOKUP('Vol of ausaid vs. other funds'!$A138&amp;'Vol of ausaid vs. other funds'!E$1,#REF!,11,0)</f>
        <v>#REF!</v>
      </c>
      <c r="F138" t="e">
        <f>VLOOKUP('Vol of ausaid vs. other funds'!$A138&amp;'Vol of ausaid vs. other funds'!F$1,#REF!,11,0)</f>
        <v>#REF!</v>
      </c>
      <c r="G138" t="e">
        <f>VLOOKUP('Vol of ausaid vs. other funds'!$A138&amp;'Vol of ausaid vs. other funds'!G$1,#REF!,11,0)</f>
        <v>#REF!</v>
      </c>
      <c r="H138" t="e">
        <f>VLOOKUP('Vol of ausaid vs. other funds'!$A138&amp;'Vol of ausaid vs. other funds'!H$1,#REF!,11,0)</f>
        <v>#REF!</v>
      </c>
      <c r="I138" t="e">
        <f>VLOOKUP('Vol of ausaid vs. other funds'!$A138&amp;'Vol of ausaid vs. other funds'!I$1,#REF!,11,0)</f>
        <v>#REF!</v>
      </c>
      <c r="L138" t="e">
        <f>VLOOKUP('Vol of ausaid vs. other funds'!$A138&amp;'Vol of ausaid vs. other funds'!L$1,#REF!,16,0)</f>
        <v>#REF!</v>
      </c>
      <c r="M138" t="e">
        <f>VLOOKUP('Vol of ausaid vs. other funds'!$A138&amp;'Vol of ausaid vs. other funds'!M$1,#REF!,16,0)</f>
        <v>#REF!</v>
      </c>
      <c r="N138" t="e">
        <f>VLOOKUP('Vol of ausaid vs. other funds'!$A138&amp;'Vol of ausaid vs. other funds'!N$1,#REF!,16,0)</f>
        <v>#REF!</v>
      </c>
      <c r="O138" t="e">
        <f>VLOOKUP('Vol of ausaid vs. other funds'!$A138&amp;'Vol of ausaid vs. other funds'!O$1,#REF!,16,0)</f>
        <v>#REF!</v>
      </c>
      <c r="P138" t="e">
        <f>VLOOKUP('Vol of ausaid vs. other funds'!$A138&amp;'Vol of ausaid vs. other funds'!P$1,#REF!,16,0)</f>
        <v>#REF!</v>
      </c>
      <c r="Q138" t="e">
        <f>VLOOKUP('Vol of ausaid vs. other funds'!$A138&amp;'Vol of ausaid vs. other funds'!Q$1,#REF!,16,0)</f>
        <v>#REF!</v>
      </c>
      <c r="R138" t="e">
        <f>VLOOKUP('Vol of ausaid vs. other funds'!$A138&amp;'Vol of ausaid vs. other funds'!R$1,#REF!,16,0)</f>
        <v>#REF!</v>
      </c>
      <c r="S138" t="e">
        <f>VLOOKUP('Vol of ausaid vs. other funds'!$A138&amp;'Vol of ausaid vs. other funds'!S$1,#REF!,16,0)</f>
        <v>#REF!</v>
      </c>
      <c r="V138" t="e">
        <f t="shared" si="59"/>
        <v>#REF!</v>
      </c>
      <c r="W138" t="e">
        <f t="shared" si="68"/>
        <v>#REF!</v>
      </c>
      <c r="X138" t="e">
        <f t="shared" si="60"/>
        <v>#REF!</v>
      </c>
      <c r="Y138" t="e">
        <f t="shared" si="61"/>
        <v>#REF!</v>
      </c>
      <c r="Z138" t="e">
        <f t="shared" si="62"/>
        <v>#REF!</v>
      </c>
      <c r="AA138" t="e">
        <f t="shared" si="63"/>
        <v>#REF!</v>
      </c>
      <c r="AB138" t="e">
        <f t="shared" si="64"/>
        <v>#REF!</v>
      </c>
      <c r="AC138" t="e">
        <f t="shared" si="65"/>
        <v>#REF!</v>
      </c>
      <c r="AF138" t="e">
        <f t="shared" si="69"/>
        <v>#REF!</v>
      </c>
      <c r="AG138" t="e">
        <f t="shared" si="70"/>
        <v>#REF!</v>
      </c>
      <c r="AH138" t="e">
        <f t="shared" si="71"/>
        <v>#REF!</v>
      </c>
      <c r="AI138" t="e">
        <f t="shared" si="72"/>
        <v>#REF!</v>
      </c>
      <c r="AJ138" t="e">
        <f t="shared" si="73"/>
        <v>#REF!</v>
      </c>
      <c r="AK138" t="e">
        <f t="shared" si="74"/>
        <v>#REF!</v>
      </c>
      <c r="AL138" t="e">
        <f t="shared" si="75"/>
        <v>#REF!</v>
      </c>
      <c r="AM138" t="e">
        <f t="shared" si="76"/>
        <v>#REF!</v>
      </c>
      <c r="AP138" t="str">
        <f t="shared" si="77"/>
        <v/>
      </c>
      <c r="AQ138" t="str">
        <f t="shared" si="78"/>
        <v/>
      </c>
      <c r="AR138" t="str">
        <f t="shared" si="79"/>
        <v/>
      </c>
      <c r="AS138" t="str">
        <f t="shared" si="80"/>
        <v/>
      </c>
      <c r="AT138" t="str">
        <f t="shared" si="81"/>
        <v/>
      </c>
      <c r="AU138" t="str">
        <f t="shared" si="82"/>
        <v/>
      </c>
      <c r="AV138" t="str">
        <f t="shared" si="83"/>
        <v/>
      </c>
      <c r="AW138" t="str">
        <f t="shared" si="84"/>
        <v/>
      </c>
      <c r="AY138" s="6" t="str">
        <f t="shared" si="66"/>
        <v/>
      </c>
      <c r="AZ138" s="6" t="str">
        <f t="shared" si="67"/>
        <v/>
      </c>
    </row>
    <row r="139" spans="1:52" x14ac:dyDescent="0.25">
      <c r="A139" t="s">
        <v>61</v>
      </c>
      <c r="B139" t="e">
        <f>VLOOKUP('Vol of ausaid vs. other funds'!$A139&amp;'Vol of ausaid vs. other funds'!B$1,#REF!,11,0)</f>
        <v>#REF!</v>
      </c>
      <c r="C139" t="e">
        <f>VLOOKUP('Vol of ausaid vs. other funds'!$A139&amp;'Vol of ausaid vs. other funds'!C$1,#REF!,11,0)</f>
        <v>#REF!</v>
      </c>
      <c r="D139" t="e">
        <f>VLOOKUP('Vol of ausaid vs. other funds'!$A139&amp;'Vol of ausaid vs. other funds'!D$1,#REF!,11,0)</f>
        <v>#REF!</v>
      </c>
      <c r="E139" t="e">
        <f>VLOOKUP('Vol of ausaid vs. other funds'!$A139&amp;'Vol of ausaid vs. other funds'!E$1,#REF!,11,0)</f>
        <v>#REF!</v>
      </c>
      <c r="F139" t="e">
        <f>VLOOKUP('Vol of ausaid vs. other funds'!$A139&amp;'Vol of ausaid vs. other funds'!F$1,#REF!,11,0)</f>
        <v>#REF!</v>
      </c>
      <c r="G139" t="e">
        <f>VLOOKUP('Vol of ausaid vs. other funds'!$A139&amp;'Vol of ausaid vs. other funds'!G$1,#REF!,11,0)</f>
        <v>#REF!</v>
      </c>
      <c r="H139" t="e">
        <f>VLOOKUP('Vol of ausaid vs. other funds'!$A139&amp;'Vol of ausaid vs. other funds'!H$1,#REF!,11,0)</f>
        <v>#REF!</v>
      </c>
      <c r="I139" t="e">
        <f>VLOOKUP('Vol of ausaid vs. other funds'!$A139&amp;'Vol of ausaid vs. other funds'!I$1,#REF!,11,0)</f>
        <v>#REF!</v>
      </c>
      <c r="L139" t="e">
        <f>VLOOKUP('Vol of ausaid vs. other funds'!$A139&amp;'Vol of ausaid vs. other funds'!L$1,#REF!,16,0)</f>
        <v>#REF!</v>
      </c>
      <c r="M139" t="e">
        <f>VLOOKUP('Vol of ausaid vs. other funds'!$A139&amp;'Vol of ausaid vs. other funds'!M$1,#REF!,16,0)</f>
        <v>#REF!</v>
      </c>
      <c r="N139" t="e">
        <f>VLOOKUP('Vol of ausaid vs. other funds'!$A139&amp;'Vol of ausaid vs. other funds'!N$1,#REF!,16,0)</f>
        <v>#REF!</v>
      </c>
      <c r="O139" t="e">
        <f>VLOOKUP('Vol of ausaid vs. other funds'!$A139&amp;'Vol of ausaid vs. other funds'!O$1,#REF!,16,0)</f>
        <v>#REF!</v>
      </c>
      <c r="P139" t="e">
        <f>VLOOKUP('Vol of ausaid vs. other funds'!$A139&amp;'Vol of ausaid vs. other funds'!P$1,#REF!,16,0)</f>
        <v>#REF!</v>
      </c>
      <c r="Q139" t="e">
        <f>VLOOKUP('Vol of ausaid vs. other funds'!$A139&amp;'Vol of ausaid vs. other funds'!Q$1,#REF!,16,0)</f>
        <v>#REF!</v>
      </c>
      <c r="R139" t="e">
        <f>VLOOKUP('Vol of ausaid vs. other funds'!$A139&amp;'Vol of ausaid vs. other funds'!R$1,#REF!,16,0)</f>
        <v>#REF!</v>
      </c>
      <c r="S139" t="e">
        <f>VLOOKUP('Vol of ausaid vs. other funds'!$A139&amp;'Vol of ausaid vs. other funds'!S$1,#REF!,16,0)</f>
        <v>#REF!</v>
      </c>
      <c r="V139" t="e">
        <f t="shared" si="59"/>
        <v>#REF!</v>
      </c>
      <c r="W139" t="e">
        <f t="shared" si="68"/>
        <v>#REF!</v>
      </c>
      <c r="X139" t="e">
        <f t="shared" si="60"/>
        <v>#REF!</v>
      </c>
      <c r="Y139" t="e">
        <f t="shared" si="61"/>
        <v>#REF!</v>
      </c>
      <c r="Z139" t="e">
        <f t="shared" si="62"/>
        <v>#REF!</v>
      </c>
      <c r="AA139" t="e">
        <f t="shared" si="63"/>
        <v>#REF!</v>
      </c>
      <c r="AB139" t="e">
        <f t="shared" si="64"/>
        <v>#REF!</v>
      </c>
      <c r="AC139" t="e">
        <f t="shared" si="65"/>
        <v>#REF!</v>
      </c>
      <c r="AF139" t="e">
        <f t="shared" si="69"/>
        <v>#REF!</v>
      </c>
      <c r="AG139" t="e">
        <f t="shared" si="70"/>
        <v>#REF!</v>
      </c>
      <c r="AH139" t="e">
        <f t="shared" si="71"/>
        <v>#REF!</v>
      </c>
      <c r="AI139" t="e">
        <f t="shared" si="72"/>
        <v>#REF!</v>
      </c>
      <c r="AJ139" t="e">
        <f t="shared" si="73"/>
        <v>#REF!</v>
      </c>
      <c r="AK139" t="e">
        <f t="shared" si="74"/>
        <v>#REF!</v>
      </c>
      <c r="AL139" t="e">
        <f t="shared" si="75"/>
        <v>#REF!</v>
      </c>
      <c r="AM139" t="e">
        <f t="shared" si="76"/>
        <v>#REF!</v>
      </c>
      <c r="AP139" t="str">
        <f t="shared" si="77"/>
        <v/>
      </c>
      <c r="AQ139" t="str">
        <f t="shared" si="78"/>
        <v/>
      </c>
      <c r="AR139" t="str">
        <f t="shared" si="79"/>
        <v/>
      </c>
      <c r="AS139" t="str">
        <f t="shared" si="80"/>
        <v/>
      </c>
      <c r="AT139" t="str">
        <f t="shared" si="81"/>
        <v/>
      </c>
      <c r="AU139" t="str">
        <f t="shared" si="82"/>
        <v/>
      </c>
      <c r="AV139" t="str">
        <f t="shared" si="83"/>
        <v/>
      </c>
      <c r="AW139" t="str">
        <f t="shared" si="84"/>
        <v/>
      </c>
      <c r="AY139" s="6" t="str">
        <f t="shared" si="66"/>
        <v/>
      </c>
      <c r="AZ139" s="6" t="str">
        <f t="shared" si="67"/>
        <v/>
      </c>
    </row>
    <row r="140" spans="1:52" x14ac:dyDescent="0.25">
      <c r="A140" t="s">
        <v>62</v>
      </c>
      <c r="B140" t="e">
        <f>VLOOKUP('Vol of ausaid vs. other funds'!$A140&amp;'Vol of ausaid vs. other funds'!B$1,#REF!,11,0)</f>
        <v>#REF!</v>
      </c>
      <c r="C140" t="e">
        <f>VLOOKUP('Vol of ausaid vs. other funds'!$A140&amp;'Vol of ausaid vs. other funds'!C$1,#REF!,11,0)</f>
        <v>#REF!</v>
      </c>
      <c r="D140" t="e">
        <f>VLOOKUP('Vol of ausaid vs. other funds'!$A140&amp;'Vol of ausaid vs. other funds'!D$1,#REF!,11,0)</f>
        <v>#REF!</v>
      </c>
      <c r="E140" t="e">
        <f>VLOOKUP('Vol of ausaid vs. other funds'!$A140&amp;'Vol of ausaid vs. other funds'!E$1,#REF!,11,0)</f>
        <v>#REF!</v>
      </c>
      <c r="F140" t="e">
        <f>VLOOKUP('Vol of ausaid vs. other funds'!$A140&amp;'Vol of ausaid vs. other funds'!F$1,#REF!,11,0)</f>
        <v>#REF!</v>
      </c>
      <c r="G140" t="e">
        <f>VLOOKUP('Vol of ausaid vs. other funds'!$A140&amp;'Vol of ausaid vs. other funds'!G$1,#REF!,11,0)</f>
        <v>#REF!</v>
      </c>
      <c r="H140" t="e">
        <f>VLOOKUP('Vol of ausaid vs. other funds'!$A140&amp;'Vol of ausaid vs. other funds'!H$1,#REF!,11,0)</f>
        <v>#REF!</v>
      </c>
      <c r="I140" t="e">
        <f>VLOOKUP('Vol of ausaid vs. other funds'!$A140&amp;'Vol of ausaid vs. other funds'!I$1,#REF!,11,0)</f>
        <v>#REF!</v>
      </c>
      <c r="L140" t="e">
        <f>VLOOKUP('Vol of ausaid vs. other funds'!$A140&amp;'Vol of ausaid vs. other funds'!L$1,#REF!,16,0)</f>
        <v>#REF!</v>
      </c>
      <c r="M140" t="e">
        <f>VLOOKUP('Vol of ausaid vs. other funds'!$A140&amp;'Vol of ausaid vs. other funds'!M$1,#REF!,16,0)</f>
        <v>#REF!</v>
      </c>
      <c r="N140" t="e">
        <f>VLOOKUP('Vol of ausaid vs. other funds'!$A140&amp;'Vol of ausaid vs. other funds'!N$1,#REF!,16,0)</f>
        <v>#REF!</v>
      </c>
      <c r="O140" t="e">
        <f>VLOOKUP('Vol of ausaid vs. other funds'!$A140&amp;'Vol of ausaid vs. other funds'!O$1,#REF!,16,0)</f>
        <v>#REF!</v>
      </c>
      <c r="P140" t="e">
        <f>VLOOKUP('Vol of ausaid vs. other funds'!$A140&amp;'Vol of ausaid vs. other funds'!P$1,#REF!,16,0)</f>
        <v>#REF!</v>
      </c>
      <c r="Q140" t="e">
        <f>VLOOKUP('Vol of ausaid vs. other funds'!$A140&amp;'Vol of ausaid vs. other funds'!Q$1,#REF!,16,0)</f>
        <v>#REF!</v>
      </c>
      <c r="R140" t="e">
        <f>VLOOKUP('Vol of ausaid vs. other funds'!$A140&amp;'Vol of ausaid vs. other funds'!R$1,#REF!,16,0)</f>
        <v>#REF!</v>
      </c>
      <c r="S140" t="e">
        <f>VLOOKUP('Vol of ausaid vs. other funds'!$A140&amp;'Vol of ausaid vs. other funds'!S$1,#REF!,16,0)</f>
        <v>#REF!</v>
      </c>
      <c r="V140" t="e">
        <f t="shared" si="59"/>
        <v>#REF!</v>
      </c>
      <c r="W140" t="e">
        <f t="shared" si="68"/>
        <v>#REF!</v>
      </c>
      <c r="X140" t="e">
        <f t="shared" si="60"/>
        <v>#REF!</v>
      </c>
      <c r="Y140" t="e">
        <f t="shared" si="61"/>
        <v>#REF!</v>
      </c>
      <c r="Z140" t="e">
        <f t="shared" si="62"/>
        <v>#REF!</v>
      </c>
      <c r="AA140" t="e">
        <f t="shared" si="63"/>
        <v>#REF!</v>
      </c>
      <c r="AB140" t="e">
        <f t="shared" si="64"/>
        <v>#REF!</v>
      </c>
      <c r="AC140" t="e">
        <f t="shared" si="65"/>
        <v>#REF!</v>
      </c>
      <c r="AF140" t="e">
        <f t="shared" si="69"/>
        <v>#REF!</v>
      </c>
      <c r="AG140" t="e">
        <f t="shared" si="70"/>
        <v>#REF!</v>
      </c>
      <c r="AH140" t="e">
        <f t="shared" si="71"/>
        <v>#REF!</v>
      </c>
      <c r="AI140" t="e">
        <f t="shared" si="72"/>
        <v>#REF!</v>
      </c>
      <c r="AJ140" t="e">
        <f t="shared" si="73"/>
        <v>#REF!</v>
      </c>
      <c r="AK140" t="e">
        <f t="shared" si="74"/>
        <v>#REF!</v>
      </c>
      <c r="AL140" t="e">
        <f t="shared" si="75"/>
        <v>#REF!</v>
      </c>
      <c r="AM140" t="e">
        <f t="shared" si="76"/>
        <v>#REF!</v>
      </c>
      <c r="AP140" t="str">
        <f t="shared" si="77"/>
        <v/>
      </c>
      <c r="AQ140" t="str">
        <f t="shared" si="78"/>
        <v/>
      </c>
      <c r="AR140" t="str">
        <f t="shared" si="79"/>
        <v/>
      </c>
      <c r="AS140" t="str">
        <f t="shared" si="80"/>
        <v/>
      </c>
      <c r="AT140" t="str">
        <f t="shared" si="81"/>
        <v/>
      </c>
      <c r="AU140" t="str">
        <f t="shared" si="82"/>
        <v/>
      </c>
      <c r="AV140" t="str">
        <f t="shared" si="83"/>
        <v/>
      </c>
      <c r="AW140" t="str">
        <f t="shared" si="84"/>
        <v/>
      </c>
      <c r="AY140" s="6" t="str">
        <f t="shared" si="66"/>
        <v/>
      </c>
      <c r="AZ140" s="6" t="str">
        <f t="shared" si="67"/>
        <v/>
      </c>
    </row>
    <row r="141" spans="1:52" x14ac:dyDescent="0.25">
      <c r="A141" t="s">
        <v>60</v>
      </c>
      <c r="B141" t="e">
        <f>VLOOKUP('Vol of ausaid vs. other funds'!$A141&amp;'Vol of ausaid vs. other funds'!B$1,#REF!,11,0)</f>
        <v>#REF!</v>
      </c>
      <c r="C141" t="e">
        <f>VLOOKUP('Vol of ausaid vs. other funds'!$A141&amp;'Vol of ausaid vs. other funds'!C$1,#REF!,11,0)</f>
        <v>#REF!</v>
      </c>
      <c r="D141" t="e">
        <f>VLOOKUP('Vol of ausaid vs. other funds'!$A141&amp;'Vol of ausaid vs. other funds'!D$1,#REF!,11,0)</f>
        <v>#REF!</v>
      </c>
      <c r="E141" t="e">
        <f>VLOOKUP('Vol of ausaid vs. other funds'!$A141&amp;'Vol of ausaid vs. other funds'!E$1,#REF!,11,0)</f>
        <v>#REF!</v>
      </c>
      <c r="F141" t="e">
        <f>VLOOKUP('Vol of ausaid vs. other funds'!$A141&amp;'Vol of ausaid vs. other funds'!F$1,#REF!,11,0)</f>
        <v>#REF!</v>
      </c>
      <c r="G141" t="e">
        <f>VLOOKUP('Vol of ausaid vs. other funds'!$A141&amp;'Vol of ausaid vs. other funds'!G$1,#REF!,11,0)</f>
        <v>#REF!</v>
      </c>
      <c r="H141" t="e">
        <f>VLOOKUP('Vol of ausaid vs. other funds'!$A141&amp;'Vol of ausaid vs. other funds'!H$1,#REF!,11,0)</f>
        <v>#REF!</v>
      </c>
      <c r="I141" t="e">
        <f>VLOOKUP('Vol of ausaid vs. other funds'!$A141&amp;'Vol of ausaid vs. other funds'!I$1,#REF!,11,0)</f>
        <v>#REF!</v>
      </c>
      <c r="L141" t="e">
        <f>VLOOKUP('Vol of ausaid vs. other funds'!$A141&amp;'Vol of ausaid vs. other funds'!L$1,#REF!,16,0)</f>
        <v>#REF!</v>
      </c>
      <c r="M141" t="e">
        <f>VLOOKUP('Vol of ausaid vs. other funds'!$A141&amp;'Vol of ausaid vs. other funds'!M$1,#REF!,16,0)</f>
        <v>#REF!</v>
      </c>
      <c r="N141" t="e">
        <f>VLOOKUP('Vol of ausaid vs. other funds'!$A141&amp;'Vol of ausaid vs. other funds'!N$1,#REF!,16,0)</f>
        <v>#REF!</v>
      </c>
      <c r="O141" t="e">
        <f>VLOOKUP('Vol of ausaid vs. other funds'!$A141&amp;'Vol of ausaid vs. other funds'!O$1,#REF!,16,0)</f>
        <v>#REF!</v>
      </c>
      <c r="P141" t="e">
        <f>VLOOKUP('Vol of ausaid vs. other funds'!$A141&amp;'Vol of ausaid vs. other funds'!P$1,#REF!,16,0)</f>
        <v>#REF!</v>
      </c>
      <c r="Q141" t="e">
        <f>VLOOKUP('Vol of ausaid vs. other funds'!$A141&amp;'Vol of ausaid vs. other funds'!Q$1,#REF!,16,0)</f>
        <v>#REF!</v>
      </c>
      <c r="R141" t="e">
        <f>VLOOKUP('Vol of ausaid vs. other funds'!$A141&amp;'Vol of ausaid vs. other funds'!R$1,#REF!,16,0)</f>
        <v>#REF!</v>
      </c>
      <c r="S141" t="e">
        <f>VLOOKUP('Vol of ausaid vs. other funds'!$A141&amp;'Vol of ausaid vs. other funds'!S$1,#REF!,16,0)</f>
        <v>#REF!</v>
      </c>
      <c r="V141" t="e">
        <f t="shared" si="59"/>
        <v>#REF!</v>
      </c>
      <c r="W141" t="e">
        <f t="shared" si="68"/>
        <v>#REF!</v>
      </c>
      <c r="X141" t="e">
        <f t="shared" si="60"/>
        <v>#REF!</v>
      </c>
      <c r="Y141" t="e">
        <f t="shared" si="61"/>
        <v>#REF!</v>
      </c>
      <c r="Z141" t="e">
        <f t="shared" si="62"/>
        <v>#REF!</v>
      </c>
      <c r="AA141" t="e">
        <f t="shared" si="63"/>
        <v>#REF!</v>
      </c>
      <c r="AB141" t="e">
        <f t="shared" si="64"/>
        <v>#REF!</v>
      </c>
      <c r="AC141" t="e">
        <f t="shared" si="65"/>
        <v>#REF!</v>
      </c>
      <c r="AF141" t="e">
        <f t="shared" si="69"/>
        <v>#REF!</v>
      </c>
      <c r="AG141" t="e">
        <f t="shared" si="70"/>
        <v>#REF!</v>
      </c>
      <c r="AH141" t="e">
        <f t="shared" si="71"/>
        <v>#REF!</v>
      </c>
      <c r="AI141" t="e">
        <f t="shared" si="72"/>
        <v>#REF!</v>
      </c>
      <c r="AJ141" t="e">
        <f t="shared" si="73"/>
        <v>#REF!</v>
      </c>
      <c r="AK141" t="e">
        <f t="shared" si="74"/>
        <v>#REF!</v>
      </c>
      <c r="AL141" t="e">
        <f t="shared" si="75"/>
        <v>#REF!</v>
      </c>
      <c r="AM141" t="e">
        <f t="shared" si="76"/>
        <v>#REF!</v>
      </c>
      <c r="AP141" t="str">
        <f t="shared" si="77"/>
        <v/>
      </c>
      <c r="AQ141" t="str">
        <f t="shared" si="78"/>
        <v/>
      </c>
      <c r="AR141" t="str">
        <f t="shared" si="79"/>
        <v/>
      </c>
      <c r="AS141" t="str">
        <f t="shared" si="80"/>
        <v/>
      </c>
      <c r="AT141" t="str">
        <f t="shared" si="81"/>
        <v/>
      </c>
      <c r="AU141" t="str">
        <f t="shared" si="82"/>
        <v/>
      </c>
      <c r="AV141" t="str">
        <f t="shared" si="83"/>
        <v/>
      </c>
      <c r="AW141" t="str">
        <f t="shared" si="84"/>
        <v/>
      </c>
      <c r="AY141" s="6" t="str">
        <f t="shared" si="66"/>
        <v/>
      </c>
      <c r="AZ141" s="6" t="str">
        <f t="shared" si="67"/>
        <v/>
      </c>
    </row>
    <row r="142" spans="1:52" x14ac:dyDescent="0.25">
      <c r="A142" t="s">
        <v>106</v>
      </c>
      <c r="B142" t="e">
        <f>VLOOKUP('Vol of ausaid vs. other funds'!$A142&amp;'Vol of ausaid vs. other funds'!B$1,#REF!,11,0)</f>
        <v>#REF!</v>
      </c>
      <c r="C142" t="e">
        <f>VLOOKUP('Vol of ausaid vs. other funds'!$A142&amp;'Vol of ausaid vs. other funds'!C$1,#REF!,11,0)</f>
        <v>#REF!</v>
      </c>
      <c r="D142" t="e">
        <f>VLOOKUP('Vol of ausaid vs. other funds'!$A142&amp;'Vol of ausaid vs. other funds'!D$1,#REF!,11,0)</f>
        <v>#REF!</v>
      </c>
      <c r="E142" t="e">
        <f>VLOOKUP('Vol of ausaid vs. other funds'!$A142&amp;'Vol of ausaid vs. other funds'!E$1,#REF!,11,0)</f>
        <v>#REF!</v>
      </c>
      <c r="F142" t="e">
        <f>VLOOKUP('Vol of ausaid vs. other funds'!$A142&amp;'Vol of ausaid vs. other funds'!F$1,#REF!,11,0)</f>
        <v>#REF!</v>
      </c>
      <c r="G142" t="e">
        <f>VLOOKUP('Vol of ausaid vs. other funds'!$A142&amp;'Vol of ausaid vs. other funds'!G$1,#REF!,11,0)</f>
        <v>#REF!</v>
      </c>
      <c r="H142" t="e">
        <f>VLOOKUP('Vol of ausaid vs. other funds'!$A142&amp;'Vol of ausaid vs. other funds'!H$1,#REF!,11,0)</f>
        <v>#REF!</v>
      </c>
      <c r="I142" t="e">
        <f>VLOOKUP('Vol of ausaid vs. other funds'!$A142&amp;'Vol of ausaid vs. other funds'!I$1,#REF!,11,0)</f>
        <v>#REF!</v>
      </c>
      <c r="L142" t="e">
        <f>VLOOKUP('Vol of ausaid vs. other funds'!$A142&amp;'Vol of ausaid vs. other funds'!L$1,#REF!,16,0)</f>
        <v>#REF!</v>
      </c>
      <c r="M142" t="e">
        <f>VLOOKUP('Vol of ausaid vs. other funds'!$A142&amp;'Vol of ausaid vs. other funds'!M$1,#REF!,16,0)</f>
        <v>#REF!</v>
      </c>
      <c r="N142" t="e">
        <f>VLOOKUP('Vol of ausaid vs. other funds'!$A142&amp;'Vol of ausaid vs. other funds'!N$1,#REF!,16,0)</f>
        <v>#REF!</v>
      </c>
      <c r="O142" t="e">
        <f>VLOOKUP('Vol of ausaid vs. other funds'!$A142&amp;'Vol of ausaid vs. other funds'!O$1,#REF!,16,0)</f>
        <v>#REF!</v>
      </c>
      <c r="P142" t="e">
        <f>VLOOKUP('Vol of ausaid vs. other funds'!$A142&amp;'Vol of ausaid vs. other funds'!P$1,#REF!,16,0)</f>
        <v>#REF!</v>
      </c>
      <c r="Q142" t="e">
        <f>VLOOKUP('Vol of ausaid vs. other funds'!$A142&amp;'Vol of ausaid vs. other funds'!Q$1,#REF!,16,0)</f>
        <v>#REF!</v>
      </c>
      <c r="R142" t="e">
        <f>VLOOKUP('Vol of ausaid vs. other funds'!$A142&amp;'Vol of ausaid vs. other funds'!R$1,#REF!,16,0)</f>
        <v>#REF!</v>
      </c>
      <c r="S142" t="e">
        <f>VLOOKUP('Vol of ausaid vs. other funds'!$A142&amp;'Vol of ausaid vs. other funds'!S$1,#REF!,16,0)</f>
        <v>#REF!</v>
      </c>
      <c r="V142" t="e">
        <f t="shared" si="59"/>
        <v>#REF!</v>
      </c>
      <c r="W142" t="e">
        <f t="shared" si="68"/>
        <v>#REF!</v>
      </c>
      <c r="X142" t="e">
        <f t="shared" si="60"/>
        <v>#REF!</v>
      </c>
      <c r="Y142" t="e">
        <f t="shared" si="61"/>
        <v>#REF!</v>
      </c>
      <c r="Z142" t="e">
        <f t="shared" si="62"/>
        <v>#REF!</v>
      </c>
      <c r="AA142" t="e">
        <f t="shared" si="63"/>
        <v>#REF!</v>
      </c>
      <c r="AB142" t="e">
        <f t="shared" si="64"/>
        <v>#REF!</v>
      </c>
      <c r="AC142" t="e">
        <f t="shared" si="65"/>
        <v>#REF!</v>
      </c>
      <c r="AF142" t="e">
        <f t="shared" si="69"/>
        <v>#REF!</v>
      </c>
      <c r="AG142" t="e">
        <f t="shared" si="70"/>
        <v>#REF!</v>
      </c>
      <c r="AH142" t="e">
        <f t="shared" si="71"/>
        <v>#REF!</v>
      </c>
      <c r="AI142" t="e">
        <f t="shared" si="72"/>
        <v>#REF!</v>
      </c>
      <c r="AJ142" t="e">
        <f t="shared" si="73"/>
        <v>#REF!</v>
      </c>
      <c r="AK142" t="e">
        <f t="shared" si="74"/>
        <v>#REF!</v>
      </c>
      <c r="AL142" t="e">
        <f t="shared" si="75"/>
        <v>#REF!</v>
      </c>
      <c r="AM142" t="e">
        <f t="shared" si="76"/>
        <v>#REF!</v>
      </c>
      <c r="AP142" t="str">
        <f t="shared" si="77"/>
        <v/>
      </c>
      <c r="AQ142" t="str">
        <f t="shared" si="78"/>
        <v/>
      </c>
      <c r="AR142" t="str">
        <f t="shared" si="79"/>
        <v/>
      </c>
      <c r="AS142" t="str">
        <f t="shared" si="80"/>
        <v/>
      </c>
      <c r="AT142" t="str">
        <f t="shared" si="81"/>
        <v/>
      </c>
      <c r="AU142" t="str">
        <f t="shared" si="82"/>
        <v/>
      </c>
      <c r="AV142" t="str">
        <f t="shared" si="83"/>
        <v/>
      </c>
      <c r="AW142" t="str">
        <f t="shared" si="84"/>
        <v/>
      </c>
      <c r="AY142" s="6" t="str">
        <f t="shared" si="66"/>
        <v/>
      </c>
      <c r="AZ142" s="6" t="str">
        <f t="shared" si="67"/>
        <v/>
      </c>
    </row>
    <row r="143" spans="1:52" x14ac:dyDescent="0.25">
      <c r="A143" t="s">
        <v>128</v>
      </c>
      <c r="B143" t="e">
        <f>VLOOKUP('Vol of ausaid vs. other funds'!$A143&amp;'Vol of ausaid vs. other funds'!B$1,#REF!,11,0)</f>
        <v>#REF!</v>
      </c>
      <c r="C143" t="e">
        <f>VLOOKUP('Vol of ausaid vs. other funds'!$A143&amp;'Vol of ausaid vs. other funds'!C$1,#REF!,11,0)</f>
        <v>#REF!</v>
      </c>
      <c r="D143" t="e">
        <f>VLOOKUP('Vol of ausaid vs. other funds'!$A143&amp;'Vol of ausaid vs. other funds'!D$1,#REF!,11,0)</f>
        <v>#REF!</v>
      </c>
      <c r="E143" t="e">
        <f>VLOOKUP('Vol of ausaid vs. other funds'!$A143&amp;'Vol of ausaid vs. other funds'!E$1,#REF!,11,0)</f>
        <v>#REF!</v>
      </c>
      <c r="F143" t="e">
        <f>VLOOKUP('Vol of ausaid vs. other funds'!$A143&amp;'Vol of ausaid vs. other funds'!F$1,#REF!,11,0)</f>
        <v>#REF!</v>
      </c>
      <c r="G143" t="e">
        <f>VLOOKUP('Vol of ausaid vs. other funds'!$A143&amp;'Vol of ausaid vs. other funds'!G$1,#REF!,11,0)</f>
        <v>#REF!</v>
      </c>
      <c r="H143" t="e">
        <f>VLOOKUP('Vol of ausaid vs. other funds'!$A143&amp;'Vol of ausaid vs. other funds'!H$1,#REF!,11,0)</f>
        <v>#REF!</v>
      </c>
      <c r="I143" t="e">
        <f>VLOOKUP('Vol of ausaid vs. other funds'!$A143&amp;'Vol of ausaid vs. other funds'!I$1,#REF!,11,0)</f>
        <v>#REF!</v>
      </c>
      <c r="L143" t="e">
        <f>VLOOKUP('Vol of ausaid vs. other funds'!$A143&amp;'Vol of ausaid vs. other funds'!L$1,#REF!,16,0)</f>
        <v>#REF!</v>
      </c>
      <c r="M143" t="e">
        <f>VLOOKUP('Vol of ausaid vs. other funds'!$A143&amp;'Vol of ausaid vs. other funds'!M$1,#REF!,16,0)</f>
        <v>#REF!</v>
      </c>
      <c r="N143" t="e">
        <f>VLOOKUP('Vol of ausaid vs. other funds'!$A143&amp;'Vol of ausaid vs. other funds'!N$1,#REF!,16,0)</f>
        <v>#REF!</v>
      </c>
      <c r="O143" t="e">
        <f>VLOOKUP('Vol of ausaid vs. other funds'!$A143&amp;'Vol of ausaid vs. other funds'!O$1,#REF!,16,0)</f>
        <v>#REF!</v>
      </c>
      <c r="P143" t="e">
        <f>VLOOKUP('Vol of ausaid vs. other funds'!$A143&amp;'Vol of ausaid vs. other funds'!P$1,#REF!,16,0)</f>
        <v>#REF!</v>
      </c>
      <c r="Q143" t="e">
        <f>VLOOKUP('Vol of ausaid vs. other funds'!$A143&amp;'Vol of ausaid vs. other funds'!Q$1,#REF!,16,0)</f>
        <v>#REF!</v>
      </c>
      <c r="R143" t="e">
        <f>VLOOKUP('Vol of ausaid vs. other funds'!$A143&amp;'Vol of ausaid vs. other funds'!R$1,#REF!,16,0)</f>
        <v>#REF!</v>
      </c>
      <c r="S143" t="e">
        <f>VLOOKUP('Vol of ausaid vs. other funds'!$A143&amp;'Vol of ausaid vs. other funds'!S$1,#REF!,16,0)</f>
        <v>#REF!</v>
      </c>
      <c r="V143" t="e">
        <f t="shared" si="59"/>
        <v>#REF!</v>
      </c>
      <c r="W143" t="e">
        <f t="shared" si="68"/>
        <v>#REF!</v>
      </c>
      <c r="X143" t="e">
        <f t="shared" si="60"/>
        <v>#REF!</v>
      </c>
      <c r="Y143" t="e">
        <f t="shared" si="61"/>
        <v>#REF!</v>
      </c>
      <c r="Z143" t="e">
        <f t="shared" si="62"/>
        <v>#REF!</v>
      </c>
      <c r="AA143" t="e">
        <f t="shared" si="63"/>
        <v>#REF!</v>
      </c>
      <c r="AB143" t="e">
        <f t="shared" si="64"/>
        <v>#REF!</v>
      </c>
      <c r="AC143" t="e">
        <f t="shared" si="65"/>
        <v>#REF!</v>
      </c>
      <c r="AF143" t="e">
        <f t="shared" si="69"/>
        <v>#REF!</v>
      </c>
      <c r="AG143" t="e">
        <f t="shared" si="70"/>
        <v>#REF!</v>
      </c>
      <c r="AH143" t="e">
        <f t="shared" si="71"/>
        <v>#REF!</v>
      </c>
      <c r="AI143" t="e">
        <f t="shared" si="72"/>
        <v>#REF!</v>
      </c>
      <c r="AJ143" t="e">
        <f t="shared" si="73"/>
        <v>#REF!</v>
      </c>
      <c r="AK143" t="e">
        <f t="shared" si="74"/>
        <v>#REF!</v>
      </c>
      <c r="AL143" t="e">
        <f t="shared" si="75"/>
        <v>#REF!</v>
      </c>
      <c r="AM143" t="e">
        <f t="shared" si="76"/>
        <v>#REF!</v>
      </c>
      <c r="AP143" t="str">
        <f t="shared" si="77"/>
        <v/>
      </c>
      <c r="AQ143" t="str">
        <f t="shared" si="78"/>
        <v/>
      </c>
      <c r="AR143" t="str">
        <f t="shared" si="79"/>
        <v/>
      </c>
      <c r="AS143" t="str">
        <f t="shared" si="80"/>
        <v/>
      </c>
      <c r="AT143" t="str">
        <f t="shared" si="81"/>
        <v/>
      </c>
      <c r="AU143" t="str">
        <f t="shared" si="82"/>
        <v/>
      </c>
      <c r="AV143" t="str">
        <f t="shared" si="83"/>
        <v/>
      </c>
      <c r="AW143" t="str">
        <f t="shared" si="84"/>
        <v/>
      </c>
      <c r="AY143" s="6" t="str">
        <f t="shared" si="66"/>
        <v/>
      </c>
      <c r="AZ143" s="6" t="str">
        <f t="shared" si="67"/>
        <v/>
      </c>
    </row>
    <row r="144" spans="1:52" x14ac:dyDescent="0.25">
      <c r="A144" t="s">
        <v>63</v>
      </c>
      <c r="B144" t="e">
        <f>VLOOKUP('Vol of ausaid vs. other funds'!$A144&amp;'Vol of ausaid vs. other funds'!B$1,#REF!,11,0)</f>
        <v>#REF!</v>
      </c>
      <c r="C144" t="e">
        <f>VLOOKUP('Vol of ausaid vs. other funds'!$A144&amp;'Vol of ausaid vs. other funds'!C$1,#REF!,11,0)</f>
        <v>#REF!</v>
      </c>
      <c r="D144" t="e">
        <f>VLOOKUP('Vol of ausaid vs. other funds'!$A144&amp;'Vol of ausaid vs. other funds'!D$1,#REF!,11,0)</f>
        <v>#REF!</v>
      </c>
      <c r="E144" t="e">
        <f>VLOOKUP('Vol of ausaid vs. other funds'!$A144&amp;'Vol of ausaid vs. other funds'!E$1,#REF!,11,0)</f>
        <v>#REF!</v>
      </c>
      <c r="F144" t="e">
        <f>VLOOKUP('Vol of ausaid vs. other funds'!$A144&amp;'Vol of ausaid vs. other funds'!F$1,#REF!,11,0)</f>
        <v>#REF!</v>
      </c>
      <c r="G144" t="e">
        <f>VLOOKUP('Vol of ausaid vs. other funds'!$A144&amp;'Vol of ausaid vs. other funds'!G$1,#REF!,11,0)</f>
        <v>#REF!</v>
      </c>
      <c r="H144" t="e">
        <f>VLOOKUP('Vol of ausaid vs. other funds'!$A144&amp;'Vol of ausaid vs. other funds'!H$1,#REF!,11,0)</f>
        <v>#REF!</v>
      </c>
      <c r="I144" t="e">
        <f>VLOOKUP('Vol of ausaid vs. other funds'!$A144&amp;'Vol of ausaid vs. other funds'!I$1,#REF!,11,0)</f>
        <v>#REF!</v>
      </c>
      <c r="L144" t="e">
        <f>VLOOKUP('Vol of ausaid vs. other funds'!$A144&amp;'Vol of ausaid vs. other funds'!L$1,#REF!,16,0)</f>
        <v>#REF!</v>
      </c>
      <c r="M144" t="e">
        <f>VLOOKUP('Vol of ausaid vs. other funds'!$A144&amp;'Vol of ausaid vs. other funds'!M$1,#REF!,16,0)</f>
        <v>#REF!</v>
      </c>
      <c r="N144" t="e">
        <f>VLOOKUP('Vol of ausaid vs. other funds'!$A144&amp;'Vol of ausaid vs. other funds'!N$1,#REF!,16,0)</f>
        <v>#REF!</v>
      </c>
      <c r="O144" t="e">
        <f>VLOOKUP('Vol of ausaid vs. other funds'!$A144&amp;'Vol of ausaid vs. other funds'!O$1,#REF!,16,0)</f>
        <v>#REF!</v>
      </c>
      <c r="P144" t="e">
        <f>VLOOKUP('Vol of ausaid vs. other funds'!$A144&amp;'Vol of ausaid vs. other funds'!P$1,#REF!,16,0)</f>
        <v>#REF!</v>
      </c>
      <c r="Q144" t="e">
        <f>VLOOKUP('Vol of ausaid vs. other funds'!$A144&amp;'Vol of ausaid vs. other funds'!Q$1,#REF!,16,0)</f>
        <v>#REF!</v>
      </c>
      <c r="R144" t="e">
        <f>VLOOKUP('Vol of ausaid vs. other funds'!$A144&amp;'Vol of ausaid vs. other funds'!R$1,#REF!,16,0)</f>
        <v>#REF!</v>
      </c>
      <c r="S144" t="e">
        <f>VLOOKUP('Vol of ausaid vs. other funds'!$A144&amp;'Vol of ausaid vs. other funds'!S$1,#REF!,16,0)</f>
        <v>#REF!</v>
      </c>
      <c r="V144" t="e">
        <f t="shared" si="59"/>
        <v>#REF!</v>
      </c>
      <c r="W144" t="e">
        <f t="shared" si="68"/>
        <v>#REF!</v>
      </c>
      <c r="X144" t="e">
        <f t="shared" si="60"/>
        <v>#REF!</v>
      </c>
      <c r="Y144" t="e">
        <f t="shared" si="61"/>
        <v>#REF!</v>
      </c>
      <c r="Z144" t="e">
        <f t="shared" si="62"/>
        <v>#REF!</v>
      </c>
      <c r="AA144" t="e">
        <f t="shared" si="63"/>
        <v>#REF!</v>
      </c>
      <c r="AB144" t="e">
        <f t="shared" si="64"/>
        <v>#REF!</v>
      </c>
      <c r="AC144" t="e">
        <f t="shared" si="65"/>
        <v>#REF!</v>
      </c>
      <c r="AF144" t="e">
        <f t="shared" si="69"/>
        <v>#REF!</v>
      </c>
      <c r="AG144" t="e">
        <f t="shared" si="70"/>
        <v>#REF!</v>
      </c>
      <c r="AH144" t="e">
        <f t="shared" si="71"/>
        <v>#REF!</v>
      </c>
      <c r="AI144" t="e">
        <f t="shared" si="72"/>
        <v>#REF!</v>
      </c>
      <c r="AJ144" t="e">
        <f t="shared" si="73"/>
        <v>#REF!</v>
      </c>
      <c r="AK144" t="e">
        <f t="shared" si="74"/>
        <v>#REF!</v>
      </c>
      <c r="AL144" t="e">
        <f t="shared" si="75"/>
        <v>#REF!</v>
      </c>
      <c r="AM144" t="e">
        <f t="shared" si="76"/>
        <v>#REF!</v>
      </c>
      <c r="AP144" t="str">
        <f t="shared" si="77"/>
        <v/>
      </c>
      <c r="AQ144" t="str">
        <f t="shared" si="78"/>
        <v/>
      </c>
      <c r="AR144" t="str">
        <f t="shared" si="79"/>
        <v/>
      </c>
      <c r="AS144" t="str">
        <f t="shared" si="80"/>
        <v/>
      </c>
      <c r="AT144" t="str">
        <f t="shared" si="81"/>
        <v/>
      </c>
      <c r="AU144" t="str">
        <f t="shared" si="82"/>
        <v/>
      </c>
      <c r="AV144" t="str">
        <f t="shared" si="83"/>
        <v/>
      </c>
      <c r="AW144" t="str">
        <f t="shared" si="84"/>
        <v/>
      </c>
      <c r="AY144" s="6" t="str">
        <f t="shared" si="66"/>
        <v/>
      </c>
      <c r="AZ144" s="6" t="str">
        <f t="shared" si="67"/>
        <v/>
      </c>
    </row>
    <row r="145" spans="1:52" x14ac:dyDescent="0.25">
      <c r="A145" t="s">
        <v>203</v>
      </c>
      <c r="B145" t="e">
        <f>VLOOKUP('Vol of ausaid vs. other funds'!$A145&amp;'Vol of ausaid vs. other funds'!B$1,#REF!,11,0)</f>
        <v>#REF!</v>
      </c>
      <c r="C145" t="e">
        <f>VLOOKUP('Vol of ausaid vs. other funds'!$A145&amp;'Vol of ausaid vs. other funds'!C$1,#REF!,11,0)</f>
        <v>#REF!</v>
      </c>
      <c r="D145" t="e">
        <f>VLOOKUP('Vol of ausaid vs. other funds'!$A145&amp;'Vol of ausaid vs. other funds'!D$1,#REF!,11,0)</f>
        <v>#REF!</v>
      </c>
      <c r="E145" t="e">
        <f>VLOOKUP('Vol of ausaid vs. other funds'!$A145&amp;'Vol of ausaid vs. other funds'!E$1,#REF!,11,0)</f>
        <v>#REF!</v>
      </c>
      <c r="F145" t="e">
        <f>VLOOKUP('Vol of ausaid vs. other funds'!$A145&amp;'Vol of ausaid vs. other funds'!F$1,#REF!,11,0)</f>
        <v>#REF!</v>
      </c>
      <c r="G145" t="e">
        <f>VLOOKUP('Vol of ausaid vs. other funds'!$A145&amp;'Vol of ausaid vs. other funds'!G$1,#REF!,11,0)</f>
        <v>#REF!</v>
      </c>
      <c r="H145" t="e">
        <f>VLOOKUP('Vol of ausaid vs. other funds'!$A145&amp;'Vol of ausaid vs. other funds'!H$1,#REF!,11,0)</f>
        <v>#REF!</v>
      </c>
      <c r="I145" t="e">
        <f>VLOOKUP('Vol of ausaid vs. other funds'!$A145&amp;'Vol of ausaid vs. other funds'!I$1,#REF!,11,0)</f>
        <v>#REF!</v>
      </c>
      <c r="L145" t="e">
        <f>VLOOKUP('Vol of ausaid vs. other funds'!$A145&amp;'Vol of ausaid vs. other funds'!L$1,#REF!,16,0)</f>
        <v>#REF!</v>
      </c>
      <c r="M145" t="e">
        <f>VLOOKUP('Vol of ausaid vs. other funds'!$A145&amp;'Vol of ausaid vs. other funds'!M$1,#REF!,16,0)</f>
        <v>#REF!</v>
      </c>
      <c r="N145" t="e">
        <f>VLOOKUP('Vol of ausaid vs. other funds'!$A145&amp;'Vol of ausaid vs. other funds'!N$1,#REF!,16,0)</f>
        <v>#REF!</v>
      </c>
      <c r="O145" t="e">
        <f>VLOOKUP('Vol of ausaid vs. other funds'!$A145&amp;'Vol of ausaid vs. other funds'!O$1,#REF!,16,0)</f>
        <v>#REF!</v>
      </c>
      <c r="P145" t="e">
        <f>VLOOKUP('Vol of ausaid vs. other funds'!$A145&amp;'Vol of ausaid vs. other funds'!P$1,#REF!,16,0)</f>
        <v>#REF!</v>
      </c>
      <c r="Q145" t="e">
        <f>VLOOKUP('Vol of ausaid vs. other funds'!$A145&amp;'Vol of ausaid vs. other funds'!Q$1,#REF!,16,0)</f>
        <v>#REF!</v>
      </c>
      <c r="R145" t="e">
        <f>VLOOKUP('Vol of ausaid vs. other funds'!$A145&amp;'Vol of ausaid vs. other funds'!R$1,#REF!,16,0)</f>
        <v>#REF!</v>
      </c>
      <c r="S145" t="e">
        <f>VLOOKUP('Vol of ausaid vs. other funds'!$A145&amp;'Vol of ausaid vs. other funds'!S$1,#REF!,16,0)</f>
        <v>#REF!</v>
      </c>
      <c r="V145" t="e">
        <f t="shared" si="59"/>
        <v>#REF!</v>
      </c>
      <c r="W145" t="e">
        <f t="shared" si="68"/>
        <v>#REF!</v>
      </c>
      <c r="X145" t="e">
        <f t="shared" si="60"/>
        <v>#REF!</v>
      </c>
      <c r="Y145" t="e">
        <f t="shared" si="61"/>
        <v>#REF!</v>
      </c>
      <c r="Z145" t="e">
        <f t="shared" si="62"/>
        <v>#REF!</v>
      </c>
      <c r="AA145" t="e">
        <f t="shared" si="63"/>
        <v>#REF!</v>
      </c>
      <c r="AB145" t="e">
        <f t="shared" si="64"/>
        <v>#REF!</v>
      </c>
      <c r="AC145" t="e">
        <f t="shared" si="65"/>
        <v>#REF!</v>
      </c>
      <c r="AF145" t="e">
        <f t="shared" si="69"/>
        <v>#REF!</v>
      </c>
      <c r="AG145" t="e">
        <f t="shared" si="70"/>
        <v>#REF!</v>
      </c>
      <c r="AH145" t="e">
        <f t="shared" si="71"/>
        <v>#REF!</v>
      </c>
      <c r="AI145" t="e">
        <f t="shared" si="72"/>
        <v>#REF!</v>
      </c>
      <c r="AJ145" t="e">
        <f t="shared" si="73"/>
        <v>#REF!</v>
      </c>
      <c r="AK145" t="e">
        <f t="shared" si="74"/>
        <v>#REF!</v>
      </c>
      <c r="AL145" t="e">
        <f t="shared" si="75"/>
        <v>#REF!</v>
      </c>
      <c r="AM145" t="e">
        <f t="shared" si="76"/>
        <v>#REF!</v>
      </c>
      <c r="AP145" t="str">
        <f t="shared" si="77"/>
        <v/>
      </c>
      <c r="AQ145" t="str">
        <f t="shared" si="78"/>
        <v/>
      </c>
      <c r="AR145" t="str">
        <f t="shared" si="79"/>
        <v/>
      </c>
      <c r="AS145" t="str">
        <f t="shared" si="80"/>
        <v/>
      </c>
      <c r="AT145" t="str">
        <f t="shared" si="81"/>
        <v/>
      </c>
      <c r="AU145" t="str">
        <f t="shared" si="82"/>
        <v/>
      </c>
      <c r="AV145" t="str">
        <f t="shared" si="83"/>
        <v/>
      </c>
      <c r="AW145" t="str">
        <f t="shared" si="84"/>
        <v/>
      </c>
      <c r="AY145" s="6" t="str">
        <f t="shared" si="66"/>
        <v/>
      </c>
      <c r="AZ145" s="6" t="str">
        <f t="shared" si="67"/>
        <v/>
      </c>
    </row>
    <row r="146" spans="1:52" x14ac:dyDescent="0.25">
      <c r="A146" t="s">
        <v>204</v>
      </c>
      <c r="B146" t="e">
        <f>VLOOKUP('Vol of ausaid vs. other funds'!$A146&amp;'Vol of ausaid vs. other funds'!B$1,#REF!,11,0)</f>
        <v>#REF!</v>
      </c>
      <c r="C146" t="e">
        <f>VLOOKUP('Vol of ausaid vs. other funds'!$A146&amp;'Vol of ausaid vs. other funds'!C$1,#REF!,11,0)</f>
        <v>#REF!</v>
      </c>
      <c r="D146" t="e">
        <f>VLOOKUP('Vol of ausaid vs. other funds'!$A146&amp;'Vol of ausaid vs. other funds'!D$1,#REF!,11,0)</f>
        <v>#REF!</v>
      </c>
      <c r="E146" t="e">
        <f>VLOOKUP('Vol of ausaid vs. other funds'!$A146&amp;'Vol of ausaid vs. other funds'!E$1,#REF!,11,0)</f>
        <v>#REF!</v>
      </c>
      <c r="F146" t="e">
        <f>VLOOKUP('Vol of ausaid vs. other funds'!$A146&amp;'Vol of ausaid vs. other funds'!F$1,#REF!,11,0)</f>
        <v>#REF!</v>
      </c>
      <c r="G146" t="e">
        <f>VLOOKUP('Vol of ausaid vs. other funds'!$A146&amp;'Vol of ausaid vs. other funds'!G$1,#REF!,11,0)</f>
        <v>#REF!</v>
      </c>
      <c r="H146" t="e">
        <f>VLOOKUP('Vol of ausaid vs. other funds'!$A146&amp;'Vol of ausaid vs. other funds'!H$1,#REF!,11,0)</f>
        <v>#REF!</v>
      </c>
      <c r="I146" t="e">
        <f>VLOOKUP('Vol of ausaid vs. other funds'!$A146&amp;'Vol of ausaid vs. other funds'!I$1,#REF!,11,0)</f>
        <v>#REF!</v>
      </c>
      <c r="L146" t="e">
        <f>VLOOKUP('Vol of ausaid vs. other funds'!$A146&amp;'Vol of ausaid vs. other funds'!L$1,#REF!,16,0)</f>
        <v>#REF!</v>
      </c>
      <c r="M146" t="e">
        <f>VLOOKUP('Vol of ausaid vs. other funds'!$A146&amp;'Vol of ausaid vs. other funds'!M$1,#REF!,16,0)</f>
        <v>#REF!</v>
      </c>
      <c r="N146" t="e">
        <f>VLOOKUP('Vol of ausaid vs. other funds'!$A146&amp;'Vol of ausaid vs. other funds'!N$1,#REF!,16,0)</f>
        <v>#REF!</v>
      </c>
      <c r="O146" t="e">
        <f>VLOOKUP('Vol of ausaid vs. other funds'!$A146&amp;'Vol of ausaid vs. other funds'!O$1,#REF!,16,0)</f>
        <v>#REF!</v>
      </c>
      <c r="P146" t="e">
        <f>VLOOKUP('Vol of ausaid vs. other funds'!$A146&amp;'Vol of ausaid vs. other funds'!P$1,#REF!,16,0)</f>
        <v>#REF!</v>
      </c>
      <c r="Q146" t="e">
        <f>VLOOKUP('Vol of ausaid vs. other funds'!$A146&amp;'Vol of ausaid vs. other funds'!Q$1,#REF!,16,0)</f>
        <v>#REF!</v>
      </c>
      <c r="R146" t="e">
        <f>VLOOKUP('Vol of ausaid vs. other funds'!$A146&amp;'Vol of ausaid vs. other funds'!R$1,#REF!,16,0)</f>
        <v>#REF!</v>
      </c>
      <c r="S146" t="e">
        <f>VLOOKUP('Vol of ausaid vs. other funds'!$A146&amp;'Vol of ausaid vs. other funds'!S$1,#REF!,16,0)</f>
        <v>#REF!</v>
      </c>
      <c r="V146" t="e">
        <f t="shared" si="59"/>
        <v>#REF!</v>
      </c>
      <c r="W146" t="e">
        <f t="shared" si="68"/>
        <v>#REF!</v>
      </c>
      <c r="X146" t="e">
        <f t="shared" si="60"/>
        <v>#REF!</v>
      </c>
      <c r="Y146" t="e">
        <f t="shared" si="61"/>
        <v>#REF!</v>
      </c>
      <c r="Z146" t="e">
        <f t="shared" si="62"/>
        <v>#REF!</v>
      </c>
      <c r="AA146" t="e">
        <f t="shared" si="63"/>
        <v>#REF!</v>
      </c>
      <c r="AB146" t="e">
        <f t="shared" si="64"/>
        <v>#REF!</v>
      </c>
      <c r="AC146" t="e">
        <f t="shared" si="65"/>
        <v>#REF!</v>
      </c>
      <c r="AF146" t="e">
        <f t="shared" si="69"/>
        <v>#REF!</v>
      </c>
      <c r="AG146" t="e">
        <f t="shared" si="70"/>
        <v>#REF!</v>
      </c>
      <c r="AH146" t="e">
        <f t="shared" si="71"/>
        <v>#REF!</v>
      </c>
      <c r="AI146" t="e">
        <f t="shared" si="72"/>
        <v>#REF!</v>
      </c>
      <c r="AJ146" t="e">
        <f t="shared" si="73"/>
        <v>#REF!</v>
      </c>
      <c r="AK146" t="e">
        <f t="shared" si="74"/>
        <v>#REF!</v>
      </c>
      <c r="AL146" t="e">
        <f t="shared" si="75"/>
        <v>#REF!</v>
      </c>
      <c r="AM146" t="e">
        <f t="shared" si="76"/>
        <v>#REF!</v>
      </c>
      <c r="AP146" t="str">
        <f t="shared" si="77"/>
        <v/>
      </c>
      <c r="AQ146" t="str">
        <f t="shared" si="78"/>
        <v/>
      </c>
      <c r="AR146" t="str">
        <f t="shared" si="79"/>
        <v/>
      </c>
      <c r="AS146" t="str">
        <f t="shared" si="80"/>
        <v/>
      </c>
      <c r="AT146" t="str">
        <f t="shared" si="81"/>
        <v/>
      </c>
      <c r="AU146" t="str">
        <f t="shared" si="82"/>
        <v/>
      </c>
      <c r="AV146" t="str">
        <f t="shared" si="83"/>
        <v/>
      </c>
      <c r="AW146" t="str">
        <f t="shared" si="84"/>
        <v/>
      </c>
      <c r="AY146" s="6" t="str">
        <f t="shared" si="66"/>
        <v/>
      </c>
      <c r="AZ146" s="6" t="str">
        <f t="shared" si="67"/>
        <v/>
      </c>
    </row>
    <row r="147" spans="1:52" x14ac:dyDescent="0.25">
      <c r="A147" t="s">
        <v>65</v>
      </c>
      <c r="B147" t="e">
        <f>VLOOKUP('Vol of ausaid vs. other funds'!$A147&amp;'Vol of ausaid vs. other funds'!B$1,#REF!,11,0)</f>
        <v>#REF!</v>
      </c>
      <c r="C147" t="e">
        <f>VLOOKUP('Vol of ausaid vs. other funds'!$A147&amp;'Vol of ausaid vs. other funds'!C$1,#REF!,11,0)</f>
        <v>#REF!</v>
      </c>
      <c r="D147" t="e">
        <f>VLOOKUP('Vol of ausaid vs. other funds'!$A147&amp;'Vol of ausaid vs. other funds'!D$1,#REF!,11,0)</f>
        <v>#REF!</v>
      </c>
      <c r="E147" t="e">
        <f>VLOOKUP('Vol of ausaid vs. other funds'!$A147&amp;'Vol of ausaid vs. other funds'!E$1,#REF!,11,0)</f>
        <v>#REF!</v>
      </c>
      <c r="F147" t="e">
        <f>VLOOKUP('Vol of ausaid vs. other funds'!$A147&amp;'Vol of ausaid vs. other funds'!F$1,#REF!,11,0)</f>
        <v>#REF!</v>
      </c>
      <c r="G147" t="e">
        <f>VLOOKUP('Vol of ausaid vs. other funds'!$A147&amp;'Vol of ausaid vs. other funds'!G$1,#REF!,11,0)</f>
        <v>#REF!</v>
      </c>
      <c r="H147" t="e">
        <f>VLOOKUP('Vol of ausaid vs. other funds'!$A147&amp;'Vol of ausaid vs. other funds'!H$1,#REF!,11,0)</f>
        <v>#REF!</v>
      </c>
      <c r="I147" t="e">
        <f>VLOOKUP('Vol of ausaid vs. other funds'!$A147&amp;'Vol of ausaid vs. other funds'!I$1,#REF!,11,0)</f>
        <v>#REF!</v>
      </c>
      <c r="L147" t="e">
        <f>VLOOKUP('Vol of ausaid vs. other funds'!$A147&amp;'Vol of ausaid vs. other funds'!L$1,#REF!,16,0)</f>
        <v>#REF!</v>
      </c>
      <c r="M147" t="e">
        <f>VLOOKUP('Vol of ausaid vs. other funds'!$A147&amp;'Vol of ausaid vs. other funds'!M$1,#REF!,16,0)</f>
        <v>#REF!</v>
      </c>
      <c r="N147" t="e">
        <f>VLOOKUP('Vol of ausaid vs. other funds'!$A147&amp;'Vol of ausaid vs. other funds'!N$1,#REF!,16,0)</f>
        <v>#REF!</v>
      </c>
      <c r="O147" t="e">
        <f>VLOOKUP('Vol of ausaid vs. other funds'!$A147&amp;'Vol of ausaid vs. other funds'!O$1,#REF!,16,0)</f>
        <v>#REF!</v>
      </c>
      <c r="P147" t="e">
        <f>VLOOKUP('Vol of ausaid vs. other funds'!$A147&amp;'Vol of ausaid vs. other funds'!P$1,#REF!,16,0)</f>
        <v>#REF!</v>
      </c>
      <c r="Q147" t="e">
        <f>VLOOKUP('Vol of ausaid vs. other funds'!$A147&amp;'Vol of ausaid vs. other funds'!Q$1,#REF!,16,0)</f>
        <v>#REF!</v>
      </c>
      <c r="R147" t="e">
        <f>VLOOKUP('Vol of ausaid vs. other funds'!$A147&amp;'Vol of ausaid vs. other funds'!R$1,#REF!,16,0)</f>
        <v>#REF!</v>
      </c>
      <c r="S147" t="e">
        <f>VLOOKUP('Vol of ausaid vs. other funds'!$A147&amp;'Vol of ausaid vs. other funds'!S$1,#REF!,16,0)</f>
        <v>#REF!</v>
      </c>
      <c r="V147" t="e">
        <f t="shared" si="59"/>
        <v>#REF!</v>
      </c>
      <c r="W147" t="e">
        <f t="shared" si="68"/>
        <v>#REF!</v>
      </c>
      <c r="X147" t="e">
        <f t="shared" si="60"/>
        <v>#REF!</v>
      </c>
      <c r="Y147" t="e">
        <f t="shared" si="61"/>
        <v>#REF!</v>
      </c>
      <c r="Z147" t="e">
        <f t="shared" si="62"/>
        <v>#REF!</v>
      </c>
      <c r="AA147" t="e">
        <f t="shared" si="63"/>
        <v>#REF!</v>
      </c>
      <c r="AB147" t="e">
        <f t="shared" si="64"/>
        <v>#REF!</v>
      </c>
      <c r="AC147" t="e">
        <f t="shared" si="65"/>
        <v>#REF!</v>
      </c>
      <c r="AF147" t="e">
        <f t="shared" si="69"/>
        <v>#REF!</v>
      </c>
      <c r="AG147" t="e">
        <f t="shared" si="70"/>
        <v>#REF!</v>
      </c>
      <c r="AH147" t="e">
        <f t="shared" si="71"/>
        <v>#REF!</v>
      </c>
      <c r="AI147" t="e">
        <f t="shared" si="72"/>
        <v>#REF!</v>
      </c>
      <c r="AJ147" t="e">
        <f t="shared" si="73"/>
        <v>#REF!</v>
      </c>
      <c r="AK147" t="e">
        <f t="shared" si="74"/>
        <v>#REF!</v>
      </c>
      <c r="AL147" t="e">
        <f t="shared" si="75"/>
        <v>#REF!</v>
      </c>
      <c r="AM147" t="e">
        <f t="shared" si="76"/>
        <v>#REF!</v>
      </c>
      <c r="AP147" t="str">
        <f t="shared" si="77"/>
        <v/>
      </c>
      <c r="AQ147" t="str">
        <f t="shared" si="78"/>
        <v/>
      </c>
      <c r="AR147" t="str">
        <f t="shared" si="79"/>
        <v/>
      </c>
      <c r="AS147" t="str">
        <f t="shared" si="80"/>
        <v/>
      </c>
      <c r="AT147" t="str">
        <f t="shared" si="81"/>
        <v/>
      </c>
      <c r="AU147" t="str">
        <f t="shared" si="82"/>
        <v/>
      </c>
      <c r="AV147" t="str">
        <f t="shared" si="83"/>
        <v/>
      </c>
      <c r="AW147" t="str">
        <f t="shared" si="84"/>
        <v/>
      </c>
      <c r="AY147" s="6" t="str">
        <f t="shared" si="66"/>
        <v/>
      </c>
      <c r="AZ147" s="6" t="str">
        <f t="shared" si="67"/>
        <v/>
      </c>
    </row>
    <row r="148" spans="1:52" x14ac:dyDescent="0.25">
      <c r="A148" t="s">
        <v>179</v>
      </c>
      <c r="B148" t="e">
        <f>VLOOKUP('Vol of ausaid vs. other funds'!$A148&amp;'Vol of ausaid vs. other funds'!B$1,#REF!,11,0)</f>
        <v>#REF!</v>
      </c>
      <c r="C148" t="e">
        <f>VLOOKUP('Vol of ausaid vs. other funds'!$A148&amp;'Vol of ausaid vs. other funds'!C$1,#REF!,11,0)</f>
        <v>#REF!</v>
      </c>
      <c r="D148" t="e">
        <f>VLOOKUP('Vol of ausaid vs. other funds'!$A148&amp;'Vol of ausaid vs. other funds'!D$1,#REF!,11,0)</f>
        <v>#REF!</v>
      </c>
      <c r="E148" t="e">
        <f>VLOOKUP('Vol of ausaid vs. other funds'!$A148&amp;'Vol of ausaid vs. other funds'!E$1,#REF!,11,0)</f>
        <v>#REF!</v>
      </c>
      <c r="F148" t="e">
        <f>VLOOKUP('Vol of ausaid vs. other funds'!$A148&amp;'Vol of ausaid vs. other funds'!F$1,#REF!,11,0)</f>
        <v>#REF!</v>
      </c>
      <c r="G148" t="e">
        <f>VLOOKUP('Vol of ausaid vs. other funds'!$A148&amp;'Vol of ausaid vs. other funds'!G$1,#REF!,11,0)</f>
        <v>#REF!</v>
      </c>
      <c r="H148" t="e">
        <f>VLOOKUP('Vol of ausaid vs. other funds'!$A148&amp;'Vol of ausaid vs. other funds'!H$1,#REF!,11,0)</f>
        <v>#REF!</v>
      </c>
      <c r="I148" t="e">
        <f>VLOOKUP('Vol of ausaid vs. other funds'!$A148&amp;'Vol of ausaid vs. other funds'!I$1,#REF!,11,0)</f>
        <v>#REF!</v>
      </c>
      <c r="L148" t="e">
        <f>VLOOKUP('Vol of ausaid vs. other funds'!$A148&amp;'Vol of ausaid vs. other funds'!L$1,#REF!,16,0)</f>
        <v>#REF!</v>
      </c>
      <c r="M148" t="e">
        <f>VLOOKUP('Vol of ausaid vs. other funds'!$A148&amp;'Vol of ausaid vs. other funds'!M$1,#REF!,16,0)</f>
        <v>#REF!</v>
      </c>
      <c r="N148" t="e">
        <f>VLOOKUP('Vol of ausaid vs. other funds'!$A148&amp;'Vol of ausaid vs. other funds'!N$1,#REF!,16,0)</f>
        <v>#REF!</v>
      </c>
      <c r="O148" t="e">
        <f>VLOOKUP('Vol of ausaid vs. other funds'!$A148&amp;'Vol of ausaid vs. other funds'!O$1,#REF!,16,0)</f>
        <v>#REF!</v>
      </c>
      <c r="P148" t="e">
        <f>VLOOKUP('Vol of ausaid vs. other funds'!$A148&amp;'Vol of ausaid vs. other funds'!P$1,#REF!,16,0)</f>
        <v>#REF!</v>
      </c>
      <c r="Q148" t="e">
        <f>VLOOKUP('Vol of ausaid vs. other funds'!$A148&amp;'Vol of ausaid vs. other funds'!Q$1,#REF!,16,0)</f>
        <v>#REF!</v>
      </c>
      <c r="R148" t="e">
        <f>VLOOKUP('Vol of ausaid vs. other funds'!$A148&amp;'Vol of ausaid vs. other funds'!R$1,#REF!,16,0)</f>
        <v>#REF!</v>
      </c>
      <c r="S148" t="e">
        <f>VLOOKUP('Vol of ausaid vs. other funds'!$A148&amp;'Vol of ausaid vs. other funds'!S$1,#REF!,16,0)</f>
        <v>#REF!</v>
      </c>
      <c r="V148" t="e">
        <f t="shared" si="59"/>
        <v>#REF!</v>
      </c>
      <c r="W148" t="e">
        <f t="shared" si="68"/>
        <v>#REF!</v>
      </c>
      <c r="X148" t="e">
        <f t="shared" si="60"/>
        <v>#REF!</v>
      </c>
      <c r="Y148" t="e">
        <f t="shared" si="61"/>
        <v>#REF!</v>
      </c>
      <c r="Z148" t="e">
        <f t="shared" si="62"/>
        <v>#REF!</v>
      </c>
      <c r="AA148" t="e">
        <f t="shared" si="63"/>
        <v>#REF!</v>
      </c>
      <c r="AB148" t="e">
        <f t="shared" si="64"/>
        <v>#REF!</v>
      </c>
      <c r="AC148" t="e">
        <f t="shared" si="65"/>
        <v>#REF!</v>
      </c>
      <c r="AF148" t="e">
        <f t="shared" si="69"/>
        <v>#REF!</v>
      </c>
      <c r="AG148" t="e">
        <f t="shared" si="70"/>
        <v>#REF!</v>
      </c>
      <c r="AH148" t="e">
        <f t="shared" si="71"/>
        <v>#REF!</v>
      </c>
      <c r="AI148" t="e">
        <f t="shared" si="72"/>
        <v>#REF!</v>
      </c>
      <c r="AJ148" t="e">
        <f t="shared" si="73"/>
        <v>#REF!</v>
      </c>
      <c r="AK148" t="e">
        <f t="shared" si="74"/>
        <v>#REF!</v>
      </c>
      <c r="AL148" t="e">
        <f t="shared" si="75"/>
        <v>#REF!</v>
      </c>
      <c r="AM148" t="e">
        <f t="shared" si="76"/>
        <v>#REF!</v>
      </c>
      <c r="AP148" t="str">
        <f t="shared" si="77"/>
        <v/>
      </c>
      <c r="AQ148" t="str">
        <f t="shared" si="78"/>
        <v/>
      </c>
      <c r="AR148" t="str">
        <f t="shared" si="79"/>
        <v/>
      </c>
      <c r="AS148" t="str">
        <f t="shared" si="80"/>
        <v/>
      </c>
      <c r="AT148" t="str">
        <f t="shared" si="81"/>
        <v/>
      </c>
      <c r="AU148" t="str">
        <f t="shared" si="82"/>
        <v/>
      </c>
      <c r="AV148" t="str">
        <f t="shared" si="83"/>
        <v/>
      </c>
      <c r="AW148" t="str">
        <f t="shared" si="84"/>
        <v/>
      </c>
      <c r="AY148" s="6" t="str">
        <f t="shared" si="66"/>
        <v/>
      </c>
      <c r="AZ148" s="6" t="str">
        <f t="shared" si="67"/>
        <v/>
      </c>
    </row>
    <row r="149" spans="1:52" x14ac:dyDescent="0.25">
      <c r="A149" t="s">
        <v>64</v>
      </c>
      <c r="B149" t="e">
        <f>VLOOKUP('Vol of ausaid vs. other funds'!$A149&amp;'Vol of ausaid vs. other funds'!B$1,#REF!,11,0)</f>
        <v>#REF!</v>
      </c>
      <c r="C149" t="e">
        <f>VLOOKUP('Vol of ausaid vs. other funds'!$A149&amp;'Vol of ausaid vs. other funds'!C$1,#REF!,11,0)</f>
        <v>#REF!</v>
      </c>
      <c r="D149" t="e">
        <f>VLOOKUP('Vol of ausaid vs. other funds'!$A149&amp;'Vol of ausaid vs. other funds'!D$1,#REF!,11,0)</f>
        <v>#REF!</v>
      </c>
      <c r="E149" t="e">
        <f>VLOOKUP('Vol of ausaid vs. other funds'!$A149&amp;'Vol of ausaid vs. other funds'!E$1,#REF!,11,0)</f>
        <v>#REF!</v>
      </c>
      <c r="F149" t="e">
        <f>VLOOKUP('Vol of ausaid vs. other funds'!$A149&amp;'Vol of ausaid vs. other funds'!F$1,#REF!,11,0)</f>
        <v>#REF!</v>
      </c>
      <c r="G149" t="e">
        <f>VLOOKUP('Vol of ausaid vs. other funds'!$A149&amp;'Vol of ausaid vs. other funds'!G$1,#REF!,11,0)</f>
        <v>#REF!</v>
      </c>
      <c r="H149" t="e">
        <f>VLOOKUP('Vol of ausaid vs. other funds'!$A149&amp;'Vol of ausaid vs. other funds'!H$1,#REF!,11,0)</f>
        <v>#REF!</v>
      </c>
      <c r="I149" t="e">
        <f>VLOOKUP('Vol of ausaid vs. other funds'!$A149&amp;'Vol of ausaid vs. other funds'!I$1,#REF!,11,0)</f>
        <v>#REF!</v>
      </c>
      <c r="L149" t="e">
        <f>VLOOKUP('Vol of ausaid vs. other funds'!$A149&amp;'Vol of ausaid vs. other funds'!L$1,#REF!,16,0)</f>
        <v>#REF!</v>
      </c>
      <c r="M149" t="e">
        <f>VLOOKUP('Vol of ausaid vs. other funds'!$A149&amp;'Vol of ausaid vs. other funds'!M$1,#REF!,16,0)</f>
        <v>#REF!</v>
      </c>
      <c r="N149" t="e">
        <f>VLOOKUP('Vol of ausaid vs. other funds'!$A149&amp;'Vol of ausaid vs. other funds'!N$1,#REF!,16,0)</f>
        <v>#REF!</v>
      </c>
      <c r="O149" t="e">
        <f>VLOOKUP('Vol of ausaid vs. other funds'!$A149&amp;'Vol of ausaid vs. other funds'!O$1,#REF!,16,0)</f>
        <v>#REF!</v>
      </c>
      <c r="P149" t="e">
        <f>VLOOKUP('Vol of ausaid vs. other funds'!$A149&amp;'Vol of ausaid vs. other funds'!P$1,#REF!,16,0)</f>
        <v>#REF!</v>
      </c>
      <c r="Q149" t="e">
        <f>VLOOKUP('Vol of ausaid vs. other funds'!$A149&amp;'Vol of ausaid vs. other funds'!Q$1,#REF!,16,0)</f>
        <v>#REF!</v>
      </c>
      <c r="R149" t="e">
        <f>VLOOKUP('Vol of ausaid vs. other funds'!$A149&amp;'Vol of ausaid vs. other funds'!R$1,#REF!,16,0)</f>
        <v>#REF!</v>
      </c>
      <c r="S149" t="e">
        <f>VLOOKUP('Vol of ausaid vs. other funds'!$A149&amp;'Vol of ausaid vs. other funds'!S$1,#REF!,16,0)</f>
        <v>#REF!</v>
      </c>
      <c r="V149" t="e">
        <f t="shared" si="59"/>
        <v>#REF!</v>
      </c>
      <c r="W149" t="e">
        <f t="shared" si="68"/>
        <v>#REF!</v>
      </c>
      <c r="X149" t="e">
        <f t="shared" si="60"/>
        <v>#REF!</v>
      </c>
      <c r="Y149" t="e">
        <f t="shared" si="61"/>
        <v>#REF!</v>
      </c>
      <c r="Z149" t="e">
        <f t="shared" si="62"/>
        <v>#REF!</v>
      </c>
      <c r="AA149" t="e">
        <f t="shared" si="63"/>
        <v>#REF!</v>
      </c>
      <c r="AB149" t="e">
        <f t="shared" si="64"/>
        <v>#REF!</v>
      </c>
      <c r="AC149" t="e">
        <f t="shared" si="65"/>
        <v>#REF!</v>
      </c>
      <c r="AF149" t="e">
        <f t="shared" si="69"/>
        <v>#REF!</v>
      </c>
      <c r="AG149" t="e">
        <f t="shared" si="70"/>
        <v>#REF!</v>
      </c>
      <c r="AH149" t="e">
        <f t="shared" si="71"/>
        <v>#REF!</v>
      </c>
      <c r="AI149" t="e">
        <f t="shared" si="72"/>
        <v>#REF!</v>
      </c>
      <c r="AJ149" t="e">
        <f t="shared" si="73"/>
        <v>#REF!</v>
      </c>
      <c r="AK149" t="e">
        <f t="shared" si="74"/>
        <v>#REF!</v>
      </c>
      <c r="AL149" t="e">
        <f t="shared" si="75"/>
        <v>#REF!</v>
      </c>
      <c r="AM149" t="e">
        <f t="shared" si="76"/>
        <v>#REF!</v>
      </c>
      <c r="AP149" t="str">
        <f t="shared" si="77"/>
        <v/>
      </c>
      <c r="AQ149" t="str">
        <f t="shared" si="78"/>
        <v/>
      </c>
      <c r="AR149" t="str">
        <f t="shared" si="79"/>
        <v/>
      </c>
      <c r="AS149" t="str">
        <f t="shared" si="80"/>
        <v/>
      </c>
      <c r="AT149" t="str">
        <f t="shared" si="81"/>
        <v/>
      </c>
      <c r="AU149" t="str">
        <f t="shared" si="82"/>
        <v/>
      </c>
      <c r="AV149" t="str">
        <f t="shared" si="83"/>
        <v/>
      </c>
      <c r="AW149" t="str">
        <f t="shared" si="84"/>
        <v/>
      </c>
      <c r="AY149" s="6" t="str">
        <f t="shared" si="66"/>
        <v/>
      </c>
      <c r="AZ149" s="6" t="str">
        <f t="shared" si="67"/>
        <v/>
      </c>
    </row>
    <row r="150" spans="1:52" x14ac:dyDescent="0.25">
      <c r="A150" t="s">
        <v>66</v>
      </c>
      <c r="B150" t="e">
        <f>VLOOKUP('Vol of ausaid vs. other funds'!$A150&amp;'Vol of ausaid vs. other funds'!B$1,#REF!,11,0)</f>
        <v>#REF!</v>
      </c>
      <c r="C150" t="e">
        <f>VLOOKUP('Vol of ausaid vs. other funds'!$A150&amp;'Vol of ausaid vs. other funds'!C$1,#REF!,11,0)</f>
        <v>#REF!</v>
      </c>
      <c r="D150" t="e">
        <f>VLOOKUP('Vol of ausaid vs. other funds'!$A150&amp;'Vol of ausaid vs. other funds'!D$1,#REF!,11,0)</f>
        <v>#REF!</v>
      </c>
      <c r="E150" t="e">
        <f>VLOOKUP('Vol of ausaid vs. other funds'!$A150&amp;'Vol of ausaid vs. other funds'!E$1,#REF!,11,0)</f>
        <v>#REF!</v>
      </c>
      <c r="F150" t="e">
        <f>VLOOKUP('Vol of ausaid vs. other funds'!$A150&amp;'Vol of ausaid vs. other funds'!F$1,#REF!,11,0)</f>
        <v>#REF!</v>
      </c>
      <c r="G150" t="e">
        <f>VLOOKUP('Vol of ausaid vs. other funds'!$A150&amp;'Vol of ausaid vs. other funds'!G$1,#REF!,11,0)</f>
        <v>#REF!</v>
      </c>
      <c r="H150" t="e">
        <f>VLOOKUP('Vol of ausaid vs. other funds'!$A150&amp;'Vol of ausaid vs. other funds'!H$1,#REF!,11,0)</f>
        <v>#REF!</v>
      </c>
      <c r="I150" t="e">
        <f>VLOOKUP('Vol of ausaid vs. other funds'!$A150&amp;'Vol of ausaid vs. other funds'!I$1,#REF!,11,0)</f>
        <v>#REF!</v>
      </c>
      <c r="L150" t="e">
        <f>VLOOKUP('Vol of ausaid vs. other funds'!$A150&amp;'Vol of ausaid vs. other funds'!L$1,#REF!,16,0)</f>
        <v>#REF!</v>
      </c>
      <c r="M150" t="e">
        <f>VLOOKUP('Vol of ausaid vs. other funds'!$A150&amp;'Vol of ausaid vs. other funds'!M$1,#REF!,16,0)</f>
        <v>#REF!</v>
      </c>
      <c r="N150" t="e">
        <f>VLOOKUP('Vol of ausaid vs. other funds'!$A150&amp;'Vol of ausaid vs. other funds'!N$1,#REF!,16,0)</f>
        <v>#REF!</v>
      </c>
      <c r="O150" t="e">
        <f>VLOOKUP('Vol of ausaid vs. other funds'!$A150&amp;'Vol of ausaid vs. other funds'!O$1,#REF!,16,0)</f>
        <v>#REF!</v>
      </c>
      <c r="P150" t="e">
        <f>VLOOKUP('Vol of ausaid vs. other funds'!$A150&amp;'Vol of ausaid vs. other funds'!P$1,#REF!,16,0)</f>
        <v>#REF!</v>
      </c>
      <c r="Q150" t="e">
        <f>VLOOKUP('Vol of ausaid vs. other funds'!$A150&amp;'Vol of ausaid vs. other funds'!Q$1,#REF!,16,0)</f>
        <v>#REF!</v>
      </c>
      <c r="R150" t="e">
        <f>VLOOKUP('Vol of ausaid vs. other funds'!$A150&amp;'Vol of ausaid vs. other funds'!R$1,#REF!,16,0)</f>
        <v>#REF!</v>
      </c>
      <c r="S150" t="e">
        <f>VLOOKUP('Vol of ausaid vs. other funds'!$A150&amp;'Vol of ausaid vs. other funds'!S$1,#REF!,16,0)</f>
        <v>#REF!</v>
      </c>
      <c r="V150" t="e">
        <f t="shared" si="59"/>
        <v>#REF!</v>
      </c>
      <c r="W150" t="e">
        <f t="shared" si="68"/>
        <v>#REF!</v>
      </c>
      <c r="X150" t="e">
        <f t="shared" si="60"/>
        <v>#REF!</v>
      </c>
      <c r="Y150" t="e">
        <f t="shared" si="61"/>
        <v>#REF!</v>
      </c>
      <c r="Z150" t="e">
        <f t="shared" si="62"/>
        <v>#REF!</v>
      </c>
      <c r="AA150" t="e">
        <f t="shared" si="63"/>
        <v>#REF!</v>
      </c>
      <c r="AB150" t="e">
        <f t="shared" si="64"/>
        <v>#REF!</v>
      </c>
      <c r="AC150" t="e">
        <f t="shared" si="65"/>
        <v>#REF!</v>
      </c>
      <c r="AF150" t="e">
        <f t="shared" si="69"/>
        <v>#REF!</v>
      </c>
      <c r="AG150" t="e">
        <f t="shared" si="70"/>
        <v>#REF!</v>
      </c>
      <c r="AH150" t="e">
        <f t="shared" si="71"/>
        <v>#REF!</v>
      </c>
      <c r="AI150" t="e">
        <f t="shared" si="72"/>
        <v>#REF!</v>
      </c>
      <c r="AJ150" t="e">
        <f t="shared" si="73"/>
        <v>#REF!</v>
      </c>
      <c r="AK150" t="e">
        <f t="shared" si="74"/>
        <v>#REF!</v>
      </c>
      <c r="AL150" t="e">
        <f t="shared" si="75"/>
        <v>#REF!</v>
      </c>
      <c r="AM150" t="e">
        <f t="shared" si="76"/>
        <v>#REF!</v>
      </c>
      <c r="AP150" t="str">
        <f t="shared" si="77"/>
        <v/>
      </c>
      <c r="AQ150" t="str">
        <f t="shared" si="78"/>
        <v/>
      </c>
      <c r="AR150" t="str">
        <f t="shared" si="79"/>
        <v/>
      </c>
      <c r="AS150" t="str">
        <f t="shared" si="80"/>
        <v/>
      </c>
      <c r="AT150" t="str">
        <f t="shared" si="81"/>
        <v/>
      </c>
      <c r="AU150" t="str">
        <f t="shared" si="82"/>
        <v/>
      </c>
      <c r="AV150" t="str">
        <f t="shared" si="83"/>
        <v/>
      </c>
      <c r="AW150" t="str">
        <f t="shared" si="84"/>
        <v/>
      </c>
      <c r="AY150" s="6" t="str">
        <f t="shared" si="66"/>
        <v/>
      </c>
      <c r="AZ150" s="6" t="str">
        <f t="shared" si="67"/>
        <v/>
      </c>
    </row>
    <row r="151" spans="1:52" x14ac:dyDescent="0.25">
      <c r="A151" s="2" t="s">
        <v>205</v>
      </c>
      <c r="B151" t="e">
        <f>VLOOKUP('Vol of ausaid vs. other funds'!$A151&amp;'Vol of ausaid vs. other funds'!B$1,#REF!,11,0)</f>
        <v>#REF!</v>
      </c>
      <c r="C151" t="e">
        <f>VLOOKUP('Vol of ausaid vs. other funds'!$A151&amp;'Vol of ausaid vs. other funds'!C$1,#REF!,11,0)</f>
        <v>#REF!</v>
      </c>
      <c r="D151" t="e">
        <f>VLOOKUP('Vol of ausaid vs. other funds'!$A151&amp;'Vol of ausaid vs. other funds'!D$1,#REF!,11,0)</f>
        <v>#REF!</v>
      </c>
      <c r="E151" t="e">
        <f>VLOOKUP('Vol of ausaid vs. other funds'!$A151&amp;'Vol of ausaid vs. other funds'!E$1,#REF!,11,0)</f>
        <v>#REF!</v>
      </c>
      <c r="F151" t="e">
        <f>VLOOKUP('Vol of ausaid vs. other funds'!$A151&amp;'Vol of ausaid vs. other funds'!F$1,#REF!,11,0)</f>
        <v>#REF!</v>
      </c>
      <c r="G151" t="e">
        <f>VLOOKUP('Vol of ausaid vs. other funds'!$A151&amp;'Vol of ausaid vs. other funds'!G$1,#REF!,11,0)</f>
        <v>#REF!</v>
      </c>
      <c r="H151" t="e">
        <f>VLOOKUP('Vol of ausaid vs. other funds'!$A151&amp;'Vol of ausaid vs. other funds'!H$1,#REF!,11,0)</f>
        <v>#REF!</v>
      </c>
      <c r="I151" t="e">
        <f>VLOOKUP('Vol of ausaid vs. other funds'!$A151&amp;'Vol of ausaid vs. other funds'!I$1,#REF!,11,0)</f>
        <v>#REF!</v>
      </c>
      <c r="L151" t="e">
        <f>VLOOKUP('Vol of ausaid vs. other funds'!$A151&amp;'Vol of ausaid vs. other funds'!L$1,#REF!,16,0)</f>
        <v>#REF!</v>
      </c>
      <c r="M151" t="e">
        <f>VLOOKUP('Vol of ausaid vs. other funds'!$A151&amp;'Vol of ausaid vs. other funds'!M$1,#REF!,16,0)</f>
        <v>#REF!</v>
      </c>
      <c r="N151" t="e">
        <f>VLOOKUP('Vol of ausaid vs. other funds'!$A151&amp;'Vol of ausaid vs. other funds'!N$1,#REF!,16,0)</f>
        <v>#REF!</v>
      </c>
      <c r="O151" t="e">
        <f>VLOOKUP('Vol of ausaid vs. other funds'!$A151&amp;'Vol of ausaid vs. other funds'!O$1,#REF!,16,0)</f>
        <v>#REF!</v>
      </c>
      <c r="P151" t="e">
        <f>VLOOKUP('Vol of ausaid vs. other funds'!$A151&amp;'Vol of ausaid vs. other funds'!P$1,#REF!,16,0)</f>
        <v>#REF!</v>
      </c>
      <c r="Q151" t="e">
        <f>VLOOKUP('Vol of ausaid vs. other funds'!$A151&amp;'Vol of ausaid vs. other funds'!Q$1,#REF!,16,0)</f>
        <v>#REF!</v>
      </c>
      <c r="R151" t="e">
        <f>VLOOKUP('Vol of ausaid vs. other funds'!$A151&amp;'Vol of ausaid vs. other funds'!R$1,#REF!,16,0)</f>
        <v>#REF!</v>
      </c>
      <c r="S151" t="e">
        <f>VLOOKUP('Vol of ausaid vs. other funds'!$A151&amp;'Vol of ausaid vs. other funds'!S$1,#REF!,16,0)</f>
        <v>#REF!</v>
      </c>
      <c r="V151" t="e">
        <f t="shared" si="59"/>
        <v>#REF!</v>
      </c>
      <c r="W151" t="e">
        <f t="shared" si="68"/>
        <v>#REF!</v>
      </c>
      <c r="X151" t="e">
        <f t="shared" si="60"/>
        <v>#REF!</v>
      </c>
      <c r="Y151" t="e">
        <f t="shared" si="61"/>
        <v>#REF!</v>
      </c>
      <c r="Z151" t="e">
        <f t="shared" si="62"/>
        <v>#REF!</v>
      </c>
      <c r="AA151" t="e">
        <f t="shared" si="63"/>
        <v>#REF!</v>
      </c>
      <c r="AB151" t="e">
        <f t="shared" si="64"/>
        <v>#REF!</v>
      </c>
      <c r="AC151" t="e">
        <f t="shared" si="65"/>
        <v>#REF!</v>
      </c>
      <c r="AF151" t="e">
        <f t="shared" si="69"/>
        <v>#REF!</v>
      </c>
      <c r="AG151" t="e">
        <f t="shared" si="70"/>
        <v>#REF!</v>
      </c>
      <c r="AH151" t="e">
        <f t="shared" si="71"/>
        <v>#REF!</v>
      </c>
      <c r="AI151" t="e">
        <f t="shared" si="72"/>
        <v>#REF!</v>
      </c>
      <c r="AJ151" t="e">
        <f t="shared" si="73"/>
        <v>#REF!</v>
      </c>
      <c r="AK151" t="e">
        <f t="shared" si="74"/>
        <v>#REF!</v>
      </c>
      <c r="AL151" t="e">
        <f t="shared" si="75"/>
        <v>#REF!</v>
      </c>
      <c r="AM151" t="e">
        <f t="shared" si="76"/>
        <v>#REF!</v>
      </c>
      <c r="AP151" t="str">
        <f t="shared" si="77"/>
        <v/>
      </c>
      <c r="AQ151" t="str">
        <f t="shared" si="78"/>
        <v/>
      </c>
      <c r="AR151" t="str">
        <f t="shared" si="79"/>
        <v/>
      </c>
      <c r="AS151" t="str">
        <f t="shared" si="80"/>
        <v/>
      </c>
      <c r="AT151" t="str">
        <f t="shared" si="81"/>
        <v/>
      </c>
      <c r="AU151" t="str">
        <f t="shared" si="82"/>
        <v/>
      </c>
      <c r="AV151" t="str">
        <f t="shared" si="83"/>
        <v/>
      </c>
      <c r="AW151" t="str">
        <f t="shared" si="84"/>
        <v/>
      </c>
      <c r="AY151" s="6" t="str">
        <f t="shared" si="66"/>
        <v/>
      </c>
      <c r="AZ151" s="6" t="str">
        <f t="shared" si="67"/>
        <v/>
      </c>
    </row>
    <row r="152" spans="1:52" x14ac:dyDescent="0.25">
      <c r="A152" t="s">
        <v>67</v>
      </c>
      <c r="B152" t="e">
        <f>VLOOKUP('Vol of ausaid vs. other funds'!$A152&amp;'Vol of ausaid vs. other funds'!B$1,#REF!,11,0)</f>
        <v>#REF!</v>
      </c>
      <c r="C152" t="e">
        <f>VLOOKUP('Vol of ausaid vs. other funds'!$A152&amp;'Vol of ausaid vs. other funds'!C$1,#REF!,11,0)</f>
        <v>#REF!</v>
      </c>
      <c r="D152" t="e">
        <f>VLOOKUP('Vol of ausaid vs. other funds'!$A152&amp;'Vol of ausaid vs. other funds'!D$1,#REF!,11,0)</f>
        <v>#REF!</v>
      </c>
      <c r="E152" t="e">
        <f>VLOOKUP('Vol of ausaid vs. other funds'!$A152&amp;'Vol of ausaid vs. other funds'!E$1,#REF!,11,0)</f>
        <v>#REF!</v>
      </c>
      <c r="F152" t="e">
        <f>VLOOKUP('Vol of ausaid vs. other funds'!$A152&amp;'Vol of ausaid vs. other funds'!F$1,#REF!,11,0)</f>
        <v>#REF!</v>
      </c>
      <c r="G152" t="e">
        <f>VLOOKUP('Vol of ausaid vs. other funds'!$A152&amp;'Vol of ausaid vs. other funds'!G$1,#REF!,11,0)</f>
        <v>#REF!</v>
      </c>
      <c r="H152" t="e">
        <f>VLOOKUP('Vol of ausaid vs. other funds'!$A152&amp;'Vol of ausaid vs. other funds'!H$1,#REF!,11,0)</f>
        <v>#REF!</v>
      </c>
      <c r="I152" t="e">
        <f>VLOOKUP('Vol of ausaid vs. other funds'!$A152&amp;'Vol of ausaid vs. other funds'!I$1,#REF!,11,0)</f>
        <v>#REF!</v>
      </c>
      <c r="L152" t="e">
        <f>VLOOKUP('Vol of ausaid vs. other funds'!$A152&amp;'Vol of ausaid vs. other funds'!L$1,#REF!,16,0)</f>
        <v>#REF!</v>
      </c>
      <c r="M152" t="e">
        <f>VLOOKUP('Vol of ausaid vs. other funds'!$A152&amp;'Vol of ausaid vs. other funds'!M$1,#REF!,16,0)</f>
        <v>#REF!</v>
      </c>
      <c r="N152" t="e">
        <f>VLOOKUP('Vol of ausaid vs. other funds'!$A152&amp;'Vol of ausaid vs. other funds'!N$1,#REF!,16,0)</f>
        <v>#REF!</v>
      </c>
      <c r="O152" t="e">
        <f>VLOOKUP('Vol of ausaid vs. other funds'!$A152&amp;'Vol of ausaid vs. other funds'!O$1,#REF!,16,0)</f>
        <v>#REF!</v>
      </c>
      <c r="P152" t="e">
        <f>VLOOKUP('Vol of ausaid vs. other funds'!$A152&amp;'Vol of ausaid vs. other funds'!P$1,#REF!,16,0)</f>
        <v>#REF!</v>
      </c>
      <c r="Q152" t="e">
        <f>VLOOKUP('Vol of ausaid vs. other funds'!$A152&amp;'Vol of ausaid vs. other funds'!Q$1,#REF!,16,0)</f>
        <v>#REF!</v>
      </c>
      <c r="R152" t="e">
        <f>VLOOKUP('Vol of ausaid vs. other funds'!$A152&amp;'Vol of ausaid vs. other funds'!R$1,#REF!,16,0)</f>
        <v>#REF!</v>
      </c>
      <c r="S152" t="e">
        <f>VLOOKUP('Vol of ausaid vs. other funds'!$A152&amp;'Vol of ausaid vs. other funds'!S$1,#REF!,16,0)</f>
        <v>#REF!</v>
      </c>
      <c r="V152" t="e">
        <f t="shared" si="59"/>
        <v>#REF!</v>
      </c>
      <c r="W152" t="e">
        <f t="shared" si="68"/>
        <v>#REF!</v>
      </c>
      <c r="X152" t="e">
        <f t="shared" si="60"/>
        <v>#REF!</v>
      </c>
      <c r="Y152" t="e">
        <f t="shared" si="61"/>
        <v>#REF!</v>
      </c>
      <c r="Z152" t="e">
        <f t="shared" si="62"/>
        <v>#REF!</v>
      </c>
      <c r="AA152" t="e">
        <f t="shared" si="63"/>
        <v>#REF!</v>
      </c>
      <c r="AB152" t="e">
        <f t="shared" si="64"/>
        <v>#REF!</v>
      </c>
      <c r="AC152" t="e">
        <f t="shared" si="65"/>
        <v>#REF!</v>
      </c>
      <c r="AF152" t="e">
        <f t="shared" si="69"/>
        <v>#REF!</v>
      </c>
      <c r="AG152" t="e">
        <f t="shared" si="70"/>
        <v>#REF!</v>
      </c>
      <c r="AH152" t="e">
        <f t="shared" si="71"/>
        <v>#REF!</v>
      </c>
      <c r="AI152" t="e">
        <f t="shared" si="72"/>
        <v>#REF!</v>
      </c>
      <c r="AJ152" t="e">
        <f t="shared" si="73"/>
        <v>#REF!</v>
      </c>
      <c r="AK152" t="e">
        <f t="shared" si="74"/>
        <v>#REF!</v>
      </c>
      <c r="AL152" t="e">
        <f t="shared" si="75"/>
        <v>#REF!</v>
      </c>
      <c r="AM152" t="e">
        <f t="shared" si="76"/>
        <v>#REF!</v>
      </c>
      <c r="AP152" t="str">
        <f t="shared" si="77"/>
        <v/>
      </c>
      <c r="AQ152" t="str">
        <f t="shared" si="78"/>
        <v/>
      </c>
      <c r="AR152" t="str">
        <f t="shared" si="79"/>
        <v/>
      </c>
      <c r="AS152" t="str">
        <f t="shared" si="80"/>
        <v/>
      </c>
      <c r="AT152" t="str">
        <f t="shared" si="81"/>
        <v/>
      </c>
      <c r="AU152" t="str">
        <f t="shared" si="82"/>
        <v/>
      </c>
      <c r="AV152" t="str">
        <f t="shared" si="83"/>
        <v/>
      </c>
      <c r="AW152" t="str">
        <f t="shared" si="84"/>
        <v/>
      </c>
      <c r="AY152" s="6" t="str">
        <f t="shared" si="66"/>
        <v/>
      </c>
      <c r="AZ152" s="6" t="str">
        <f t="shared" si="67"/>
        <v/>
      </c>
    </row>
    <row r="153" spans="1:52" x14ac:dyDescent="0.25">
      <c r="A153" t="s">
        <v>70</v>
      </c>
      <c r="B153" t="e">
        <f>VLOOKUP('Vol of ausaid vs. other funds'!$A153&amp;'Vol of ausaid vs. other funds'!B$1,#REF!,11,0)</f>
        <v>#REF!</v>
      </c>
      <c r="C153" t="e">
        <f>VLOOKUP('Vol of ausaid vs. other funds'!$A153&amp;'Vol of ausaid vs. other funds'!C$1,#REF!,11,0)</f>
        <v>#REF!</v>
      </c>
      <c r="D153" t="e">
        <f>VLOOKUP('Vol of ausaid vs. other funds'!$A153&amp;'Vol of ausaid vs. other funds'!D$1,#REF!,11,0)</f>
        <v>#REF!</v>
      </c>
      <c r="E153" t="e">
        <f>VLOOKUP('Vol of ausaid vs. other funds'!$A153&amp;'Vol of ausaid vs. other funds'!E$1,#REF!,11,0)</f>
        <v>#REF!</v>
      </c>
      <c r="F153" t="e">
        <f>VLOOKUP('Vol of ausaid vs. other funds'!$A153&amp;'Vol of ausaid vs. other funds'!F$1,#REF!,11,0)</f>
        <v>#REF!</v>
      </c>
      <c r="G153" t="e">
        <f>VLOOKUP('Vol of ausaid vs. other funds'!$A153&amp;'Vol of ausaid vs. other funds'!G$1,#REF!,11,0)</f>
        <v>#REF!</v>
      </c>
      <c r="H153" t="e">
        <f>VLOOKUP('Vol of ausaid vs. other funds'!$A153&amp;'Vol of ausaid vs. other funds'!H$1,#REF!,11,0)</f>
        <v>#REF!</v>
      </c>
      <c r="I153" t="e">
        <f>VLOOKUP('Vol of ausaid vs. other funds'!$A153&amp;'Vol of ausaid vs. other funds'!I$1,#REF!,11,0)</f>
        <v>#REF!</v>
      </c>
      <c r="L153" t="e">
        <f>VLOOKUP('Vol of ausaid vs. other funds'!$A153&amp;'Vol of ausaid vs. other funds'!L$1,#REF!,16,0)</f>
        <v>#REF!</v>
      </c>
      <c r="M153" t="e">
        <f>VLOOKUP('Vol of ausaid vs. other funds'!$A153&amp;'Vol of ausaid vs. other funds'!M$1,#REF!,16,0)</f>
        <v>#REF!</v>
      </c>
      <c r="N153" t="e">
        <f>VLOOKUP('Vol of ausaid vs. other funds'!$A153&amp;'Vol of ausaid vs. other funds'!N$1,#REF!,16,0)</f>
        <v>#REF!</v>
      </c>
      <c r="O153" t="e">
        <f>VLOOKUP('Vol of ausaid vs. other funds'!$A153&amp;'Vol of ausaid vs. other funds'!O$1,#REF!,16,0)</f>
        <v>#REF!</v>
      </c>
      <c r="P153" t="e">
        <f>VLOOKUP('Vol of ausaid vs. other funds'!$A153&amp;'Vol of ausaid vs. other funds'!P$1,#REF!,16,0)</f>
        <v>#REF!</v>
      </c>
      <c r="Q153" t="e">
        <f>VLOOKUP('Vol of ausaid vs. other funds'!$A153&amp;'Vol of ausaid vs. other funds'!Q$1,#REF!,16,0)</f>
        <v>#REF!</v>
      </c>
      <c r="R153" t="e">
        <f>VLOOKUP('Vol of ausaid vs. other funds'!$A153&amp;'Vol of ausaid vs. other funds'!R$1,#REF!,16,0)</f>
        <v>#REF!</v>
      </c>
      <c r="S153" t="e">
        <f>VLOOKUP('Vol of ausaid vs. other funds'!$A153&amp;'Vol of ausaid vs. other funds'!S$1,#REF!,16,0)</f>
        <v>#REF!</v>
      </c>
      <c r="V153" t="e">
        <f t="shared" si="59"/>
        <v>#REF!</v>
      </c>
      <c r="W153" t="e">
        <f t="shared" si="68"/>
        <v>#REF!</v>
      </c>
      <c r="X153" t="e">
        <f t="shared" si="60"/>
        <v>#REF!</v>
      </c>
      <c r="Y153" t="e">
        <f t="shared" si="61"/>
        <v>#REF!</v>
      </c>
      <c r="Z153" t="e">
        <f t="shared" si="62"/>
        <v>#REF!</v>
      </c>
      <c r="AA153" t="e">
        <f t="shared" si="63"/>
        <v>#REF!</v>
      </c>
      <c r="AB153" t="e">
        <f t="shared" si="64"/>
        <v>#REF!</v>
      </c>
      <c r="AC153" t="e">
        <f t="shared" si="65"/>
        <v>#REF!</v>
      </c>
      <c r="AF153" t="e">
        <f t="shared" si="69"/>
        <v>#REF!</v>
      </c>
      <c r="AG153" t="e">
        <f t="shared" si="70"/>
        <v>#REF!</v>
      </c>
      <c r="AH153" t="e">
        <f t="shared" si="71"/>
        <v>#REF!</v>
      </c>
      <c r="AI153" t="e">
        <f t="shared" si="72"/>
        <v>#REF!</v>
      </c>
      <c r="AJ153" t="e">
        <f t="shared" si="73"/>
        <v>#REF!</v>
      </c>
      <c r="AK153" t="e">
        <f t="shared" si="74"/>
        <v>#REF!</v>
      </c>
      <c r="AL153" t="e">
        <f t="shared" si="75"/>
        <v>#REF!</v>
      </c>
      <c r="AM153" t="e">
        <f t="shared" si="76"/>
        <v>#REF!</v>
      </c>
      <c r="AP153" t="str">
        <f t="shared" si="77"/>
        <v/>
      </c>
      <c r="AQ153" t="str">
        <f t="shared" si="78"/>
        <v/>
      </c>
      <c r="AR153" t="str">
        <f t="shared" si="79"/>
        <v/>
      </c>
      <c r="AS153" t="str">
        <f t="shared" si="80"/>
        <v/>
      </c>
      <c r="AT153" t="str">
        <f t="shared" si="81"/>
        <v/>
      </c>
      <c r="AU153" t="str">
        <f t="shared" si="82"/>
        <v/>
      </c>
      <c r="AV153" t="str">
        <f t="shared" si="83"/>
        <v/>
      </c>
      <c r="AW153" t="str">
        <f t="shared" si="84"/>
        <v/>
      </c>
      <c r="AY153" s="6" t="str">
        <f t="shared" si="66"/>
        <v/>
      </c>
      <c r="AZ153" s="6" t="str">
        <f t="shared" si="67"/>
        <v/>
      </c>
    </row>
    <row r="154" spans="1:52" x14ac:dyDescent="0.25">
      <c r="A154" t="s">
        <v>192</v>
      </c>
      <c r="B154" t="e">
        <f>VLOOKUP('Vol of ausaid vs. other funds'!$A154&amp;'Vol of ausaid vs. other funds'!B$1,#REF!,11,0)</f>
        <v>#REF!</v>
      </c>
      <c r="C154" t="e">
        <f>VLOOKUP('Vol of ausaid vs. other funds'!$A154&amp;'Vol of ausaid vs. other funds'!C$1,#REF!,11,0)</f>
        <v>#REF!</v>
      </c>
      <c r="D154" t="e">
        <f>VLOOKUP('Vol of ausaid vs. other funds'!$A154&amp;'Vol of ausaid vs. other funds'!D$1,#REF!,11,0)</f>
        <v>#REF!</v>
      </c>
      <c r="E154" t="e">
        <f>VLOOKUP('Vol of ausaid vs. other funds'!$A154&amp;'Vol of ausaid vs. other funds'!E$1,#REF!,11,0)</f>
        <v>#REF!</v>
      </c>
      <c r="F154" t="e">
        <f>VLOOKUP('Vol of ausaid vs. other funds'!$A154&amp;'Vol of ausaid vs. other funds'!F$1,#REF!,11,0)</f>
        <v>#REF!</v>
      </c>
      <c r="G154" t="e">
        <f>VLOOKUP('Vol of ausaid vs. other funds'!$A154&amp;'Vol of ausaid vs. other funds'!G$1,#REF!,11,0)</f>
        <v>#REF!</v>
      </c>
      <c r="H154" t="e">
        <f>VLOOKUP('Vol of ausaid vs. other funds'!$A154&amp;'Vol of ausaid vs. other funds'!H$1,#REF!,11,0)</f>
        <v>#REF!</v>
      </c>
      <c r="I154" t="e">
        <f>VLOOKUP('Vol of ausaid vs. other funds'!$A154&amp;'Vol of ausaid vs. other funds'!I$1,#REF!,11,0)</f>
        <v>#REF!</v>
      </c>
      <c r="L154" t="e">
        <f>VLOOKUP('Vol of ausaid vs. other funds'!$A154&amp;'Vol of ausaid vs. other funds'!L$1,#REF!,16,0)</f>
        <v>#REF!</v>
      </c>
      <c r="M154" t="e">
        <f>VLOOKUP('Vol of ausaid vs. other funds'!$A154&amp;'Vol of ausaid vs. other funds'!M$1,#REF!,16,0)</f>
        <v>#REF!</v>
      </c>
      <c r="N154" t="e">
        <f>VLOOKUP('Vol of ausaid vs. other funds'!$A154&amp;'Vol of ausaid vs. other funds'!N$1,#REF!,16,0)</f>
        <v>#REF!</v>
      </c>
      <c r="O154" t="e">
        <f>VLOOKUP('Vol of ausaid vs. other funds'!$A154&amp;'Vol of ausaid vs. other funds'!O$1,#REF!,16,0)</f>
        <v>#REF!</v>
      </c>
      <c r="P154" t="e">
        <f>VLOOKUP('Vol of ausaid vs. other funds'!$A154&amp;'Vol of ausaid vs. other funds'!P$1,#REF!,16,0)</f>
        <v>#REF!</v>
      </c>
      <c r="Q154" t="e">
        <f>VLOOKUP('Vol of ausaid vs. other funds'!$A154&amp;'Vol of ausaid vs. other funds'!Q$1,#REF!,16,0)</f>
        <v>#REF!</v>
      </c>
      <c r="R154" t="e">
        <f>VLOOKUP('Vol of ausaid vs. other funds'!$A154&amp;'Vol of ausaid vs. other funds'!R$1,#REF!,16,0)</f>
        <v>#REF!</v>
      </c>
      <c r="S154" t="e">
        <f>VLOOKUP('Vol of ausaid vs. other funds'!$A154&amp;'Vol of ausaid vs. other funds'!S$1,#REF!,16,0)</f>
        <v>#REF!</v>
      </c>
      <c r="V154" t="e">
        <f t="shared" si="59"/>
        <v>#REF!</v>
      </c>
      <c r="W154" t="e">
        <f t="shared" si="68"/>
        <v>#REF!</v>
      </c>
      <c r="X154" t="e">
        <f t="shared" si="60"/>
        <v>#REF!</v>
      </c>
      <c r="Y154" t="e">
        <f t="shared" si="61"/>
        <v>#REF!</v>
      </c>
      <c r="Z154" t="e">
        <f t="shared" si="62"/>
        <v>#REF!</v>
      </c>
      <c r="AA154" t="e">
        <f t="shared" si="63"/>
        <v>#REF!</v>
      </c>
      <c r="AB154" t="e">
        <f t="shared" si="64"/>
        <v>#REF!</v>
      </c>
      <c r="AC154" t="e">
        <f t="shared" si="65"/>
        <v>#REF!</v>
      </c>
      <c r="AF154" t="e">
        <f t="shared" si="69"/>
        <v>#REF!</v>
      </c>
      <c r="AG154" t="e">
        <f t="shared" si="70"/>
        <v>#REF!</v>
      </c>
      <c r="AH154" t="e">
        <f t="shared" si="71"/>
        <v>#REF!</v>
      </c>
      <c r="AI154" t="e">
        <f t="shared" si="72"/>
        <v>#REF!</v>
      </c>
      <c r="AJ154" t="e">
        <f t="shared" si="73"/>
        <v>#REF!</v>
      </c>
      <c r="AK154" t="e">
        <f t="shared" si="74"/>
        <v>#REF!</v>
      </c>
      <c r="AL154" t="e">
        <f t="shared" si="75"/>
        <v>#REF!</v>
      </c>
      <c r="AM154" t="e">
        <f t="shared" si="76"/>
        <v>#REF!</v>
      </c>
      <c r="AP154" t="str">
        <f t="shared" si="77"/>
        <v/>
      </c>
      <c r="AQ154" t="str">
        <f t="shared" si="78"/>
        <v/>
      </c>
      <c r="AR154" t="str">
        <f t="shared" si="79"/>
        <v/>
      </c>
      <c r="AS154" t="str">
        <f t="shared" si="80"/>
        <v/>
      </c>
      <c r="AT154" t="str">
        <f t="shared" si="81"/>
        <v/>
      </c>
      <c r="AU154" t="str">
        <f t="shared" si="82"/>
        <v/>
      </c>
      <c r="AV154" t="str">
        <f t="shared" si="83"/>
        <v/>
      </c>
      <c r="AW154" t="str">
        <f t="shared" si="84"/>
        <v/>
      </c>
      <c r="AY154" s="6" t="str">
        <f t="shared" si="66"/>
        <v/>
      </c>
      <c r="AZ154" s="6" t="str">
        <f t="shared" si="67"/>
        <v/>
      </c>
    </row>
    <row r="155" spans="1:52" x14ac:dyDescent="0.25">
      <c r="A155" t="s">
        <v>207</v>
      </c>
      <c r="B155" t="e">
        <f>VLOOKUP('Vol of ausaid vs. other funds'!$A155&amp;'Vol of ausaid vs. other funds'!B$1,#REF!,11,0)</f>
        <v>#REF!</v>
      </c>
      <c r="C155" t="e">
        <f>VLOOKUP('Vol of ausaid vs. other funds'!$A155&amp;'Vol of ausaid vs. other funds'!C$1,#REF!,11,0)</f>
        <v>#REF!</v>
      </c>
      <c r="D155" t="e">
        <f>VLOOKUP('Vol of ausaid vs. other funds'!$A155&amp;'Vol of ausaid vs. other funds'!D$1,#REF!,11,0)</f>
        <v>#REF!</v>
      </c>
      <c r="E155" t="e">
        <f>VLOOKUP('Vol of ausaid vs. other funds'!$A155&amp;'Vol of ausaid vs. other funds'!E$1,#REF!,11,0)</f>
        <v>#REF!</v>
      </c>
      <c r="F155" t="e">
        <f>VLOOKUP('Vol of ausaid vs. other funds'!$A155&amp;'Vol of ausaid vs. other funds'!F$1,#REF!,11,0)</f>
        <v>#REF!</v>
      </c>
      <c r="G155" t="e">
        <f>VLOOKUP('Vol of ausaid vs. other funds'!$A155&amp;'Vol of ausaid vs. other funds'!G$1,#REF!,11,0)</f>
        <v>#REF!</v>
      </c>
      <c r="H155" t="e">
        <f>VLOOKUP('Vol of ausaid vs. other funds'!$A155&amp;'Vol of ausaid vs. other funds'!H$1,#REF!,11,0)</f>
        <v>#REF!</v>
      </c>
      <c r="I155" t="e">
        <f>VLOOKUP('Vol of ausaid vs. other funds'!$A155&amp;'Vol of ausaid vs. other funds'!I$1,#REF!,11,0)</f>
        <v>#REF!</v>
      </c>
      <c r="L155" t="e">
        <f>VLOOKUP('Vol of ausaid vs. other funds'!$A155&amp;'Vol of ausaid vs. other funds'!L$1,#REF!,16,0)</f>
        <v>#REF!</v>
      </c>
      <c r="M155" t="e">
        <f>VLOOKUP('Vol of ausaid vs. other funds'!$A155&amp;'Vol of ausaid vs. other funds'!M$1,#REF!,16,0)</f>
        <v>#REF!</v>
      </c>
      <c r="N155" t="e">
        <f>VLOOKUP('Vol of ausaid vs. other funds'!$A155&amp;'Vol of ausaid vs. other funds'!N$1,#REF!,16,0)</f>
        <v>#REF!</v>
      </c>
      <c r="O155" t="e">
        <f>VLOOKUP('Vol of ausaid vs. other funds'!$A155&amp;'Vol of ausaid vs. other funds'!O$1,#REF!,16,0)</f>
        <v>#REF!</v>
      </c>
      <c r="P155" t="e">
        <f>VLOOKUP('Vol of ausaid vs. other funds'!$A155&amp;'Vol of ausaid vs. other funds'!P$1,#REF!,16,0)</f>
        <v>#REF!</v>
      </c>
      <c r="Q155" t="e">
        <f>VLOOKUP('Vol of ausaid vs. other funds'!$A155&amp;'Vol of ausaid vs. other funds'!Q$1,#REF!,16,0)</f>
        <v>#REF!</v>
      </c>
      <c r="R155" t="e">
        <f>VLOOKUP('Vol of ausaid vs. other funds'!$A155&amp;'Vol of ausaid vs. other funds'!R$1,#REF!,16,0)</f>
        <v>#REF!</v>
      </c>
      <c r="S155" t="e">
        <f>VLOOKUP('Vol of ausaid vs. other funds'!$A155&amp;'Vol of ausaid vs. other funds'!S$1,#REF!,16,0)</f>
        <v>#REF!</v>
      </c>
      <c r="V155" t="e">
        <f t="shared" si="59"/>
        <v>#REF!</v>
      </c>
      <c r="W155" t="e">
        <f t="shared" si="68"/>
        <v>#REF!</v>
      </c>
      <c r="X155" t="e">
        <f t="shared" si="60"/>
        <v>#REF!</v>
      </c>
      <c r="Y155" t="e">
        <f t="shared" si="61"/>
        <v>#REF!</v>
      </c>
      <c r="Z155" t="e">
        <f t="shared" si="62"/>
        <v>#REF!</v>
      </c>
      <c r="AA155" t="e">
        <f t="shared" si="63"/>
        <v>#REF!</v>
      </c>
      <c r="AB155" t="e">
        <f t="shared" si="64"/>
        <v>#REF!</v>
      </c>
      <c r="AC155" t="e">
        <f t="shared" si="65"/>
        <v>#REF!</v>
      </c>
      <c r="AF155" t="e">
        <f t="shared" si="69"/>
        <v>#REF!</v>
      </c>
      <c r="AG155" t="e">
        <f t="shared" si="70"/>
        <v>#REF!</v>
      </c>
      <c r="AH155" t="e">
        <f t="shared" si="71"/>
        <v>#REF!</v>
      </c>
      <c r="AI155" t="e">
        <f t="shared" si="72"/>
        <v>#REF!</v>
      </c>
      <c r="AJ155" t="e">
        <f t="shared" si="73"/>
        <v>#REF!</v>
      </c>
      <c r="AK155" t="e">
        <f t="shared" si="74"/>
        <v>#REF!</v>
      </c>
      <c r="AL155" t="e">
        <f t="shared" si="75"/>
        <v>#REF!</v>
      </c>
      <c r="AM155" t="e">
        <f t="shared" si="76"/>
        <v>#REF!</v>
      </c>
      <c r="AP155" t="str">
        <f t="shared" si="77"/>
        <v/>
      </c>
      <c r="AQ155" t="str">
        <f t="shared" si="78"/>
        <v/>
      </c>
      <c r="AR155" t="str">
        <f t="shared" si="79"/>
        <v/>
      </c>
      <c r="AS155" t="str">
        <f t="shared" si="80"/>
        <v/>
      </c>
      <c r="AT155" t="str">
        <f t="shared" si="81"/>
        <v/>
      </c>
      <c r="AU155" t="str">
        <f t="shared" si="82"/>
        <v/>
      </c>
      <c r="AV155" t="str">
        <f t="shared" si="83"/>
        <v/>
      </c>
      <c r="AW155" t="str">
        <f t="shared" si="84"/>
        <v/>
      </c>
      <c r="AY155" s="6" t="str">
        <f t="shared" si="66"/>
        <v/>
      </c>
      <c r="AZ155" s="6" t="str">
        <f t="shared" si="67"/>
        <v/>
      </c>
    </row>
    <row r="156" spans="1:52" x14ac:dyDescent="0.25">
      <c r="A156" t="s">
        <v>191</v>
      </c>
      <c r="B156" t="e">
        <f>VLOOKUP('Vol of ausaid vs. other funds'!$A156&amp;'Vol of ausaid vs. other funds'!B$1,#REF!,11,0)</f>
        <v>#REF!</v>
      </c>
      <c r="C156" t="e">
        <f>VLOOKUP('Vol of ausaid vs. other funds'!$A156&amp;'Vol of ausaid vs. other funds'!C$1,#REF!,11,0)</f>
        <v>#REF!</v>
      </c>
      <c r="D156" t="e">
        <f>VLOOKUP('Vol of ausaid vs. other funds'!$A156&amp;'Vol of ausaid vs. other funds'!D$1,#REF!,11,0)</f>
        <v>#REF!</v>
      </c>
      <c r="E156" t="e">
        <f>VLOOKUP('Vol of ausaid vs. other funds'!$A156&amp;'Vol of ausaid vs. other funds'!E$1,#REF!,11,0)</f>
        <v>#REF!</v>
      </c>
      <c r="F156" t="e">
        <f>VLOOKUP('Vol of ausaid vs. other funds'!$A156&amp;'Vol of ausaid vs. other funds'!F$1,#REF!,11,0)</f>
        <v>#REF!</v>
      </c>
      <c r="G156" t="e">
        <f>VLOOKUP('Vol of ausaid vs. other funds'!$A156&amp;'Vol of ausaid vs. other funds'!G$1,#REF!,11,0)</f>
        <v>#REF!</v>
      </c>
      <c r="H156" t="e">
        <f>VLOOKUP('Vol of ausaid vs. other funds'!$A156&amp;'Vol of ausaid vs. other funds'!H$1,#REF!,11,0)</f>
        <v>#REF!</v>
      </c>
      <c r="I156" t="e">
        <f>VLOOKUP('Vol of ausaid vs. other funds'!$A156&amp;'Vol of ausaid vs. other funds'!I$1,#REF!,11,0)</f>
        <v>#REF!</v>
      </c>
      <c r="L156" t="e">
        <f>VLOOKUP('Vol of ausaid vs. other funds'!$A156&amp;'Vol of ausaid vs. other funds'!L$1,#REF!,16,0)</f>
        <v>#REF!</v>
      </c>
      <c r="M156" t="e">
        <f>VLOOKUP('Vol of ausaid vs. other funds'!$A156&amp;'Vol of ausaid vs. other funds'!M$1,#REF!,16,0)</f>
        <v>#REF!</v>
      </c>
      <c r="N156" t="e">
        <f>VLOOKUP('Vol of ausaid vs. other funds'!$A156&amp;'Vol of ausaid vs. other funds'!N$1,#REF!,16,0)</f>
        <v>#REF!</v>
      </c>
      <c r="O156" t="e">
        <f>VLOOKUP('Vol of ausaid vs. other funds'!$A156&amp;'Vol of ausaid vs. other funds'!O$1,#REF!,16,0)</f>
        <v>#REF!</v>
      </c>
      <c r="P156" t="e">
        <f>VLOOKUP('Vol of ausaid vs. other funds'!$A156&amp;'Vol of ausaid vs. other funds'!P$1,#REF!,16,0)</f>
        <v>#REF!</v>
      </c>
      <c r="Q156" t="e">
        <f>VLOOKUP('Vol of ausaid vs. other funds'!$A156&amp;'Vol of ausaid vs. other funds'!Q$1,#REF!,16,0)</f>
        <v>#REF!</v>
      </c>
      <c r="R156" t="e">
        <f>VLOOKUP('Vol of ausaid vs. other funds'!$A156&amp;'Vol of ausaid vs. other funds'!R$1,#REF!,16,0)</f>
        <v>#REF!</v>
      </c>
      <c r="S156" t="e">
        <f>VLOOKUP('Vol of ausaid vs. other funds'!$A156&amp;'Vol of ausaid vs. other funds'!S$1,#REF!,16,0)</f>
        <v>#REF!</v>
      </c>
      <c r="V156" t="e">
        <f t="shared" si="59"/>
        <v>#REF!</v>
      </c>
      <c r="W156" t="e">
        <f t="shared" si="68"/>
        <v>#REF!</v>
      </c>
      <c r="X156" t="e">
        <f t="shared" si="60"/>
        <v>#REF!</v>
      </c>
      <c r="Y156" t="e">
        <f t="shared" si="61"/>
        <v>#REF!</v>
      </c>
      <c r="Z156" t="e">
        <f t="shared" si="62"/>
        <v>#REF!</v>
      </c>
      <c r="AA156" t="e">
        <f t="shared" si="63"/>
        <v>#REF!</v>
      </c>
      <c r="AB156" t="e">
        <f t="shared" si="64"/>
        <v>#REF!</v>
      </c>
      <c r="AC156" t="e">
        <f t="shared" si="65"/>
        <v>#REF!</v>
      </c>
      <c r="AF156" t="e">
        <f t="shared" si="69"/>
        <v>#REF!</v>
      </c>
      <c r="AG156" t="e">
        <f t="shared" si="70"/>
        <v>#REF!</v>
      </c>
      <c r="AH156" t="e">
        <f t="shared" si="71"/>
        <v>#REF!</v>
      </c>
      <c r="AI156" t="e">
        <f t="shared" si="72"/>
        <v>#REF!</v>
      </c>
      <c r="AJ156" t="e">
        <f t="shared" si="73"/>
        <v>#REF!</v>
      </c>
      <c r="AK156" t="e">
        <f t="shared" si="74"/>
        <v>#REF!</v>
      </c>
      <c r="AL156" t="e">
        <f t="shared" si="75"/>
        <v>#REF!</v>
      </c>
      <c r="AM156" t="e">
        <f t="shared" si="76"/>
        <v>#REF!</v>
      </c>
      <c r="AP156" t="str">
        <f t="shared" si="77"/>
        <v/>
      </c>
      <c r="AQ156" t="str">
        <f t="shared" si="78"/>
        <v/>
      </c>
      <c r="AR156" t="str">
        <f t="shared" si="79"/>
        <v/>
      </c>
      <c r="AS156" t="str">
        <f t="shared" si="80"/>
        <v/>
      </c>
      <c r="AT156" t="str">
        <f t="shared" si="81"/>
        <v/>
      </c>
      <c r="AU156" t="str">
        <f t="shared" si="82"/>
        <v/>
      </c>
      <c r="AV156" t="str">
        <f t="shared" si="83"/>
        <v/>
      </c>
      <c r="AW156" t="str">
        <f t="shared" si="84"/>
        <v/>
      </c>
      <c r="AY156" s="6" t="str">
        <f t="shared" si="66"/>
        <v/>
      </c>
      <c r="AZ156" s="6" t="str">
        <f t="shared" si="67"/>
        <v/>
      </c>
    </row>
    <row r="157" spans="1:52" x14ac:dyDescent="0.25">
      <c r="A157" t="s">
        <v>69</v>
      </c>
      <c r="B157" t="e">
        <f>VLOOKUP('Vol of ausaid vs. other funds'!$A157&amp;'Vol of ausaid vs. other funds'!B$1,#REF!,11,0)</f>
        <v>#REF!</v>
      </c>
      <c r="C157" t="e">
        <f>VLOOKUP('Vol of ausaid vs. other funds'!$A157&amp;'Vol of ausaid vs. other funds'!C$1,#REF!,11,0)</f>
        <v>#REF!</v>
      </c>
      <c r="D157" t="e">
        <f>VLOOKUP('Vol of ausaid vs. other funds'!$A157&amp;'Vol of ausaid vs. other funds'!D$1,#REF!,11,0)</f>
        <v>#REF!</v>
      </c>
      <c r="E157" t="e">
        <f>VLOOKUP('Vol of ausaid vs. other funds'!$A157&amp;'Vol of ausaid vs. other funds'!E$1,#REF!,11,0)</f>
        <v>#REF!</v>
      </c>
      <c r="F157" t="e">
        <f>VLOOKUP('Vol of ausaid vs. other funds'!$A157&amp;'Vol of ausaid vs. other funds'!F$1,#REF!,11,0)</f>
        <v>#REF!</v>
      </c>
      <c r="G157" t="e">
        <f>VLOOKUP('Vol of ausaid vs. other funds'!$A157&amp;'Vol of ausaid vs. other funds'!G$1,#REF!,11,0)</f>
        <v>#REF!</v>
      </c>
      <c r="H157" t="e">
        <f>VLOOKUP('Vol of ausaid vs. other funds'!$A157&amp;'Vol of ausaid vs. other funds'!H$1,#REF!,11,0)</f>
        <v>#REF!</v>
      </c>
      <c r="I157" t="e">
        <f>VLOOKUP('Vol of ausaid vs. other funds'!$A157&amp;'Vol of ausaid vs. other funds'!I$1,#REF!,11,0)</f>
        <v>#REF!</v>
      </c>
      <c r="L157" t="e">
        <f>VLOOKUP('Vol of ausaid vs. other funds'!$A157&amp;'Vol of ausaid vs. other funds'!L$1,#REF!,16,0)</f>
        <v>#REF!</v>
      </c>
      <c r="M157" t="e">
        <f>VLOOKUP('Vol of ausaid vs. other funds'!$A157&amp;'Vol of ausaid vs. other funds'!M$1,#REF!,16,0)</f>
        <v>#REF!</v>
      </c>
      <c r="N157" t="e">
        <f>VLOOKUP('Vol of ausaid vs. other funds'!$A157&amp;'Vol of ausaid vs. other funds'!N$1,#REF!,16,0)</f>
        <v>#REF!</v>
      </c>
      <c r="O157" t="e">
        <f>VLOOKUP('Vol of ausaid vs. other funds'!$A157&amp;'Vol of ausaid vs. other funds'!O$1,#REF!,16,0)</f>
        <v>#REF!</v>
      </c>
      <c r="P157" t="e">
        <f>VLOOKUP('Vol of ausaid vs. other funds'!$A157&amp;'Vol of ausaid vs. other funds'!P$1,#REF!,16,0)</f>
        <v>#REF!</v>
      </c>
      <c r="Q157" t="e">
        <f>VLOOKUP('Vol of ausaid vs. other funds'!$A157&amp;'Vol of ausaid vs. other funds'!Q$1,#REF!,16,0)</f>
        <v>#REF!</v>
      </c>
      <c r="R157" t="e">
        <f>VLOOKUP('Vol of ausaid vs. other funds'!$A157&amp;'Vol of ausaid vs. other funds'!R$1,#REF!,16,0)</f>
        <v>#REF!</v>
      </c>
      <c r="S157" t="e">
        <f>VLOOKUP('Vol of ausaid vs. other funds'!$A157&amp;'Vol of ausaid vs. other funds'!S$1,#REF!,16,0)</f>
        <v>#REF!</v>
      </c>
      <c r="V157" t="e">
        <f t="shared" si="59"/>
        <v>#REF!</v>
      </c>
      <c r="W157" t="e">
        <f t="shared" si="68"/>
        <v>#REF!</v>
      </c>
      <c r="X157" t="e">
        <f t="shared" si="60"/>
        <v>#REF!</v>
      </c>
      <c r="Y157" t="e">
        <f t="shared" si="61"/>
        <v>#REF!</v>
      </c>
      <c r="Z157" t="e">
        <f t="shared" si="62"/>
        <v>#REF!</v>
      </c>
      <c r="AA157" t="e">
        <f t="shared" si="63"/>
        <v>#REF!</v>
      </c>
      <c r="AB157" t="e">
        <f t="shared" si="64"/>
        <v>#REF!</v>
      </c>
      <c r="AC157" t="e">
        <f t="shared" si="65"/>
        <v>#REF!</v>
      </c>
      <c r="AF157" t="e">
        <f t="shared" si="69"/>
        <v>#REF!</v>
      </c>
      <c r="AG157" t="e">
        <f t="shared" si="70"/>
        <v>#REF!</v>
      </c>
      <c r="AH157" t="e">
        <f t="shared" si="71"/>
        <v>#REF!</v>
      </c>
      <c r="AI157" t="e">
        <f t="shared" si="72"/>
        <v>#REF!</v>
      </c>
      <c r="AJ157" t="e">
        <f t="shared" si="73"/>
        <v>#REF!</v>
      </c>
      <c r="AK157" t="e">
        <f t="shared" si="74"/>
        <v>#REF!</v>
      </c>
      <c r="AL157" t="e">
        <f t="shared" si="75"/>
        <v>#REF!</v>
      </c>
      <c r="AM157" t="e">
        <f t="shared" si="76"/>
        <v>#REF!</v>
      </c>
      <c r="AP157" t="str">
        <f t="shared" si="77"/>
        <v/>
      </c>
      <c r="AQ157" t="str">
        <f t="shared" si="78"/>
        <v/>
      </c>
      <c r="AR157" t="str">
        <f t="shared" si="79"/>
        <v/>
      </c>
      <c r="AS157" t="str">
        <f t="shared" si="80"/>
        <v/>
      </c>
      <c r="AT157" t="str">
        <f t="shared" si="81"/>
        <v/>
      </c>
      <c r="AU157" t="str">
        <f t="shared" si="82"/>
        <v/>
      </c>
      <c r="AV157" t="str">
        <f t="shared" si="83"/>
        <v/>
      </c>
      <c r="AW157" t="str">
        <f t="shared" si="84"/>
        <v/>
      </c>
      <c r="AY157" s="6" t="str">
        <f t="shared" si="66"/>
        <v/>
      </c>
      <c r="AZ157" s="6" t="str">
        <f t="shared" si="67"/>
        <v/>
      </c>
    </row>
    <row r="158" spans="1:52" x14ac:dyDescent="0.25">
      <c r="A158" t="s">
        <v>103</v>
      </c>
      <c r="B158" t="e">
        <f>VLOOKUP('Vol of ausaid vs. other funds'!$A158&amp;'Vol of ausaid vs. other funds'!B$1,#REF!,11,0)</f>
        <v>#REF!</v>
      </c>
      <c r="C158" t="e">
        <f>VLOOKUP('Vol of ausaid vs. other funds'!$A158&amp;'Vol of ausaid vs. other funds'!C$1,#REF!,11,0)</f>
        <v>#REF!</v>
      </c>
      <c r="D158" t="e">
        <f>VLOOKUP('Vol of ausaid vs. other funds'!$A158&amp;'Vol of ausaid vs. other funds'!D$1,#REF!,11,0)</f>
        <v>#REF!</v>
      </c>
      <c r="E158" t="e">
        <f>VLOOKUP('Vol of ausaid vs. other funds'!$A158&amp;'Vol of ausaid vs. other funds'!E$1,#REF!,11,0)</f>
        <v>#REF!</v>
      </c>
      <c r="F158" t="e">
        <f>VLOOKUP('Vol of ausaid vs. other funds'!$A158&amp;'Vol of ausaid vs. other funds'!F$1,#REF!,11,0)</f>
        <v>#REF!</v>
      </c>
      <c r="G158" t="e">
        <f>VLOOKUP('Vol of ausaid vs. other funds'!$A158&amp;'Vol of ausaid vs. other funds'!G$1,#REF!,11,0)</f>
        <v>#REF!</v>
      </c>
      <c r="H158" t="e">
        <f>VLOOKUP('Vol of ausaid vs. other funds'!$A158&amp;'Vol of ausaid vs. other funds'!H$1,#REF!,11,0)</f>
        <v>#REF!</v>
      </c>
      <c r="I158" t="e">
        <f>VLOOKUP('Vol of ausaid vs. other funds'!$A158&amp;'Vol of ausaid vs. other funds'!I$1,#REF!,11,0)</f>
        <v>#REF!</v>
      </c>
      <c r="L158" t="e">
        <f>VLOOKUP('Vol of ausaid vs. other funds'!$A158&amp;'Vol of ausaid vs. other funds'!L$1,#REF!,16,0)</f>
        <v>#REF!</v>
      </c>
      <c r="M158" t="e">
        <f>VLOOKUP('Vol of ausaid vs. other funds'!$A158&amp;'Vol of ausaid vs. other funds'!M$1,#REF!,16,0)</f>
        <v>#REF!</v>
      </c>
      <c r="N158" t="e">
        <f>VLOOKUP('Vol of ausaid vs. other funds'!$A158&amp;'Vol of ausaid vs. other funds'!N$1,#REF!,16,0)</f>
        <v>#REF!</v>
      </c>
      <c r="O158" t="e">
        <f>VLOOKUP('Vol of ausaid vs. other funds'!$A158&amp;'Vol of ausaid vs. other funds'!O$1,#REF!,16,0)</f>
        <v>#REF!</v>
      </c>
      <c r="P158" t="e">
        <f>VLOOKUP('Vol of ausaid vs. other funds'!$A158&amp;'Vol of ausaid vs. other funds'!P$1,#REF!,16,0)</f>
        <v>#REF!</v>
      </c>
      <c r="Q158" t="e">
        <f>VLOOKUP('Vol of ausaid vs. other funds'!$A158&amp;'Vol of ausaid vs. other funds'!Q$1,#REF!,16,0)</f>
        <v>#REF!</v>
      </c>
      <c r="R158" t="e">
        <f>VLOOKUP('Vol of ausaid vs. other funds'!$A158&amp;'Vol of ausaid vs. other funds'!R$1,#REF!,16,0)</f>
        <v>#REF!</v>
      </c>
      <c r="S158" t="e">
        <f>VLOOKUP('Vol of ausaid vs. other funds'!$A158&amp;'Vol of ausaid vs. other funds'!S$1,#REF!,16,0)</f>
        <v>#REF!</v>
      </c>
      <c r="V158" t="e">
        <f t="shared" si="59"/>
        <v>#REF!</v>
      </c>
      <c r="W158" t="e">
        <f t="shared" si="68"/>
        <v>#REF!</v>
      </c>
      <c r="X158" t="e">
        <f t="shared" si="60"/>
        <v>#REF!</v>
      </c>
      <c r="Y158" t="e">
        <f t="shared" si="61"/>
        <v>#REF!</v>
      </c>
      <c r="Z158" t="e">
        <f t="shared" si="62"/>
        <v>#REF!</v>
      </c>
      <c r="AA158" t="e">
        <f t="shared" si="63"/>
        <v>#REF!</v>
      </c>
      <c r="AB158" t="e">
        <f t="shared" si="64"/>
        <v>#REF!</v>
      </c>
      <c r="AC158" t="e">
        <f t="shared" si="65"/>
        <v>#REF!</v>
      </c>
      <c r="AF158" t="e">
        <f t="shared" si="69"/>
        <v>#REF!</v>
      </c>
      <c r="AG158" t="e">
        <f t="shared" si="70"/>
        <v>#REF!</v>
      </c>
      <c r="AH158" t="e">
        <f t="shared" si="71"/>
        <v>#REF!</v>
      </c>
      <c r="AI158" t="e">
        <f t="shared" si="72"/>
        <v>#REF!</v>
      </c>
      <c r="AJ158" t="e">
        <f t="shared" si="73"/>
        <v>#REF!</v>
      </c>
      <c r="AK158" t="e">
        <f t="shared" si="74"/>
        <v>#REF!</v>
      </c>
      <c r="AL158" t="e">
        <f t="shared" si="75"/>
        <v>#REF!</v>
      </c>
      <c r="AM158" t="e">
        <f t="shared" si="76"/>
        <v>#REF!</v>
      </c>
      <c r="AP158" t="str">
        <f t="shared" si="77"/>
        <v/>
      </c>
      <c r="AQ158" t="str">
        <f t="shared" si="78"/>
        <v/>
      </c>
      <c r="AR158" t="str">
        <f t="shared" si="79"/>
        <v/>
      </c>
      <c r="AS158" t="str">
        <f t="shared" si="80"/>
        <v/>
      </c>
      <c r="AT158" t="str">
        <f t="shared" si="81"/>
        <v/>
      </c>
      <c r="AU158" t="str">
        <f t="shared" si="82"/>
        <v/>
      </c>
      <c r="AV158" t="str">
        <f t="shared" si="83"/>
        <v/>
      </c>
      <c r="AW158" t="str">
        <f t="shared" si="84"/>
        <v/>
      </c>
      <c r="AY158" s="6" t="str">
        <f t="shared" si="66"/>
        <v/>
      </c>
      <c r="AZ158" s="6" t="str">
        <f t="shared" si="67"/>
        <v/>
      </c>
    </row>
    <row r="159" spans="1:52" x14ac:dyDescent="0.25">
      <c r="A159" t="s">
        <v>68</v>
      </c>
      <c r="B159" t="e">
        <f>VLOOKUP('Vol of ausaid vs. other funds'!$A159&amp;'Vol of ausaid vs. other funds'!B$1,#REF!,11,0)</f>
        <v>#REF!</v>
      </c>
      <c r="C159" t="e">
        <f>VLOOKUP('Vol of ausaid vs. other funds'!$A159&amp;'Vol of ausaid vs. other funds'!C$1,#REF!,11,0)</f>
        <v>#REF!</v>
      </c>
      <c r="D159" t="e">
        <f>VLOOKUP('Vol of ausaid vs. other funds'!$A159&amp;'Vol of ausaid vs. other funds'!D$1,#REF!,11,0)</f>
        <v>#REF!</v>
      </c>
      <c r="E159" t="e">
        <f>VLOOKUP('Vol of ausaid vs. other funds'!$A159&amp;'Vol of ausaid vs. other funds'!E$1,#REF!,11,0)</f>
        <v>#REF!</v>
      </c>
      <c r="F159" t="e">
        <f>VLOOKUP('Vol of ausaid vs. other funds'!$A159&amp;'Vol of ausaid vs. other funds'!F$1,#REF!,11,0)</f>
        <v>#REF!</v>
      </c>
      <c r="G159" t="e">
        <f>VLOOKUP('Vol of ausaid vs. other funds'!$A159&amp;'Vol of ausaid vs. other funds'!G$1,#REF!,11,0)</f>
        <v>#REF!</v>
      </c>
      <c r="H159" t="e">
        <f>VLOOKUP('Vol of ausaid vs. other funds'!$A159&amp;'Vol of ausaid vs. other funds'!H$1,#REF!,11,0)</f>
        <v>#REF!</v>
      </c>
      <c r="I159" t="e">
        <f>VLOOKUP('Vol of ausaid vs. other funds'!$A159&amp;'Vol of ausaid vs. other funds'!I$1,#REF!,11,0)</f>
        <v>#REF!</v>
      </c>
      <c r="L159" t="e">
        <f>VLOOKUP('Vol of ausaid vs. other funds'!$A159&amp;'Vol of ausaid vs. other funds'!L$1,#REF!,16,0)</f>
        <v>#REF!</v>
      </c>
      <c r="M159" t="e">
        <f>VLOOKUP('Vol of ausaid vs. other funds'!$A159&amp;'Vol of ausaid vs. other funds'!M$1,#REF!,16,0)</f>
        <v>#REF!</v>
      </c>
      <c r="N159" t="e">
        <f>VLOOKUP('Vol of ausaid vs. other funds'!$A159&amp;'Vol of ausaid vs. other funds'!N$1,#REF!,16,0)</f>
        <v>#REF!</v>
      </c>
      <c r="O159" t="e">
        <f>VLOOKUP('Vol of ausaid vs. other funds'!$A159&amp;'Vol of ausaid vs. other funds'!O$1,#REF!,16,0)</f>
        <v>#REF!</v>
      </c>
      <c r="P159" t="e">
        <f>VLOOKUP('Vol of ausaid vs. other funds'!$A159&amp;'Vol of ausaid vs. other funds'!P$1,#REF!,16,0)</f>
        <v>#REF!</v>
      </c>
      <c r="Q159" t="e">
        <f>VLOOKUP('Vol of ausaid vs. other funds'!$A159&amp;'Vol of ausaid vs. other funds'!Q$1,#REF!,16,0)</f>
        <v>#REF!</v>
      </c>
      <c r="R159" t="e">
        <f>VLOOKUP('Vol of ausaid vs. other funds'!$A159&amp;'Vol of ausaid vs. other funds'!R$1,#REF!,16,0)</f>
        <v>#REF!</v>
      </c>
      <c r="S159" t="e">
        <f>VLOOKUP('Vol of ausaid vs. other funds'!$A159&amp;'Vol of ausaid vs. other funds'!S$1,#REF!,16,0)</f>
        <v>#REF!</v>
      </c>
      <c r="V159" t="e">
        <f t="shared" si="59"/>
        <v>#REF!</v>
      </c>
      <c r="W159" t="e">
        <f t="shared" si="68"/>
        <v>#REF!</v>
      </c>
      <c r="X159" t="e">
        <f t="shared" si="60"/>
        <v>#REF!</v>
      </c>
      <c r="Y159" t="e">
        <f t="shared" si="61"/>
        <v>#REF!</v>
      </c>
      <c r="Z159" t="e">
        <f t="shared" si="62"/>
        <v>#REF!</v>
      </c>
      <c r="AA159" t="e">
        <f t="shared" si="63"/>
        <v>#REF!</v>
      </c>
      <c r="AB159" t="e">
        <f t="shared" si="64"/>
        <v>#REF!</v>
      </c>
      <c r="AC159" t="e">
        <f t="shared" si="65"/>
        <v>#REF!</v>
      </c>
      <c r="AF159" t="e">
        <f t="shared" si="69"/>
        <v>#REF!</v>
      </c>
      <c r="AG159" t="e">
        <f t="shared" si="70"/>
        <v>#REF!</v>
      </c>
      <c r="AH159" t="e">
        <f t="shared" si="71"/>
        <v>#REF!</v>
      </c>
      <c r="AI159" t="e">
        <f t="shared" si="72"/>
        <v>#REF!</v>
      </c>
      <c r="AJ159" t="e">
        <f t="shared" si="73"/>
        <v>#REF!</v>
      </c>
      <c r="AK159" t="e">
        <f t="shared" si="74"/>
        <v>#REF!</v>
      </c>
      <c r="AL159" t="e">
        <f t="shared" si="75"/>
        <v>#REF!</v>
      </c>
      <c r="AM159" t="e">
        <f t="shared" si="76"/>
        <v>#REF!</v>
      </c>
      <c r="AP159" t="str">
        <f t="shared" si="77"/>
        <v/>
      </c>
      <c r="AQ159" t="str">
        <f t="shared" si="78"/>
        <v/>
      </c>
      <c r="AR159" t="str">
        <f t="shared" si="79"/>
        <v/>
      </c>
      <c r="AS159" t="str">
        <f t="shared" si="80"/>
        <v/>
      </c>
      <c r="AT159" t="str">
        <f t="shared" si="81"/>
        <v/>
      </c>
      <c r="AU159" t="str">
        <f t="shared" si="82"/>
        <v/>
      </c>
      <c r="AV159" t="str">
        <f t="shared" si="83"/>
        <v/>
      </c>
      <c r="AW159" t="str">
        <f t="shared" si="84"/>
        <v/>
      </c>
      <c r="AY159" s="6" t="str">
        <f t="shared" si="66"/>
        <v/>
      </c>
      <c r="AZ159" s="6" t="str">
        <f t="shared" si="67"/>
        <v/>
      </c>
    </row>
    <row r="160" spans="1:52" x14ac:dyDescent="0.25">
      <c r="A160" t="s">
        <v>156</v>
      </c>
      <c r="B160" t="e">
        <f>VLOOKUP('Vol of ausaid vs. other funds'!$A160&amp;'Vol of ausaid vs. other funds'!B$1,#REF!,11,0)</f>
        <v>#REF!</v>
      </c>
      <c r="C160" t="e">
        <f>VLOOKUP('Vol of ausaid vs. other funds'!$A160&amp;'Vol of ausaid vs. other funds'!C$1,#REF!,11,0)</f>
        <v>#REF!</v>
      </c>
      <c r="D160" t="e">
        <f>VLOOKUP('Vol of ausaid vs. other funds'!$A160&amp;'Vol of ausaid vs. other funds'!D$1,#REF!,11,0)</f>
        <v>#REF!</v>
      </c>
      <c r="E160" t="e">
        <f>VLOOKUP('Vol of ausaid vs. other funds'!$A160&amp;'Vol of ausaid vs. other funds'!E$1,#REF!,11,0)</f>
        <v>#REF!</v>
      </c>
      <c r="F160" t="e">
        <f>VLOOKUP('Vol of ausaid vs. other funds'!$A160&amp;'Vol of ausaid vs. other funds'!F$1,#REF!,11,0)</f>
        <v>#REF!</v>
      </c>
      <c r="G160" t="e">
        <f>VLOOKUP('Vol of ausaid vs. other funds'!$A160&amp;'Vol of ausaid vs. other funds'!G$1,#REF!,11,0)</f>
        <v>#REF!</v>
      </c>
      <c r="H160" t="e">
        <f>VLOOKUP('Vol of ausaid vs. other funds'!$A160&amp;'Vol of ausaid vs. other funds'!H$1,#REF!,11,0)</f>
        <v>#REF!</v>
      </c>
      <c r="I160" t="e">
        <f>VLOOKUP('Vol of ausaid vs. other funds'!$A160&amp;'Vol of ausaid vs. other funds'!I$1,#REF!,11,0)</f>
        <v>#REF!</v>
      </c>
      <c r="L160" t="e">
        <f>VLOOKUP('Vol of ausaid vs. other funds'!$A160&amp;'Vol of ausaid vs. other funds'!L$1,#REF!,16,0)</f>
        <v>#REF!</v>
      </c>
      <c r="M160" t="e">
        <f>VLOOKUP('Vol of ausaid vs. other funds'!$A160&amp;'Vol of ausaid vs. other funds'!M$1,#REF!,16,0)</f>
        <v>#REF!</v>
      </c>
      <c r="N160" t="e">
        <f>VLOOKUP('Vol of ausaid vs. other funds'!$A160&amp;'Vol of ausaid vs. other funds'!N$1,#REF!,16,0)</f>
        <v>#REF!</v>
      </c>
      <c r="O160" t="e">
        <f>VLOOKUP('Vol of ausaid vs. other funds'!$A160&amp;'Vol of ausaid vs. other funds'!O$1,#REF!,16,0)</f>
        <v>#REF!</v>
      </c>
      <c r="P160" t="e">
        <f>VLOOKUP('Vol of ausaid vs. other funds'!$A160&amp;'Vol of ausaid vs. other funds'!P$1,#REF!,16,0)</f>
        <v>#REF!</v>
      </c>
      <c r="Q160" t="e">
        <f>VLOOKUP('Vol of ausaid vs. other funds'!$A160&amp;'Vol of ausaid vs. other funds'!Q$1,#REF!,16,0)</f>
        <v>#REF!</v>
      </c>
      <c r="R160" t="e">
        <f>VLOOKUP('Vol of ausaid vs. other funds'!$A160&amp;'Vol of ausaid vs. other funds'!R$1,#REF!,16,0)</f>
        <v>#REF!</v>
      </c>
      <c r="S160" t="e">
        <f>VLOOKUP('Vol of ausaid vs. other funds'!$A160&amp;'Vol of ausaid vs. other funds'!S$1,#REF!,16,0)</f>
        <v>#REF!</v>
      </c>
      <c r="V160" t="e">
        <f t="shared" si="59"/>
        <v>#REF!</v>
      </c>
      <c r="W160" t="e">
        <f t="shared" si="68"/>
        <v>#REF!</v>
      </c>
      <c r="X160" t="e">
        <f t="shared" si="60"/>
        <v>#REF!</v>
      </c>
      <c r="Y160" t="e">
        <f t="shared" si="61"/>
        <v>#REF!</v>
      </c>
      <c r="Z160" t="e">
        <f t="shared" si="62"/>
        <v>#REF!</v>
      </c>
      <c r="AA160" t="e">
        <f t="shared" si="63"/>
        <v>#REF!</v>
      </c>
      <c r="AB160" t="e">
        <f t="shared" si="64"/>
        <v>#REF!</v>
      </c>
      <c r="AC160" t="e">
        <f t="shared" si="65"/>
        <v>#REF!</v>
      </c>
      <c r="AF160" t="e">
        <f t="shared" si="69"/>
        <v>#REF!</v>
      </c>
      <c r="AG160" t="e">
        <f t="shared" si="70"/>
        <v>#REF!</v>
      </c>
      <c r="AH160" t="e">
        <f t="shared" si="71"/>
        <v>#REF!</v>
      </c>
      <c r="AI160" t="e">
        <f t="shared" si="72"/>
        <v>#REF!</v>
      </c>
      <c r="AJ160" t="e">
        <f t="shared" si="73"/>
        <v>#REF!</v>
      </c>
      <c r="AK160" t="e">
        <f t="shared" si="74"/>
        <v>#REF!</v>
      </c>
      <c r="AL160" t="e">
        <f t="shared" si="75"/>
        <v>#REF!</v>
      </c>
      <c r="AM160" t="e">
        <f t="shared" si="76"/>
        <v>#REF!</v>
      </c>
      <c r="AP160" t="str">
        <f t="shared" si="77"/>
        <v/>
      </c>
      <c r="AQ160" t="str">
        <f t="shared" si="78"/>
        <v/>
      </c>
      <c r="AR160" t="str">
        <f t="shared" si="79"/>
        <v/>
      </c>
      <c r="AS160" t="str">
        <f t="shared" si="80"/>
        <v/>
      </c>
      <c r="AT160" t="str">
        <f t="shared" si="81"/>
        <v/>
      </c>
      <c r="AU160" t="str">
        <f t="shared" si="82"/>
        <v/>
      </c>
      <c r="AV160" t="str">
        <f t="shared" si="83"/>
        <v/>
      </c>
      <c r="AW160" t="str">
        <f t="shared" si="84"/>
        <v/>
      </c>
      <c r="AY160" s="6" t="str">
        <f t="shared" si="66"/>
        <v/>
      </c>
      <c r="AZ160" s="6" t="str">
        <f t="shared" si="67"/>
        <v/>
      </c>
    </row>
    <row r="161" spans="1:52" x14ac:dyDescent="0.25">
      <c r="A161" t="s">
        <v>180</v>
      </c>
      <c r="B161" t="e">
        <f>VLOOKUP('Vol of ausaid vs. other funds'!$A161&amp;'Vol of ausaid vs. other funds'!B$1,#REF!,11,0)</f>
        <v>#REF!</v>
      </c>
      <c r="C161" t="e">
        <f>VLOOKUP('Vol of ausaid vs. other funds'!$A161&amp;'Vol of ausaid vs. other funds'!C$1,#REF!,11,0)</f>
        <v>#REF!</v>
      </c>
      <c r="D161" t="e">
        <f>VLOOKUP('Vol of ausaid vs. other funds'!$A161&amp;'Vol of ausaid vs. other funds'!D$1,#REF!,11,0)</f>
        <v>#REF!</v>
      </c>
      <c r="E161" t="e">
        <f>VLOOKUP('Vol of ausaid vs. other funds'!$A161&amp;'Vol of ausaid vs. other funds'!E$1,#REF!,11,0)</f>
        <v>#REF!</v>
      </c>
      <c r="F161" t="e">
        <f>VLOOKUP('Vol of ausaid vs. other funds'!$A161&amp;'Vol of ausaid vs. other funds'!F$1,#REF!,11,0)</f>
        <v>#REF!</v>
      </c>
      <c r="G161" t="e">
        <f>VLOOKUP('Vol of ausaid vs. other funds'!$A161&amp;'Vol of ausaid vs. other funds'!G$1,#REF!,11,0)</f>
        <v>#REF!</v>
      </c>
      <c r="H161" t="e">
        <f>VLOOKUP('Vol of ausaid vs. other funds'!$A161&amp;'Vol of ausaid vs. other funds'!H$1,#REF!,11,0)</f>
        <v>#REF!</v>
      </c>
      <c r="I161" t="e">
        <f>VLOOKUP('Vol of ausaid vs. other funds'!$A161&amp;'Vol of ausaid vs. other funds'!I$1,#REF!,11,0)</f>
        <v>#REF!</v>
      </c>
      <c r="L161" t="e">
        <f>VLOOKUP('Vol of ausaid vs. other funds'!$A161&amp;'Vol of ausaid vs. other funds'!L$1,#REF!,16,0)</f>
        <v>#REF!</v>
      </c>
      <c r="M161" t="e">
        <f>VLOOKUP('Vol of ausaid vs. other funds'!$A161&amp;'Vol of ausaid vs. other funds'!M$1,#REF!,16,0)</f>
        <v>#REF!</v>
      </c>
      <c r="N161" t="e">
        <f>VLOOKUP('Vol of ausaid vs. other funds'!$A161&amp;'Vol of ausaid vs. other funds'!N$1,#REF!,16,0)</f>
        <v>#REF!</v>
      </c>
      <c r="O161" t="e">
        <f>VLOOKUP('Vol of ausaid vs. other funds'!$A161&amp;'Vol of ausaid vs. other funds'!O$1,#REF!,16,0)</f>
        <v>#REF!</v>
      </c>
      <c r="P161" t="e">
        <f>VLOOKUP('Vol of ausaid vs. other funds'!$A161&amp;'Vol of ausaid vs. other funds'!P$1,#REF!,16,0)</f>
        <v>#REF!</v>
      </c>
      <c r="Q161" t="e">
        <f>VLOOKUP('Vol of ausaid vs. other funds'!$A161&amp;'Vol of ausaid vs. other funds'!Q$1,#REF!,16,0)</f>
        <v>#REF!</v>
      </c>
      <c r="R161" t="e">
        <f>VLOOKUP('Vol of ausaid vs. other funds'!$A161&amp;'Vol of ausaid vs. other funds'!R$1,#REF!,16,0)</f>
        <v>#REF!</v>
      </c>
      <c r="S161" t="e">
        <f>VLOOKUP('Vol of ausaid vs. other funds'!$A161&amp;'Vol of ausaid vs. other funds'!S$1,#REF!,16,0)</f>
        <v>#REF!</v>
      </c>
      <c r="V161" t="e">
        <f t="shared" si="59"/>
        <v>#REF!</v>
      </c>
      <c r="W161" t="e">
        <f t="shared" si="68"/>
        <v>#REF!</v>
      </c>
      <c r="X161" t="e">
        <f t="shared" si="60"/>
        <v>#REF!</v>
      </c>
      <c r="Y161" t="e">
        <f t="shared" si="61"/>
        <v>#REF!</v>
      </c>
      <c r="Z161" t="e">
        <f t="shared" si="62"/>
        <v>#REF!</v>
      </c>
      <c r="AA161" t="e">
        <f t="shared" si="63"/>
        <v>#REF!</v>
      </c>
      <c r="AB161" t="e">
        <f t="shared" si="64"/>
        <v>#REF!</v>
      </c>
      <c r="AC161" t="e">
        <f t="shared" si="65"/>
        <v>#REF!</v>
      </c>
      <c r="AF161" t="e">
        <f t="shared" si="69"/>
        <v>#REF!</v>
      </c>
      <c r="AG161" t="e">
        <f t="shared" si="70"/>
        <v>#REF!</v>
      </c>
      <c r="AH161" t="e">
        <f t="shared" si="71"/>
        <v>#REF!</v>
      </c>
      <c r="AI161" t="e">
        <f t="shared" si="72"/>
        <v>#REF!</v>
      </c>
      <c r="AJ161" t="e">
        <f t="shared" si="73"/>
        <v>#REF!</v>
      </c>
      <c r="AK161" t="e">
        <f t="shared" si="74"/>
        <v>#REF!</v>
      </c>
      <c r="AL161" t="e">
        <f t="shared" si="75"/>
        <v>#REF!</v>
      </c>
      <c r="AM161" t="e">
        <f t="shared" si="76"/>
        <v>#REF!</v>
      </c>
      <c r="AP161" t="str">
        <f t="shared" si="77"/>
        <v/>
      </c>
      <c r="AQ161" t="str">
        <f t="shared" si="78"/>
        <v/>
      </c>
      <c r="AR161" t="str">
        <f t="shared" si="79"/>
        <v/>
      </c>
      <c r="AS161" t="str">
        <f t="shared" si="80"/>
        <v/>
      </c>
      <c r="AT161" t="str">
        <f t="shared" si="81"/>
        <v/>
      </c>
      <c r="AU161" t="str">
        <f t="shared" si="82"/>
        <v/>
      </c>
      <c r="AV161" t="str">
        <f t="shared" si="83"/>
        <v/>
      </c>
      <c r="AW161" t="str">
        <f t="shared" si="84"/>
        <v/>
      </c>
      <c r="AY161" s="6" t="str">
        <f t="shared" si="66"/>
        <v/>
      </c>
      <c r="AZ161" s="6" t="str">
        <f t="shared" si="67"/>
        <v/>
      </c>
    </row>
    <row r="162" spans="1:52" x14ac:dyDescent="0.25">
      <c r="A162" t="s">
        <v>157</v>
      </c>
      <c r="B162" t="e">
        <f>VLOOKUP('Vol of ausaid vs. other funds'!$A162&amp;'Vol of ausaid vs. other funds'!B$1,#REF!,11,0)</f>
        <v>#REF!</v>
      </c>
      <c r="C162" t="e">
        <f>VLOOKUP('Vol of ausaid vs. other funds'!$A162&amp;'Vol of ausaid vs. other funds'!C$1,#REF!,11,0)</f>
        <v>#REF!</v>
      </c>
      <c r="D162" t="e">
        <f>VLOOKUP('Vol of ausaid vs. other funds'!$A162&amp;'Vol of ausaid vs. other funds'!D$1,#REF!,11,0)</f>
        <v>#REF!</v>
      </c>
      <c r="E162" t="e">
        <f>VLOOKUP('Vol of ausaid vs. other funds'!$A162&amp;'Vol of ausaid vs. other funds'!E$1,#REF!,11,0)</f>
        <v>#REF!</v>
      </c>
      <c r="F162" t="e">
        <f>VLOOKUP('Vol of ausaid vs. other funds'!$A162&amp;'Vol of ausaid vs. other funds'!F$1,#REF!,11,0)</f>
        <v>#REF!</v>
      </c>
      <c r="G162" t="e">
        <f>VLOOKUP('Vol of ausaid vs. other funds'!$A162&amp;'Vol of ausaid vs. other funds'!G$1,#REF!,11,0)</f>
        <v>#REF!</v>
      </c>
      <c r="H162" t="e">
        <f>VLOOKUP('Vol of ausaid vs. other funds'!$A162&amp;'Vol of ausaid vs. other funds'!H$1,#REF!,11,0)</f>
        <v>#REF!</v>
      </c>
      <c r="I162" t="e">
        <f>VLOOKUP('Vol of ausaid vs. other funds'!$A162&amp;'Vol of ausaid vs. other funds'!I$1,#REF!,11,0)</f>
        <v>#REF!</v>
      </c>
      <c r="L162" t="e">
        <f>VLOOKUP('Vol of ausaid vs. other funds'!$A162&amp;'Vol of ausaid vs. other funds'!L$1,#REF!,16,0)</f>
        <v>#REF!</v>
      </c>
      <c r="M162" t="e">
        <f>VLOOKUP('Vol of ausaid vs. other funds'!$A162&amp;'Vol of ausaid vs. other funds'!M$1,#REF!,16,0)</f>
        <v>#REF!</v>
      </c>
      <c r="N162" t="e">
        <f>VLOOKUP('Vol of ausaid vs. other funds'!$A162&amp;'Vol of ausaid vs. other funds'!N$1,#REF!,16,0)</f>
        <v>#REF!</v>
      </c>
      <c r="O162" t="e">
        <f>VLOOKUP('Vol of ausaid vs. other funds'!$A162&amp;'Vol of ausaid vs. other funds'!O$1,#REF!,16,0)</f>
        <v>#REF!</v>
      </c>
      <c r="P162" t="e">
        <f>VLOOKUP('Vol of ausaid vs. other funds'!$A162&amp;'Vol of ausaid vs. other funds'!P$1,#REF!,16,0)</f>
        <v>#REF!</v>
      </c>
      <c r="Q162" t="e">
        <f>VLOOKUP('Vol of ausaid vs. other funds'!$A162&amp;'Vol of ausaid vs. other funds'!Q$1,#REF!,16,0)</f>
        <v>#REF!</v>
      </c>
      <c r="R162" t="e">
        <f>VLOOKUP('Vol of ausaid vs. other funds'!$A162&amp;'Vol of ausaid vs. other funds'!R$1,#REF!,16,0)</f>
        <v>#REF!</v>
      </c>
      <c r="S162" t="e">
        <f>VLOOKUP('Vol of ausaid vs. other funds'!$A162&amp;'Vol of ausaid vs. other funds'!S$1,#REF!,16,0)</f>
        <v>#REF!</v>
      </c>
      <c r="V162" t="e">
        <f t="shared" si="59"/>
        <v>#REF!</v>
      </c>
      <c r="W162" t="e">
        <f t="shared" si="68"/>
        <v>#REF!</v>
      </c>
      <c r="X162" t="e">
        <f t="shared" si="60"/>
        <v>#REF!</v>
      </c>
      <c r="Y162" t="e">
        <f t="shared" si="61"/>
        <v>#REF!</v>
      </c>
      <c r="Z162" t="e">
        <f t="shared" si="62"/>
        <v>#REF!</v>
      </c>
      <c r="AA162" t="e">
        <f t="shared" si="63"/>
        <v>#REF!</v>
      </c>
      <c r="AB162" t="e">
        <f t="shared" si="64"/>
        <v>#REF!</v>
      </c>
      <c r="AC162" t="e">
        <f t="shared" si="65"/>
        <v>#REF!</v>
      </c>
      <c r="AF162" t="e">
        <f t="shared" si="69"/>
        <v>#REF!</v>
      </c>
      <c r="AG162" t="e">
        <f t="shared" si="70"/>
        <v>#REF!</v>
      </c>
      <c r="AH162" t="e">
        <f t="shared" si="71"/>
        <v>#REF!</v>
      </c>
      <c r="AI162" t="e">
        <f t="shared" si="72"/>
        <v>#REF!</v>
      </c>
      <c r="AJ162" t="e">
        <f t="shared" si="73"/>
        <v>#REF!</v>
      </c>
      <c r="AK162" t="e">
        <f t="shared" si="74"/>
        <v>#REF!</v>
      </c>
      <c r="AL162" t="e">
        <f t="shared" si="75"/>
        <v>#REF!</v>
      </c>
      <c r="AM162" t="e">
        <f t="shared" si="76"/>
        <v>#REF!</v>
      </c>
      <c r="AP162" t="str">
        <f t="shared" si="77"/>
        <v/>
      </c>
      <c r="AQ162" t="str">
        <f t="shared" si="78"/>
        <v/>
      </c>
      <c r="AR162" t="str">
        <f t="shared" si="79"/>
        <v/>
      </c>
      <c r="AS162" t="str">
        <f t="shared" si="80"/>
        <v/>
      </c>
      <c r="AT162" t="str">
        <f t="shared" si="81"/>
        <v/>
      </c>
      <c r="AU162" t="str">
        <f t="shared" si="82"/>
        <v/>
      </c>
      <c r="AV162" t="str">
        <f t="shared" si="83"/>
        <v/>
      </c>
      <c r="AW162" t="str">
        <f t="shared" si="84"/>
        <v/>
      </c>
      <c r="AY162" s="6" t="str">
        <f t="shared" si="66"/>
        <v/>
      </c>
      <c r="AZ162" s="6" t="str">
        <f t="shared" si="67"/>
        <v/>
      </c>
    </row>
    <row r="163" spans="1:52" x14ac:dyDescent="0.25">
      <c r="A163" t="s">
        <v>158</v>
      </c>
      <c r="B163" t="e">
        <f>VLOOKUP('Vol of ausaid vs. other funds'!$A163&amp;'Vol of ausaid vs. other funds'!B$1,#REF!,11,0)</f>
        <v>#REF!</v>
      </c>
      <c r="C163" t="e">
        <f>VLOOKUP('Vol of ausaid vs. other funds'!$A163&amp;'Vol of ausaid vs. other funds'!C$1,#REF!,11,0)</f>
        <v>#REF!</v>
      </c>
      <c r="D163" t="e">
        <f>VLOOKUP('Vol of ausaid vs. other funds'!$A163&amp;'Vol of ausaid vs. other funds'!D$1,#REF!,11,0)</f>
        <v>#REF!</v>
      </c>
      <c r="E163" t="e">
        <f>VLOOKUP('Vol of ausaid vs. other funds'!$A163&amp;'Vol of ausaid vs. other funds'!E$1,#REF!,11,0)</f>
        <v>#REF!</v>
      </c>
      <c r="F163" t="e">
        <f>VLOOKUP('Vol of ausaid vs. other funds'!$A163&amp;'Vol of ausaid vs. other funds'!F$1,#REF!,11,0)</f>
        <v>#REF!</v>
      </c>
      <c r="G163" t="e">
        <f>VLOOKUP('Vol of ausaid vs. other funds'!$A163&amp;'Vol of ausaid vs. other funds'!G$1,#REF!,11,0)</f>
        <v>#REF!</v>
      </c>
      <c r="H163" t="e">
        <f>VLOOKUP('Vol of ausaid vs. other funds'!$A163&amp;'Vol of ausaid vs. other funds'!H$1,#REF!,11,0)</f>
        <v>#REF!</v>
      </c>
      <c r="I163" t="e">
        <f>VLOOKUP('Vol of ausaid vs. other funds'!$A163&amp;'Vol of ausaid vs. other funds'!I$1,#REF!,11,0)</f>
        <v>#REF!</v>
      </c>
      <c r="L163" t="e">
        <f>VLOOKUP('Vol of ausaid vs. other funds'!$A163&amp;'Vol of ausaid vs. other funds'!L$1,#REF!,16,0)</f>
        <v>#REF!</v>
      </c>
      <c r="M163" t="e">
        <f>VLOOKUP('Vol of ausaid vs. other funds'!$A163&amp;'Vol of ausaid vs. other funds'!M$1,#REF!,16,0)</f>
        <v>#REF!</v>
      </c>
      <c r="N163" t="e">
        <f>VLOOKUP('Vol of ausaid vs. other funds'!$A163&amp;'Vol of ausaid vs. other funds'!N$1,#REF!,16,0)</f>
        <v>#REF!</v>
      </c>
      <c r="O163" t="e">
        <f>VLOOKUP('Vol of ausaid vs. other funds'!$A163&amp;'Vol of ausaid vs. other funds'!O$1,#REF!,16,0)</f>
        <v>#REF!</v>
      </c>
      <c r="P163" t="e">
        <f>VLOOKUP('Vol of ausaid vs. other funds'!$A163&amp;'Vol of ausaid vs. other funds'!P$1,#REF!,16,0)</f>
        <v>#REF!</v>
      </c>
      <c r="Q163" t="e">
        <f>VLOOKUP('Vol of ausaid vs. other funds'!$A163&amp;'Vol of ausaid vs. other funds'!Q$1,#REF!,16,0)</f>
        <v>#REF!</v>
      </c>
      <c r="R163" t="e">
        <f>VLOOKUP('Vol of ausaid vs. other funds'!$A163&amp;'Vol of ausaid vs. other funds'!R$1,#REF!,16,0)</f>
        <v>#REF!</v>
      </c>
      <c r="S163" t="e">
        <f>VLOOKUP('Vol of ausaid vs. other funds'!$A163&amp;'Vol of ausaid vs. other funds'!S$1,#REF!,16,0)</f>
        <v>#REF!</v>
      </c>
      <c r="V163" t="e">
        <f t="shared" si="59"/>
        <v>#REF!</v>
      </c>
      <c r="W163" t="e">
        <f t="shared" si="68"/>
        <v>#REF!</v>
      </c>
      <c r="X163" t="e">
        <f t="shared" si="60"/>
        <v>#REF!</v>
      </c>
      <c r="Y163" t="e">
        <f t="shared" si="61"/>
        <v>#REF!</v>
      </c>
      <c r="Z163" t="e">
        <f t="shared" si="62"/>
        <v>#REF!</v>
      </c>
      <c r="AA163" t="e">
        <f t="shared" si="63"/>
        <v>#REF!</v>
      </c>
      <c r="AB163" t="e">
        <f t="shared" si="64"/>
        <v>#REF!</v>
      </c>
      <c r="AC163" t="e">
        <f t="shared" si="65"/>
        <v>#REF!</v>
      </c>
      <c r="AF163" t="e">
        <f t="shared" si="69"/>
        <v>#REF!</v>
      </c>
      <c r="AG163" t="e">
        <f t="shared" si="70"/>
        <v>#REF!</v>
      </c>
      <c r="AH163" t="e">
        <f t="shared" si="71"/>
        <v>#REF!</v>
      </c>
      <c r="AI163" t="e">
        <f t="shared" si="72"/>
        <v>#REF!</v>
      </c>
      <c r="AJ163" t="e">
        <f t="shared" si="73"/>
        <v>#REF!</v>
      </c>
      <c r="AK163" t="e">
        <f t="shared" si="74"/>
        <v>#REF!</v>
      </c>
      <c r="AL163" t="e">
        <f t="shared" si="75"/>
        <v>#REF!</v>
      </c>
      <c r="AM163" t="e">
        <f t="shared" si="76"/>
        <v>#REF!</v>
      </c>
      <c r="AP163" t="str">
        <f t="shared" si="77"/>
        <v/>
      </c>
      <c r="AQ163" t="str">
        <f t="shared" si="78"/>
        <v/>
      </c>
      <c r="AR163" t="str">
        <f t="shared" si="79"/>
        <v/>
      </c>
      <c r="AS163" t="str">
        <f t="shared" si="80"/>
        <v/>
      </c>
      <c r="AT163" t="str">
        <f t="shared" si="81"/>
        <v/>
      </c>
      <c r="AU163" t="str">
        <f t="shared" si="82"/>
        <v/>
      </c>
      <c r="AV163" t="str">
        <f t="shared" si="83"/>
        <v/>
      </c>
      <c r="AW163" t="str">
        <f t="shared" si="84"/>
        <v/>
      </c>
      <c r="AY163" s="6" t="str">
        <f t="shared" si="66"/>
        <v/>
      </c>
      <c r="AZ163" s="6" t="str">
        <f t="shared" si="67"/>
        <v/>
      </c>
    </row>
    <row r="164" spans="1:52" x14ac:dyDescent="0.25">
      <c r="A164" t="s">
        <v>159</v>
      </c>
      <c r="B164" t="e">
        <f>VLOOKUP('Vol of ausaid vs. other funds'!$A164&amp;'Vol of ausaid vs. other funds'!B$1,#REF!,11,0)</f>
        <v>#REF!</v>
      </c>
      <c r="C164" t="e">
        <f>VLOOKUP('Vol of ausaid vs. other funds'!$A164&amp;'Vol of ausaid vs. other funds'!C$1,#REF!,11,0)</f>
        <v>#REF!</v>
      </c>
      <c r="D164" t="e">
        <f>VLOOKUP('Vol of ausaid vs. other funds'!$A164&amp;'Vol of ausaid vs. other funds'!D$1,#REF!,11,0)</f>
        <v>#REF!</v>
      </c>
      <c r="E164" t="e">
        <f>VLOOKUP('Vol of ausaid vs. other funds'!$A164&amp;'Vol of ausaid vs. other funds'!E$1,#REF!,11,0)</f>
        <v>#REF!</v>
      </c>
      <c r="F164" t="e">
        <f>VLOOKUP('Vol of ausaid vs. other funds'!$A164&amp;'Vol of ausaid vs. other funds'!F$1,#REF!,11,0)</f>
        <v>#REF!</v>
      </c>
      <c r="G164" t="e">
        <f>VLOOKUP('Vol of ausaid vs. other funds'!$A164&amp;'Vol of ausaid vs. other funds'!G$1,#REF!,11,0)</f>
        <v>#REF!</v>
      </c>
      <c r="H164" t="e">
        <f>VLOOKUP('Vol of ausaid vs. other funds'!$A164&amp;'Vol of ausaid vs. other funds'!H$1,#REF!,11,0)</f>
        <v>#REF!</v>
      </c>
      <c r="I164" t="e">
        <f>VLOOKUP('Vol of ausaid vs. other funds'!$A164&amp;'Vol of ausaid vs. other funds'!I$1,#REF!,11,0)</f>
        <v>#REF!</v>
      </c>
      <c r="L164" t="e">
        <f>VLOOKUP('Vol of ausaid vs. other funds'!$A164&amp;'Vol of ausaid vs. other funds'!L$1,#REF!,16,0)</f>
        <v>#REF!</v>
      </c>
      <c r="M164" t="e">
        <f>VLOOKUP('Vol of ausaid vs. other funds'!$A164&amp;'Vol of ausaid vs. other funds'!M$1,#REF!,16,0)</f>
        <v>#REF!</v>
      </c>
      <c r="N164" t="e">
        <f>VLOOKUP('Vol of ausaid vs. other funds'!$A164&amp;'Vol of ausaid vs. other funds'!N$1,#REF!,16,0)</f>
        <v>#REF!</v>
      </c>
      <c r="O164" t="e">
        <f>VLOOKUP('Vol of ausaid vs. other funds'!$A164&amp;'Vol of ausaid vs. other funds'!O$1,#REF!,16,0)</f>
        <v>#REF!</v>
      </c>
      <c r="P164" t="e">
        <f>VLOOKUP('Vol of ausaid vs. other funds'!$A164&amp;'Vol of ausaid vs. other funds'!P$1,#REF!,16,0)</f>
        <v>#REF!</v>
      </c>
      <c r="Q164" t="e">
        <f>VLOOKUP('Vol of ausaid vs. other funds'!$A164&amp;'Vol of ausaid vs. other funds'!Q$1,#REF!,16,0)</f>
        <v>#REF!</v>
      </c>
      <c r="R164" t="e">
        <f>VLOOKUP('Vol of ausaid vs. other funds'!$A164&amp;'Vol of ausaid vs. other funds'!R$1,#REF!,16,0)</f>
        <v>#REF!</v>
      </c>
      <c r="S164" t="e">
        <f>VLOOKUP('Vol of ausaid vs. other funds'!$A164&amp;'Vol of ausaid vs. other funds'!S$1,#REF!,16,0)</f>
        <v>#REF!</v>
      </c>
      <c r="V164" t="e">
        <f t="shared" si="59"/>
        <v>#REF!</v>
      </c>
      <c r="W164" t="e">
        <f t="shared" si="68"/>
        <v>#REF!</v>
      </c>
      <c r="X164" t="e">
        <f t="shared" si="60"/>
        <v>#REF!</v>
      </c>
      <c r="Y164" t="e">
        <f t="shared" si="61"/>
        <v>#REF!</v>
      </c>
      <c r="Z164" t="e">
        <f t="shared" si="62"/>
        <v>#REF!</v>
      </c>
      <c r="AA164" t="e">
        <f t="shared" si="63"/>
        <v>#REF!</v>
      </c>
      <c r="AB164" t="e">
        <f t="shared" si="64"/>
        <v>#REF!</v>
      </c>
      <c r="AC164" t="e">
        <f t="shared" si="65"/>
        <v>#REF!</v>
      </c>
      <c r="AF164" t="e">
        <f t="shared" si="69"/>
        <v>#REF!</v>
      </c>
      <c r="AG164" t="e">
        <f t="shared" si="70"/>
        <v>#REF!</v>
      </c>
      <c r="AH164" t="e">
        <f t="shared" si="71"/>
        <v>#REF!</v>
      </c>
      <c r="AI164" t="e">
        <f t="shared" si="72"/>
        <v>#REF!</v>
      </c>
      <c r="AJ164" t="e">
        <f t="shared" si="73"/>
        <v>#REF!</v>
      </c>
      <c r="AK164" t="e">
        <f t="shared" si="74"/>
        <v>#REF!</v>
      </c>
      <c r="AL164" t="e">
        <f t="shared" si="75"/>
        <v>#REF!</v>
      </c>
      <c r="AM164" t="e">
        <f t="shared" si="76"/>
        <v>#REF!</v>
      </c>
      <c r="AP164" t="str">
        <f t="shared" si="77"/>
        <v/>
      </c>
      <c r="AQ164" t="str">
        <f t="shared" si="78"/>
        <v/>
      </c>
      <c r="AR164" t="str">
        <f t="shared" si="79"/>
        <v/>
      </c>
      <c r="AS164" t="str">
        <f t="shared" si="80"/>
        <v/>
      </c>
      <c r="AT164" t="str">
        <f t="shared" si="81"/>
        <v/>
      </c>
      <c r="AU164" t="str">
        <f t="shared" si="82"/>
        <v/>
      </c>
      <c r="AV164" t="str">
        <f t="shared" si="83"/>
        <v/>
      </c>
      <c r="AW164" t="str">
        <f t="shared" si="84"/>
        <v/>
      </c>
      <c r="AY164" s="6" t="str">
        <f t="shared" si="66"/>
        <v/>
      </c>
      <c r="AZ164" s="6" t="str">
        <f t="shared" si="67"/>
        <v/>
      </c>
    </row>
    <row r="165" spans="1:52" x14ac:dyDescent="0.25">
      <c r="A165" t="s">
        <v>73</v>
      </c>
      <c r="B165" t="e">
        <f>VLOOKUP('Vol of ausaid vs. other funds'!$A165&amp;'Vol of ausaid vs. other funds'!B$1,#REF!,11,0)</f>
        <v>#REF!</v>
      </c>
      <c r="C165" t="e">
        <f>VLOOKUP('Vol of ausaid vs. other funds'!$A165&amp;'Vol of ausaid vs. other funds'!C$1,#REF!,11,0)</f>
        <v>#REF!</v>
      </c>
      <c r="D165" t="e">
        <f>VLOOKUP('Vol of ausaid vs. other funds'!$A165&amp;'Vol of ausaid vs. other funds'!D$1,#REF!,11,0)</f>
        <v>#REF!</v>
      </c>
      <c r="E165" t="e">
        <f>VLOOKUP('Vol of ausaid vs. other funds'!$A165&amp;'Vol of ausaid vs. other funds'!E$1,#REF!,11,0)</f>
        <v>#REF!</v>
      </c>
      <c r="F165" t="e">
        <f>VLOOKUP('Vol of ausaid vs. other funds'!$A165&amp;'Vol of ausaid vs. other funds'!F$1,#REF!,11,0)</f>
        <v>#REF!</v>
      </c>
      <c r="G165" t="e">
        <f>VLOOKUP('Vol of ausaid vs. other funds'!$A165&amp;'Vol of ausaid vs. other funds'!G$1,#REF!,11,0)</f>
        <v>#REF!</v>
      </c>
      <c r="H165" t="e">
        <f>VLOOKUP('Vol of ausaid vs. other funds'!$A165&amp;'Vol of ausaid vs. other funds'!H$1,#REF!,11,0)</f>
        <v>#REF!</v>
      </c>
      <c r="I165" t="e">
        <f>VLOOKUP('Vol of ausaid vs. other funds'!$A165&amp;'Vol of ausaid vs. other funds'!I$1,#REF!,11,0)</f>
        <v>#REF!</v>
      </c>
      <c r="L165" t="e">
        <f>VLOOKUP('Vol of ausaid vs. other funds'!$A165&amp;'Vol of ausaid vs. other funds'!L$1,#REF!,16,0)</f>
        <v>#REF!</v>
      </c>
      <c r="M165" t="e">
        <f>VLOOKUP('Vol of ausaid vs. other funds'!$A165&amp;'Vol of ausaid vs. other funds'!M$1,#REF!,16,0)</f>
        <v>#REF!</v>
      </c>
      <c r="N165" t="e">
        <f>VLOOKUP('Vol of ausaid vs. other funds'!$A165&amp;'Vol of ausaid vs. other funds'!N$1,#REF!,16,0)</f>
        <v>#REF!</v>
      </c>
      <c r="O165" t="e">
        <f>VLOOKUP('Vol of ausaid vs. other funds'!$A165&amp;'Vol of ausaid vs. other funds'!O$1,#REF!,16,0)</f>
        <v>#REF!</v>
      </c>
      <c r="P165" t="e">
        <f>VLOOKUP('Vol of ausaid vs. other funds'!$A165&amp;'Vol of ausaid vs. other funds'!P$1,#REF!,16,0)</f>
        <v>#REF!</v>
      </c>
      <c r="Q165" t="e">
        <f>VLOOKUP('Vol of ausaid vs. other funds'!$A165&amp;'Vol of ausaid vs. other funds'!Q$1,#REF!,16,0)</f>
        <v>#REF!</v>
      </c>
      <c r="R165" t="e">
        <f>VLOOKUP('Vol of ausaid vs. other funds'!$A165&amp;'Vol of ausaid vs. other funds'!R$1,#REF!,16,0)</f>
        <v>#REF!</v>
      </c>
      <c r="S165" t="e">
        <f>VLOOKUP('Vol of ausaid vs. other funds'!$A165&amp;'Vol of ausaid vs. other funds'!S$1,#REF!,16,0)</f>
        <v>#REF!</v>
      </c>
      <c r="V165" t="e">
        <f t="shared" si="59"/>
        <v>#REF!</v>
      </c>
      <c r="W165" t="e">
        <f t="shared" si="68"/>
        <v>#REF!</v>
      </c>
      <c r="X165" t="e">
        <f t="shared" si="60"/>
        <v>#REF!</v>
      </c>
      <c r="Y165" t="e">
        <f t="shared" si="61"/>
        <v>#REF!</v>
      </c>
      <c r="Z165" t="e">
        <f t="shared" si="62"/>
        <v>#REF!</v>
      </c>
      <c r="AA165" t="e">
        <f t="shared" si="63"/>
        <v>#REF!</v>
      </c>
      <c r="AB165" t="e">
        <f t="shared" si="64"/>
        <v>#REF!</v>
      </c>
      <c r="AC165" t="e">
        <f t="shared" si="65"/>
        <v>#REF!</v>
      </c>
      <c r="AF165" t="e">
        <f t="shared" si="69"/>
        <v>#REF!</v>
      </c>
      <c r="AG165" t="e">
        <f t="shared" si="70"/>
        <v>#REF!</v>
      </c>
      <c r="AH165" t="e">
        <f t="shared" si="71"/>
        <v>#REF!</v>
      </c>
      <c r="AI165" t="e">
        <f t="shared" si="72"/>
        <v>#REF!</v>
      </c>
      <c r="AJ165" t="e">
        <f t="shared" si="73"/>
        <v>#REF!</v>
      </c>
      <c r="AK165" t="e">
        <f t="shared" si="74"/>
        <v>#REF!</v>
      </c>
      <c r="AL165" t="e">
        <f t="shared" si="75"/>
        <v>#REF!</v>
      </c>
      <c r="AM165" t="e">
        <f t="shared" si="76"/>
        <v>#REF!</v>
      </c>
      <c r="AP165" t="str">
        <f t="shared" si="77"/>
        <v/>
      </c>
      <c r="AQ165" t="str">
        <f t="shared" si="78"/>
        <v/>
      </c>
      <c r="AR165" t="str">
        <f t="shared" si="79"/>
        <v/>
      </c>
      <c r="AS165" t="str">
        <f t="shared" si="80"/>
        <v/>
      </c>
      <c r="AT165" t="str">
        <f t="shared" si="81"/>
        <v/>
      </c>
      <c r="AU165" t="str">
        <f t="shared" si="82"/>
        <v/>
      </c>
      <c r="AV165" t="str">
        <f t="shared" si="83"/>
        <v/>
      </c>
      <c r="AW165" t="str">
        <f t="shared" si="84"/>
        <v/>
      </c>
      <c r="AY165" s="6" t="str">
        <f t="shared" si="66"/>
        <v/>
      </c>
      <c r="AZ165" s="6" t="str">
        <f t="shared" si="67"/>
        <v/>
      </c>
    </row>
    <row r="166" spans="1:52" x14ac:dyDescent="0.25">
      <c r="A166" t="s">
        <v>114</v>
      </c>
      <c r="B166" t="e">
        <f>VLOOKUP('Vol of ausaid vs. other funds'!$A166&amp;'Vol of ausaid vs. other funds'!B$1,#REF!,11,0)</f>
        <v>#REF!</v>
      </c>
      <c r="C166" t="e">
        <f>VLOOKUP('Vol of ausaid vs. other funds'!$A166&amp;'Vol of ausaid vs. other funds'!C$1,#REF!,11,0)</f>
        <v>#REF!</v>
      </c>
      <c r="D166" t="e">
        <f>VLOOKUP('Vol of ausaid vs. other funds'!$A166&amp;'Vol of ausaid vs. other funds'!D$1,#REF!,11,0)</f>
        <v>#REF!</v>
      </c>
      <c r="E166" t="e">
        <f>VLOOKUP('Vol of ausaid vs. other funds'!$A166&amp;'Vol of ausaid vs. other funds'!E$1,#REF!,11,0)</f>
        <v>#REF!</v>
      </c>
      <c r="F166" t="e">
        <f>VLOOKUP('Vol of ausaid vs. other funds'!$A166&amp;'Vol of ausaid vs. other funds'!F$1,#REF!,11,0)</f>
        <v>#REF!</v>
      </c>
      <c r="G166" t="e">
        <f>VLOOKUP('Vol of ausaid vs. other funds'!$A166&amp;'Vol of ausaid vs. other funds'!G$1,#REF!,11,0)</f>
        <v>#REF!</v>
      </c>
      <c r="H166" t="e">
        <f>VLOOKUP('Vol of ausaid vs. other funds'!$A166&amp;'Vol of ausaid vs. other funds'!H$1,#REF!,11,0)</f>
        <v>#REF!</v>
      </c>
      <c r="I166" t="e">
        <f>VLOOKUP('Vol of ausaid vs. other funds'!$A166&amp;'Vol of ausaid vs. other funds'!I$1,#REF!,11,0)</f>
        <v>#REF!</v>
      </c>
      <c r="L166" t="e">
        <f>VLOOKUP('Vol of ausaid vs. other funds'!$A166&amp;'Vol of ausaid vs. other funds'!L$1,#REF!,16,0)</f>
        <v>#REF!</v>
      </c>
      <c r="M166" t="e">
        <f>VLOOKUP('Vol of ausaid vs. other funds'!$A166&amp;'Vol of ausaid vs. other funds'!M$1,#REF!,16,0)</f>
        <v>#REF!</v>
      </c>
      <c r="N166" t="e">
        <f>VLOOKUP('Vol of ausaid vs. other funds'!$A166&amp;'Vol of ausaid vs. other funds'!N$1,#REF!,16,0)</f>
        <v>#REF!</v>
      </c>
      <c r="O166" t="e">
        <f>VLOOKUP('Vol of ausaid vs. other funds'!$A166&amp;'Vol of ausaid vs. other funds'!O$1,#REF!,16,0)</f>
        <v>#REF!</v>
      </c>
      <c r="P166" t="e">
        <f>VLOOKUP('Vol of ausaid vs. other funds'!$A166&amp;'Vol of ausaid vs. other funds'!P$1,#REF!,16,0)</f>
        <v>#REF!</v>
      </c>
      <c r="Q166" t="e">
        <f>VLOOKUP('Vol of ausaid vs. other funds'!$A166&amp;'Vol of ausaid vs. other funds'!Q$1,#REF!,16,0)</f>
        <v>#REF!</v>
      </c>
      <c r="R166" t="e">
        <f>VLOOKUP('Vol of ausaid vs. other funds'!$A166&amp;'Vol of ausaid vs. other funds'!R$1,#REF!,16,0)</f>
        <v>#REF!</v>
      </c>
      <c r="S166" t="e">
        <f>VLOOKUP('Vol of ausaid vs. other funds'!$A166&amp;'Vol of ausaid vs. other funds'!S$1,#REF!,16,0)</f>
        <v>#REF!</v>
      </c>
      <c r="V166" t="e">
        <f t="shared" si="59"/>
        <v>#REF!</v>
      </c>
      <c r="W166" t="e">
        <f t="shared" si="68"/>
        <v>#REF!</v>
      </c>
      <c r="X166" t="e">
        <f t="shared" si="60"/>
        <v>#REF!</v>
      </c>
      <c r="Y166" t="e">
        <f t="shared" si="61"/>
        <v>#REF!</v>
      </c>
      <c r="Z166" t="e">
        <f t="shared" si="62"/>
        <v>#REF!</v>
      </c>
      <c r="AA166" t="e">
        <f t="shared" si="63"/>
        <v>#REF!</v>
      </c>
      <c r="AB166" t="e">
        <f t="shared" si="64"/>
        <v>#REF!</v>
      </c>
      <c r="AC166" t="e">
        <f t="shared" si="65"/>
        <v>#REF!</v>
      </c>
      <c r="AF166" t="e">
        <f t="shared" si="69"/>
        <v>#REF!</v>
      </c>
      <c r="AG166" t="e">
        <f t="shared" si="70"/>
        <v>#REF!</v>
      </c>
      <c r="AH166" t="e">
        <f t="shared" si="71"/>
        <v>#REF!</v>
      </c>
      <c r="AI166" t="e">
        <f t="shared" si="72"/>
        <v>#REF!</v>
      </c>
      <c r="AJ166" t="e">
        <f t="shared" si="73"/>
        <v>#REF!</v>
      </c>
      <c r="AK166" t="e">
        <f t="shared" si="74"/>
        <v>#REF!</v>
      </c>
      <c r="AL166" t="e">
        <f t="shared" si="75"/>
        <v>#REF!</v>
      </c>
      <c r="AM166" t="e">
        <f t="shared" si="76"/>
        <v>#REF!</v>
      </c>
      <c r="AP166" t="str">
        <f t="shared" si="77"/>
        <v/>
      </c>
      <c r="AQ166" t="str">
        <f t="shared" si="78"/>
        <v/>
      </c>
      <c r="AR166" t="str">
        <f t="shared" si="79"/>
        <v/>
      </c>
      <c r="AS166" t="str">
        <f t="shared" si="80"/>
        <v/>
      </c>
      <c r="AT166" t="str">
        <f t="shared" si="81"/>
        <v/>
      </c>
      <c r="AU166" t="str">
        <f t="shared" si="82"/>
        <v/>
      </c>
      <c r="AV166" t="str">
        <f t="shared" si="83"/>
        <v/>
      </c>
      <c r="AW166" t="str">
        <f t="shared" si="84"/>
        <v/>
      </c>
      <c r="AY166" s="6" t="str">
        <f t="shared" si="66"/>
        <v/>
      </c>
      <c r="AZ166" s="6" t="str">
        <f t="shared" si="67"/>
        <v/>
      </c>
    </row>
    <row r="167" spans="1:52" x14ac:dyDescent="0.25">
      <c r="A167" t="s">
        <v>115</v>
      </c>
      <c r="B167" t="e">
        <f>VLOOKUP('Vol of ausaid vs. other funds'!$A167&amp;'Vol of ausaid vs. other funds'!B$1,#REF!,11,0)</f>
        <v>#REF!</v>
      </c>
      <c r="C167" t="e">
        <f>VLOOKUP('Vol of ausaid vs. other funds'!$A167&amp;'Vol of ausaid vs. other funds'!C$1,#REF!,11,0)</f>
        <v>#REF!</v>
      </c>
      <c r="D167" t="e">
        <f>VLOOKUP('Vol of ausaid vs. other funds'!$A167&amp;'Vol of ausaid vs. other funds'!D$1,#REF!,11,0)</f>
        <v>#REF!</v>
      </c>
      <c r="E167" t="e">
        <f>VLOOKUP('Vol of ausaid vs. other funds'!$A167&amp;'Vol of ausaid vs. other funds'!E$1,#REF!,11,0)</f>
        <v>#REF!</v>
      </c>
      <c r="F167" t="e">
        <f>VLOOKUP('Vol of ausaid vs. other funds'!$A167&amp;'Vol of ausaid vs. other funds'!F$1,#REF!,11,0)</f>
        <v>#REF!</v>
      </c>
      <c r="G167" t="e">
        <f>VLOOKUP('Vol of ausaid vs. other funds'!$A167&amp;'Vol of ausaid vs. other funds'!G$1,#REF!,11,0)</f>
        <v>#REF!</v>
      </c>
      <c r="H167" t="e">
        <f>VLOOKUP('Vol of ausaid vs. other funds'!$A167&amp;'Vol of ausaid vs. other funds'!H$1,#REF!,11,0)</f>
        <v>#REF!</v>
      </c>
      <c r="I167" t="e">
        <f>VLOOKUP('Vol of ausaid vs. other funds'!$A167&amp;'Vol of ausaid vs. other funds'!I$1,#REF!,11,0)</f>
        <v>#REF!</v>
      </c>
      <c r="L167" t="e">
        <f>VLOOKUP('Vol of ausaid vs. other funds'!$A167&amp;'Vol of ausaid vs. other funds'!L$1,#REF!,16,0)</f>
        <v>#REF!</v>
      </c>
      <c r="M167" t="e">
        <f>VLOOKUP('Vol of ausaid vs. other funds'!$A167&amp;'Vol of ausaid vs. other funds'!M$1,#REF!,16,0)</f>
        <v>#REF!</v>
      </c>
      <c r="N167" t="e">
        <f>VLOOKUP('Vol of ausaid vs. other funds'!$A167&amp;'Vol of ausaid vs. other funds'!N$1,#REF!,16,0)</f>
        <v>#REF!</v>
      </c>
      <c r="O167" t="e">
        <f>VLOOKUP('Vol of ausaid vs. other funds'!$A167&amp;'Vol of ausaid vs. other funds'!O$1,#REF!,16,0)</f>
        <v>#REF!</v>
      </c>
      <c r="P167" t="e">
        <f>VLOOKUP('Vol of ausaid vs. other funds'!$A167&amp;'Vol of ausaid vs. other funds'!P$1,#REF!,16,0)</f>
        <v>#REF!</v>
      </c>
      <c r="Q167" t="e">
        <f>VLOOKUP('Vol of ausaid vs. other funds'!$A167&amp;'Vol of ausaid vs. other funds'!Q$1,#REF!,16,0)</f>
        <v>#REF!</v>
      </c>
      <c r="R167" t="e">
        <f>VLOOKUP('Vol of ausaid vs. other funds'!$A167&amp;'Vol of ausaid vs. other funds'!R$1,#REF!,16,0)</f>
        <v>#REF!</v>
      </c>
      <c r="S167" t="e">
        <f>VLOOKUP('Vol of ausaid vs. other funds'!$A167&amp;'Vol of ausaid vs. other funds'!S$1,#REF!,16,0)</f>
        <v>#REF!</v>
      </c>
      <c r="V167" t="e">
        <f t="shared" si="59"/>
        <v>#REF!</v>
      </c>
      <c r="W167" t="e">
        <f t="shared" si="68"/>
        <v>#REF!</v>
      </c>
      <c r="X167" t="e">
        <f t="shared" si="60"/>
        <v>#REF!</v>
      </c>
      <c r="Y167" t="e">
        <f t="shared" si="61"/>
        <v>#REF!</v>
      </c>
      <c r="Z167" t="e">
        <f t="shared" si="62"/>
        <v>#REF!</v>
      </c>
      <c r="AA167" t="e">
        <f t="shared" si="63"/>
        <v>#REF!</v>
      </c>
      <c r="AB167" t="e">
        <f t="shared" si="64"/>
        <v>#REF!</v>
      </c>
      <c r="AC167" t="e">
        <f t="shared" si="65"/>
        <v>#REF!</v>
      </c>
      <c r="AF167" t="e">
        <f t="shared" si="69"/>
        <v>#REF!</v>
      </c>
      <c r="AG167" t="e">
        <f t="shared" si="70"/>
        <v>#REF!</v>
      </c>
      <c r="AH167" t="e">
        <f t="shared" si="71"/>
        <v>#REF!</v>
      </c>
      <c r="AI167" t="e">
        <f t="shared" si="72"/>
        <v>#REF!</v>
      </c>
      <c r="AJ167" t="e">
        <f t="shared" si="73"/>
        <v>#REF!</v>
      </c>
      <c r="AK167" t="e">
        <f t="shared" si="74"/>
        <v>#REF!</v>
      </c>
      <c r="AL167" t="e">
        <f t="shared" si="75"/>
        <v>#REF!</v>
      </c>
      <c r="AM167" t="e">
        <f t="shared" si="76"/>
        <v>#REF!</v>
      </c>
      <c r="AP167" t="str">
        <f t="shared" si="77"/>
        <v/>
      </c>
      <c r="AQ167" t="str">
        <f t="shared" si="78"/>
        <v/>
      </c>
      <c r="AR167" t="str">
        <f t="shared" si="79"/>
        <v/>
      </c>
      <c r="AS167" t="str">
        <f t="shared" si="80"/>
        <v/>
      </c>
      <c r="AT167" t="str">
        <f t="shared" si="81"/>
        <v/>
      </c>
      <c r="AU167" t="str">
        <f t="shared" si="82"/>
        <v/>
      </c>
      <c r="AV167" t="str">
        <f t="shared" si="83"/>
        <v/>
      </c>
      <c r="AW167" t="str">
        <f t="shared" si="84"/>
        <v/>
      </c>
      <c r="AY167" s="6" t="str">
        <f t="shared" si="66"/>
        <v/>
      </c>
      <c r="AZ167" s="6" t="str">
        <f t="shared" si="67"/>
        <v/>
      </c>
    </row>
    <row r="168" spans="1:52" x14ac:dyDescent="0.25">
      <c r="A168" t="s">
        <v>129</v>
      </c>
      <c r="B168" t="e">
        <f>VLOOKUP('Vol of ausaid vs. other funds'!$A168&amp;'Vol of ausaid vs. other funds'!B$1,#REF!,11,0)</f>
        <v>#REF!</v>
      </c>
      <c r="C168" t="e">
        <f>VLOOKUP('Vol of ausaid vs. other funds'!$A168&amp;'Vol of ausaid vs. other funds'!C$1,#REF!,11,0)</f>
        <v>#REF!</v>
      </c>
      <c r="D168" t="e">
        <f>VLOOKUP('Vol of ausaid vs. other funds'!$A168&amp;'Vol of ausaid vs. other funds'!D$1,#REF!,11,0)</f>
        <v>#REF!</v>
      </c>
      <c r="E168" t="e">
        <f>VLOOKUP('Vol of ausaid vs. other funds'!$A168&amp;'Vol of ausaid vs. other funds'!E$1,#REF!,11,0)</f>
        <v>#REF!</v>
      </c>
      <c r="F168" t="e">
        <f>VLOOKUP('Vol of ausaid vs. other funds'!$A168&amp;'Vol of ausaid vs. other funds'!F$1,#REF!,11,0)</f>
        <v>#REF!</v>
      </c>
      <c r="G168" t="e">
        <f>VLOOKUP('Vol of ausaid vs. other funds'!$A168&amp;'Vol of ausaid vs. other funds'!G$1,#REF!,11,0)</f>
        <v>#REF!</v>
      </c>
      <c r="H168" t="e">
        <f>VLOOKUP('Vol of ausaid vs. other funds'!$A168&amp;'Vol of ausaid vs. other funds'!H$1,#REF!,11,0)</f>
        <v>#REF!</v>
      </c>
      <c r="I168" t="e">
        <f>VLOOKUP('Vol of ausaid vs. other funds'!$A168&amp;'Vol of ausaid vs. other funds'!I$1,#REF!,11,0)</f>
        <v>#REF!</v>
      </c>
      <c r="L168" t="e">
        <f>VLOOKUP('Vol of ausaid vs. other funds'!$A168&amp;'Vol of ausaid vs. other funds'!L$1,#REF!,16,0)</f>
        <v>#REF!</v>
      </c>
      <c r="M168" t="e">
        <f>VLOOKUP('Vol of ausaid vs. other funds'!$A168&amp;'Vol of ausaid vs. other funds'!M$1,#REF!,16,0)</f>
        <v>#REF!</v>
      </c>
      <c r="N168" t="e">
        <f>VLOOKUP('Vol of ausaid vs. other funds'!$A168&amp;'Vol of ausaid vs. other funds'!N$1,#REF!,16,0)</f>
        <v>#REF!</v>
      </c>
      <c r="O168" t="e">
        <f>VLOOKUP('Vol of ausaid vs. other funds'!$A168&amp;'Vol of ausaid vs. other funds'!O$1,#REF!,16,0)</f>
        <v>#REF!</v>
      </c>
      <c r="P168" t="e">
        <f>VLOOKUP('Vol of ausaid vs. other funds'!$A168&amp;'Vol of ausaid vs. other funds'!P$1,#REF!,16,0)</f>
        <v>#REF!</v>
      </c>
      <c r="Q168" t="e">
        <f>VLOOKUP('Vol of ausaid vs. other funds'!$A168&amp;'Vol of ausaid vs. other funds'!Q$1,#REF!,16,0)</f>
        <v>#REF!</v>
      </c>
      <c r="R168" t="e">
        <f>VLOOKUP('Vol of ausaid vs. other funds'!$A168&amp;'Vol of ausaid vs. other funds'!R$1,#REF!,16,0)</f>
        <v>#REF!</v>
      </c>
      <c r="S168" t="e">
        <f>VLOOKUP('Vol of ausaid vs. other funds'!$A168&amp;'Vol of ausaid vs. other funds'!S$1,#REF!,16,0)</f>
        <v>#REF!</v>
      </c>
      <c r="V168" t="e">
        <f t="shared" si="59"/>
        <v>#REF!</v>
      </c>
      <c r="W168" t="e">
        <f t="shared" si="68"/>
        <v>#REF!</v>
      </c>
      <c r="X168" t="e">
        <f t="shared" si="60"/>
        <v>#REF!</v>
      </c>
      <c r="Y168" t="e">
        <f t="shared" si="61"/>
        <v>#REF!</v>
      </c>
      <c r="Z168" t="e">
        <f t="shared" si="62"/>
        <v>#REF!</v>
      </c>
      <c r="AA168" t="e">
        <f t="shared" si="63"/>
        <v>#REF!</v>
      </c>
      <c r="AB168" t="e">
        <f t="shared" si="64"/>
        <v>#REF!</v>
      </c>
      <c r="AC168" t="e">
        <f t="shared" si="65"/>
        <v>#REF!</v>
      </c>
      <c r="AF168" t="e">
        <f t="shared" si="69"/>
        <v>#REF!</v>
      </c>
      <c r="AG168" t="e">
        <f t="shared" si="70"/>
        <v>#REF!</v>
      </c>
      <c r="AH168" t="e">
        <f t="shared" si="71"/>
        <v>#REF!</v>
      </c>
      <c r="AI168" t="e">
        <f t="shared" si="72"/>
        <v>#REF!</v>
      </c>
      <c r="AJ168" t="e">
        <f t="shared" si="73"/>
        <v>#REF!</v>
      </c>
      <c r="AK168" t="e">
        <f t="shared" si="74"/>
        <v>#REF!</v>
      </c>
      <c r="AL168" t="e">
        <f t="shared" si="75"/>
        <v>#REF!</v>
      </c>
      <c r="AM168" t="e">
        <f t="shared" si="76"/>
        <v>#REF!</v>
      </c>
      <c r="AP168" t="str">
        <f t="shared" si="77"/>
        <v/>
      </c>
      <c r="AQ168" t="str">
        <f t="shared" si="78"/>
        <v/>
      </c>
      <c r="AR168" t="str">
        <f t="shared" si="79"/>
        <v/>
      </c>
      <c r="AS168" t="str">
        <f t="shared" si="80"/>
        <v/>
      </c>
      <c r="AT168" t="str">
        <f t="shared" si="81"/>
        <v/>
      </c>
      <c r="AU168" t="str">
        <f t="shared" si="82"/>
        <v/>
      </c>
      <c r="AV168" t="str">
        <f t="shared" si="83"/>
        <v/>
      </c>
      <c r="AW168" t="str">
        <f t="shared" si="84"/>
        <v/>
      </c>
      <c r="AY168" s="6" t="str">
        <f t="shared" si="66"/>
        <v/>
      </c>
      <c r="AZ168" s="6" t="str">
        <f t="shared" si="67"/>
        <v/>
      </c>
    </row>
    <row r="169" spans="1:52" x14ac:dyDescent="0.25">
      <c r="A169" t="s">
        <v>75</v>
      </c>
      <c r="B169" t="e">
        <f>VLOOKUP('Vol of ausaid vs. other funds'!$A169&amp;'Vol of ausaid vs. other funds'!B$1,#REF!,11,0)</f>
        <v>#REF!</v>
      </c>
      <c r="C169" t="e">
        <f>VLOOKUP('Vol of ausaid vs. other funds'!$A169&amp;'Vol of ausaid vs. other funds'!C$1,#REF!,11,0)</f>
        <v>#REF!</v>
      </c>
      <c r="D169" t="e">
        <f>VLOOKUP('Vol of ausaid vs. other funds'!$A169&amp;'Vol of ausaid vs. other funds'!D$1,#REF!,11,0)</f>
        <v>#REF!</v>
      </c>
      <c r="E169" t="e">
        <f>VLOOKUP('Vol of ausaid vs. other funds'!$A169&amp;'Vol of ausaid vs. other funds'!E$1,#REF!,11,0)</f>
        <v>#REF!</v>
      </c>
      <c r="F169" t="e">
        <f>VLOOKUP('Vol of ausaid vs. other funds'!$A169&amp;'Vol of ausaid vs. other funds'!F$1,#REF!,11,0)</f>
        <v>#REF!</v>
      </c>
      <c r="G169" t="e">
        <f>VLOOKUP('Vol of ausaid vs. other funds'!$A169&amp;'Vol of ausaid vs. other funds'!G$1,#REF!,11,0)</f>
        <v>#REF!</v>
      </c>
      <c r="H169" t="e">
        <f>VLOOKUP('Vol of ausaid vs. other funds'!$A169&amp;'Vol of ausaid vs. other funds'!H$1,#REF!,11,0)</f>
        <v>#REF!</v>
      </c>
      <c r="I169" t="e">
        <f>VLOOKUP('Vol of ausaid vs. other funds'!$A169&amp;'Vol of ausaid vs. other funds'!I$1,#REF!,11,0)</f>
        <v>#REF!</v>
      </c>
      <c r="L169" t="e">
        <f>VLOOKUP('Vol of ausaid vs. other funds'!$A169&amp;'Vol of ausaid vs. other funds'!L$1,#REF!,16,0)</f>
        <v>#REF!</v>
      </c>
      <c r="M169" t="e">
        <f>VLOOKUP('Vol of ausaid vs. other funds'!$A169&amp;'Vol of ausaid vs. other funds'!M$1,#REF!,16,0)</f>
        <v>#REF!</v>
      </c>
      <c r="N169" t="e">
        <f>VLOOKUP('Vol of ausaid vs. other funds'!$A169&amp;'Vol of ausaid vs. other funds'!N$1,#REF!,16,0)</f>
        <v>#REF!</v>
      </c>
      <c r="O169" t="e">
        <f>VLOOKUP('Vol of ausaid vs. other funds'!$A169&amp;'Vol of ausaid vs. other funds'!O$1,#REF!,16,0)</f>
        <v>#REF!</v>
      </c>
      <c r="P169" t="e">
        <f>VLOOKUP('Vol of ausaid vs. other funds'!$A169&amp;'Vol of ausaid vs. other funds'!P$1,#REF!,16,0)</f>
        <v>#REF!</v>
      </c>
      <c r="Q169" t="e">
        <f>VLOOKUP('Vol of ausaid vs. other funds'!$A169&amp;'Vol of ausaid vs. other funds'!Q$1,#REF!,16,0)</f>
        <v>#REF!</v>
      </c>
      <c r="R169" t="e">
        <f>VLOOKUP('Vol of ausaid vs. other funds'!$A169&amp;'Vol of ausaid vs. other funds'!R$1,#REF!,16,0)</f>
        <v>#REF!</v>
      </c>
      <c r="S169" t="e">
        <f>VLOOKUP('Vol of ausaid vs. other funds'!$A169&amp;'Vol of ausaid vs. other funds'!S$1,#REF!,16,0)</f>
        <v>#REF!</v>
      </c>
      <c r="V169" t="e">
        <f t="shared" si="59"/>
        <v>#REF!</v>
      </c>
      <c r="W169" t="e">
        <f t="shared" si="68"/>
        <v>#REF!</v>
      </c>
      <c r="X169" t="e">
        <f t="shared" si="60"/>
        <v>#REF!</v>
      </c>
      <c r="Y169" t="e">
        <f t="shared" si="61"/>
        <v>#REF!</v>
      </c>
      <c r="Z169" t="e">
        <f t="shared" si="62"/>
        <v>#REF!</v>
      </c>
      <c r="AA169" t="e">
        <f t="shared" si="63"/>
        <v>#REF!</v>
      </c>
      <c r="AB169" t="e">
        <f t="shared" si="64"/>
        <v>#REF!</v>
      </c>
      <c r="AC169" t="e">
        <f t="shared" si="65"/>
        <v>#REF!</v>
      </c>
      <c r="AF169" t="e">
        <f t="shared" si="69"/>
        <v>#REF!</v>
      </c>
      <c r="AG169" t="e">
        <f t="shared" si="70"/>
        <v>#REF!</v>
      </c>
      <c r="AH169" t="e">
        <f t="shared" si="71"/>
        <v>#REF!</v>
      </c>
      <c r="AI169" t="e">
        <f t="shared" si="72"/>
        <v>#REF!</v>
      </c>
      <c r="AJ169" t="e">
        <f t="shared" si="73"/>
        <v>#REF!</v>
      </c>
      <c r="AK169" t="e">
        <f t="shared" si="74"/>
        <v>#REF!</v>
      </c>
      <c r="AL169" t="e">
        <f t="shared" si="75"/>
        <v>#REF!</v>
      </c>
      <c r="AM169" t="e">
        <f t="shared" si="76"/>
        <v>#REF!</v>
      </c>
      <c r="AP169" t="str">
        <f t="shared" si="77"/>
        <v/>
      </c>
      <c r="AQ169" t="str">
        <f t="shared" si="78"/>
        <v/>
      </c>
      <c r="AR169" t="str">
        <f t="shared" si="79"/>
        <v/>
      </c>
      <c r="AS169" t="str">
        <f t="shared" si="80"/>
        <v/>
      </c>
      <c r="AT169" t="str">
        <f t="shared" si="81"/>
        <v/>
      </c>
      <c r="AU169" t="str">
        <f t="shared" si="82"/>
        <v/>
      </c>
      <c r="AV169" t="str">
        <f t="shared" si="83"/>
        <v/>
      </c>
      <c r="AW169" t="str">
        <f t="shared" si="84"/>
        <v/>
      </c>
      <c r="AY169" s="6" t="str">
        <f t="shared" si="66"/>
        <v/>
      </c>
      <c r="AZ169" s="6" t="str">
        <f t="shared" si="67"/>
        <v/>
      </c>
    </row>
    <row r="170" spans="1:52" x14ac:dyDescent="0.25">
      <c r="A170" t="s">
        <v>74</v>
      </c>
      <c r="B170" t="e">
        <f>VLOOKUP('Vol of ausaid vs. other funds'!$A170&amp;'Vol of ausaid vs. other funds'!B$1,#REF!,11,0)</f>
        <v>#REF!</v>
      </c>
      <c r="C170" t="e">
        <f>VLOOKUP('Vol of ausaid vs. other funds'!$A170&amp;'Vol of ausaid vs. other funds'!C$1,#REF!,11,0)</f>
        <v>#REF!</v>
      </c>
      <c r="D170" t="e">
        <f>VLOOKUP('Vol of ausaid vs. other funds'!$A170&amp;'Vol of ausaid vs. other funds'!D$1,#REF!,11,0)</f>
        <v>#REF!</v>
      </c>
      <c r="E170" t="e">
        <f>VLOOKUP('Vol of ausaid vs. other funds'!$A170&amp;'Vol of ausaid vs. other funds'!E$1,#REF!,11,0)</f>
        <v>#REF!</v>
      </c>
      <c r="F170" t="e">
        <f>VLOOKUP('Vol of ausaid vs. other funds'!$A170&amp;'Vol of ausaid vs. other funds'!F$1,#REF!,11,0)</f>
        <v>#REF!</v>
      </c>
      <c r="G170" t="e">
        <f>VLOOKUP('Vol of ausaid vs. other funds'!$A170&amp;'Vol of ausaid vs. other funds'!G$1,#REF!,11,0)</f>
        <v>#REF!</v>
      </c>
      <c r="H170" t="e">
        <f>VLOOKUP('Vol of ausaid vs. other funds'!$A170&amp;'Vol of ausaid vs. other funds'!H$1,#REF!,11,0)</f>
        <v>#REF!</v>
      </c>
      <c r="I170" t="e">
        <f>VLOOKUP('Vol of ausaid vs. other funds'!$A170&amp;'Vol of ausaid vs. other funds'!I$1,#REF!,11,0)</f>
        <v>#REF!</v>
      </c>
      <c r="L170" t="e">
        <f>VLOOKUP('Vol of ausaid vs. other funds'!$A170&amp;'Vol of ausaid vs. other funds'!L$1,#REF!,16,0)</f>
        <v>#REF!</v>
      </c>
      <c r="M170" t="e">
        <f>VLOOKUP('Vol of ausaid vs. other funds'!$A170&amp;'Vol of ausaid vs. other funds'!M$1,#REF!,16,0)</f>
        <v>#REF!</v>
      </c>
      <c r="N170" t="e">
        <f>VLOOKUP('Vol of ausaid vs. other funds'!$A170&amp;'Vol of ausaid vs. other funds'!N$1,#REF!,16,0)</f>
        <v>#REF!</v>
      </c>
      <c r="O170" t="e">
        <f>VLOOKUP('Vol of ausaid vs. other funds'!$A170&amp;'Vol of ausaid vs. other funds'!O$1,#REF!,16,0)</f>
        <v>#REF!</v>
      </c>
      <c r="P170" t="e">
        <f>VLOOKUP('Vol of ausaid vs. other funds'!$A170&amp;'Vol of ausaid vs. other funds'!P$1,#REF!,16,0)</f>
        <v>#REF!</v>
      </c>
      <c r="Q170" t="e">
        <f>VLOOKUP('Vol of ausaid vs. other funds'!$A170&amp;'Vol of ausaid vs. other funds'!Q$1,#REF!,16,0)</f>
        <v>#REF!</v>
      </c>
      <c r="R170" t="e">
        <f>VLOOKUP('Vol of ausaid vs. other funds'!$A170&amp;'Vol of ausaid vs. other funds'!R$1,#REF!,16,0)</f>
        <v>#REF!</v>
      </c>
      <c r="S170" t="e">
        <f>VLOOKUP('Vol of ausaid vs. other funds'!$A170&amp;'Vol of ausaid vs. other funds'!S$1,#REF!,16,0)</f>
        <v>#REF!</v>
      </c>
      <c r="V170" t="e">
        <f t="shared" si="59"/>
        <v>#REF!</v>
      </c>
      <c r="W170" t="e">
        <f t="shared" si="68"/>
        <v>#REF!</v>
      </c>
      <c r="X170" t="e">
        <f t="shared" si="60"/>
        <v>#REF!</v>
      </c>
      <c r="Y170" t="e">
        <f t="shared" si="61"/>
        <v>#REF!</v>
      </c>
      <c r="Z170" t="e">
        <f t="shared" si="62"/>
        <v>#REF!</v>
      </c>
      <c r="AA170" t="e">
        <f t="shared" si="63"/>
        <v>#REF!</v>
      </c>
      <c r="AB170" t="e">
        <f t="shared" si="64"/>
        <v>#REF!</v>
      </c>
      <c r="AC170" t="e">
        <f t="shared" si="65"/>
        <v>#REF!</v>
      </c>
      <c r="AF170" t="e">
        <f t="shared" si="69"/>
        <v>#REF!</v>
      </c>
      <c r="AG170" t="e">
        <f t="shared" si="70"/>
        <v>#REF!</v>
      </c>
      <c r="AH170" t="e">
        <f t="shared" si="71"/>
        <v>#REF!</v>
      </c>
      <c r="AI170" t="e">
        <f t="shared" si="72"/>
        <v>#REF!</v>
      </c>
      <c r="AJ170" t="e">
        <f t="shared" si="73"/>
        <v>#REF!</v>
      </c>
      <c r="AK170" t="e">
        <f t="shared" si="74"/>
        <v>#REF!</v>
      </c>
      <c r="AL170" t="e">
        <f t="shared" si="75"/>
        <v>#REF!</v>
      </c>
      <c r="AM170" t="e">
        <f t="shared" si="76"/>
        <v>#REF!</v>
      </c>
      <c r="AP170" t="str">
        <f t="shared" si="77"/>
        <v/>
      </c>
      <c r="AQ170" t="str">
        <f t="shared" si="78"/>
        <v/>
      </c>
      <c r="AR170" t="str">
        <f t="shared" si="79"/>
        <v/>
      </c>
      <c r="AS170" t="str">
        <f t="shared" si="80"/>
        <v/>
      </c>
      <c r="AT170" t="str">
        <f t="shared" si="81"/>
        <v/>
      </c>
      <c r="AU170" t="str">
        <f t="shared" si="82"/>
        <v/>
      </c>
      <c r="AV170" t="str">
        <f t="shared" si="83"/>
        <v/>
      </c>
      <c r="AW170" t="str">
        <f t="shared" si="84"/>
        <v/>
      </c>
      <c r="AY170" s="6" t="str">
        <f t="shared" si="66"/>
        <v/>
      </c>
      <c r="AZ170" s="6" t="str">
        <f t="shared" si="67"/>
        <v/>
      </c>
    </row>
    <row r="171" spans="1:52" x14ac:dyDescent="0.25">
      <c r="A171" t="s">
        <v>78</v>
      </c>
      <c r="B171" t="e">
        <f>VLOOKUP('Vol of ausaid vs. other funds'!$A171&amp;'Vol of ausaid vs. other funds'!B$1,#REF!,11,0)</f>
        <v>#REF!</v>
      </c>
      <c r="C171" t="e">
        <f>VLOOKUP('Vol of ausaid vs. other funds'!$A171&amp;'Vol of ausaid vs. other funds'!C$1,#REF!,11,0)</f>
        <v>#REF!</v>
      </c>
      <c r="D171" t="e">
        <f>VLOOKUP('Vol of ausaid vs. other funds'!$A171&amp;'Vol of ausaid vs. other funds'!D$1,#REF!,11,0)</f>
        <v>#REF!</v>
      </c>
      <c r="E171" t="e">
        <f>VLOOKUP('Vol of ausaid vs. other funds'!$A171&amp;'Vol of ausaid vs. other funds'!E$1,#REF!,11,0)</f>
        <v>#REF!</v>
      </c>
      <c r="F171" t="e">
        <f>VLOOKUP('Vol of ausaid vs. other funds'!$A171&amp;'Vol of ausaid vs. other funds'!F$1,#REF!,11,0)</f>
        <v>#REF!</v>
      </c>
      <c r="G171" t="e">
        <f>VLOOKUP('Vol of ausaid vs. other funds'!$A171&amp;'Vol of ausaid vs. other funds'!G$1,#REF!,11,0)</f>
        <v>#REF!</v>
      </c>
      <c r="H171" t="e">
        <f>VLOOKUP('Vol of ausaid vs. other funds'!$A171&amp;'Vol of ausaid vs. other funds'!H$1,#REF!,11,0)</f>
        <v>#REF!</v>
      </c>
      <c r="I171" t="e">
        <f>VLOOKUP('Vol of ausaid vs. other funds'!$A171&amp;'Vol of ausaid vs. other funds'!I$1,#REF!,11,0)</f>
        <v>#REF!</v>
      </c>
      <c r="L171" t="e">
        <f>VLOOKUP('Vol of ausaid vs. other funds'!$A171&amp;'Vol of ausaid vs. other funds'!L$1,#REF!,16,0)</f>
        <v>#REF!</v>
      </c>
      <c r="M171" t="e">
        <f>VLOOKUP('Vol of ausaid vs. other funds'!$A171&amp;'Vol of ausaid vs. other funds'!M$1,#REF!,16,0)</f>
        <v>#REF!</v>
      </c>
      <c r="N171" t="e">
        <f>VLOOKUP('Vol of ausaid vs. other funds'!$A171&amp;'Vol of ausaid vs. other funds'!N$1,#REF!,16,0)</f>
        <v>#REF!</v>
      </c>
      <c r="O171" t="e">
        <f>VLOOKUP('Vol of ausaid vs. other funds'!$A171&amp;'Vol of ausaid vs. other funds'!O$1,#REF!,16,0)</f>
        <v>#REF!</v>
      </c>
      <c r="P171" t="e">
        <f>VLOOKUP('Vol of ausaid vs. other funds'!$A171&amp;'Vol of ausaid vs. other funds'!P$1,#REF!,16,0)</f>
        <v>#REF!</v>
      </c>
      <c r="Q171" t="e">
        <f>VLOOKUP('Vol of ausaid vs. other funds'!$A171&amp;'Vol of ausaid vs. other funds'!Q$1,#REF!,16,0)</f>
        <v>#REF!</v>
      </c>
      <c r="R171" t="e">
        <f>VLOOKUP('Vol of ausaid vs. other funds'!$A171&amp;'Vol of ausaid vs. other funds'!R$1,#REF!,16,0)</f>
        <v>#REF!</v>
      </c>
      <c r="S171" t="e">
        <f>VLOOKUP('Vol of ausaid vs. other funds'!$A171&amp;'Vol of ausaid vs. other funds'!S$1,#REF!,16,0)</f>
        <v>#REF!</v>
      </c>
      <c r="V171" t="e">
        <f t="shared" si="59"/>
        <v>#REF!</v>
      </c>
      <c r="W171" t="e">
        <f t="shared" si="68"/>
        <v>#REF!</v>
      </c>
      <c r="X171" t="e">
        <f t="shared" si="60"/>
        <v>#REF!</v>
      </c>
      <c r="Y171" t="e">
        <f t="shared" si="61"/>
        <v>#REF!</v>
      </c>
      <c r="Z171" t="e">
        <f t="shared" si="62"/>
        <v>#REF!</v>
      </c>
      <c r="AA171" t="e">
        <f t="shared" si="63"/>
        <v>#REF!</v>
      </c>
      <c r="AB171" t="e">
        <f t="shared" si="64"/>
        <v>#REF!</v>
      </c>
      <c r="AC171" t="e">
        <f t="shared" si="65"/>
        <v>#REF!</v>
      </c>
      <c r="AF171" t="e">
        <f t="shared" si="69"/>
        <v>#REF!</v>
      </c>
      <c r="AG171" t="e">
        <f t="shared" si="70"/>
        <v>#REF!</v>
      </c>
      <c r="AH171" t="e">
        <f t="shared" si="71"/>
        <v>#REF!</v>
      </c>
      <c r="AI171" t="e">
        <f t="shared" si="72"/>
        <v>#REF!</v>
      </c>
      <c r="AJ171" t="e">
        <f t="shared" si="73"/>
        <v>#REF!</v>
      </c>
      <c r="AK171" t="e">
        <f t="shared" si="74"/>
        <v>#REF!</v>
      </c>
      <c r="AL171" t="e">
        <f t="shared" si="75"/>
        <v>#REF!</v>
      </c>
      <c r="AM171" t="e">
        <f t="shared" si="76"/>
        <v>#REF!</v>
      </c>
      <c r="AP171" t="str">
        <f t="shared" si="77"/>
        <v/>
      </c>
      <c r="AQ171" t="str">
        <f t="shared" si="78"/>
        <v/>
      </c>
      <c r="AR171" t="str">
        <f t="shared" si="79"/>
        <v/>
      </c>
      <c r="AS171" t="str">
        <f t="shared" si="80"/>
        <v/>
      </c>
      <c r="AT171" t="str">
        <f t="shared" si="81"/>
        <v/>
      </c>
      <c r="AU171" t="str">
        <f t="shared" si="82"/>
        <v/>
      </c>
      <c r="AV171" t="str">
        <f t="shared" si="83"/>
        <v/>
      </c>
      <c r="AW171" t="str">
        <f t="shared" si="84"/>
        <v/>
      </c>
      <c r="AY171" s="6" t="str">
        <f t="shared" si="66"/>
        <v/>
      </c>
      <c r="AZ171" s="6" t="str">
        <f t="shared" si="67"/>
        <v/>
      </c>
    </row>
    <row r="172" spans="1:52" x14ac:dyDescent="0.25">
      <c r="A172" t="s">
        <v>130</v>
      </c>
      <c r="B172" t="e">
        <f>VLOOKUP('Vol of ausaid vs. other funds'!$A172&amp;'Vol of ausaid vs. other funds'!B$1,#REF!,11,0)</f>
        <v>#REF!</v>
      </c>
      <c r="C172" t="e">
        <f>VLOOKUP('Vol of ausaid vs. other funds'!$A172&amp;'Vol of ausaid vs. other funds'!C$1,#REF!,11,0)</f>
        <v>#REF!</v>
      </c>
      <c r="D172" t="e">
        <f>VLOOKUP('Vol of ausaid vs. other funds'!$A172&amp;'Vol of ausaid vs. other funds'!D$1,#REF!,11,0)</f>
        <v>#REF!</v>
      </c>
      <c r="E172" t="e">
        <f>VLOOKUP('Vol of ausaid vs. other funds'!$A172&amp;'Vol of ausaid vs. other funds'!E$1,#REF!,11,0)</f>
        <v>#REF!</v>
      </c>
      <c r="F172" t="e">
        <f>VLOOKUP('Vol of ausaid vs. other funds'!$A172&amp;'Vol of ausaid vs. other funds'!F$1,#REF!,11,0)</f>
        <v>#REF!</v>
      </c>
      <c r="G172" t="e">
        <f>VLOOKUP('Vol of ausaid vs. other funds'!$A172&amp;'Vol of ausaid vs. other funds'!G$1,#REF!,11,0)</f>
        <v>#REF!</v>
      </c>
      <c r="H172" t="e">
        <f>VLOOKUP('Vol of ausaid vs. other funds'!$A172&amp;'Vol of ausaid vs. other funds'!H$1,#REF!,11,0)</f>
        <v>#REF!</v>
      </c>
      <c r="I172" t="e">
        <f>VLOOKUP('Vol of ausaid vs. other funds'!$A172&amp;'Vol of ausaid vs. other funds'!I$1,#REF!,11,0)</f>
        <v>#REF!</v>
      </c>
      <c r="L172" t="e">
        <f>VLOOKUP('Vol of ausaid vs. other funds'!$A172&amp;'Vol of ausaid vs. other funds'!L$1,#REF!,16,0)</f>
        <v>#REF!</v>
      </c>
      <c r="M172" t="e">
        <f>VLOOKUP('Vol of ausaid vs. other funds'!$A172&amp;'Vol of ausaid vs. other funds'!M$1,#REF!,16,0)</f>
        <v>#REF!</v>
      </c>
      <c r="N172" t="e">
        <f>VLOOKUP('Vol of ausaid vs. other funds'!$A172&amp;'Vol of ausaid vs. other funds'!N$1,#REF!,16,0)</f>
        <v>#REF!</v>
      </c>
      <c r="O172" t="e">
        <f>VLOOKUP('Vol of ausaid vs. other funds'!$A172&amp;'Vol of ausaid vs. other funds'!O$1,#REF!,16,0)</f>
        <v>#REF!</v>
      </c>
      <c r="P172" t="e">
        <f>VLOOKUP('Vol of ausaid vs. other funds'!$A172&amp;'Vol of ausaid vs. other funds'!P$1,#REF!,16,0)</f>
        <v>#REF!</v>
      </c>
      <c r="Q172" t="e">
        <f>VLOOKUP('Vol of ausaid vs. other funds'!$A172&amp;'Vol of ausaid vs. other funds'!Q$1,#REF!,16,0)</f>
        <v>#REF!</v>
      </c>
      <c r="R172" t="e">
        <f>VLOOKUP('Vol of ausaid vs. other funds'!$A172&amp;'Vol of ausaid vs. other funds'!R$1,#REF!,16,0)</f>
        <v>#REF!</v>
      </c>
      <c r="S172" t="e">
        <f>VLOOKUP('Vol of ausaid vs. other funds'!$A172&amp;'Vol of ausaid vs. other funds'!S$1,#REF!,16,0)</f>
        <v>#REF!</v>
      </c>
      <c r="V172" t="e">
        <f t="shared" si="59"/>
        <v>#REF!</v>
      </c>
      <c r="W172" t="e">
        <f t="shared" si="68"/>
        <v>#REF!</v>
      </c>
      <c r="X172" t="e">
        <f t="shared" si="60"/>
        <v>#REF!</v>
      </c>
      <c r="Y172" t="e">
        <f t="shared" si="61"/>
        <v>#REF!</v>
      </c>
      <c r="Z172" t="e">
        <f t="shared" si="62"/>
        <v>#REF!</v>
      </c>
      <c r="AA172" t="e">
        <f t="shared" si="63"/>
        <v>#REF!</v>
      </c>
      <c r="AB172" t="e">
        <f t="shared" si="64"/>
        <v>#REF!</v>
      </c>
      <c r="AC172" t="e">
        <f t="shared" si="65"/>
        <v>#REF!</v>
      </c>
      <c r="AF172" t="e">
        <f t="shared" si="69"/>
        <v>#REF!</v>
      </c>
      <c r="AG172" t="e">
        <f t="shared" si="70"/>
        <v>#REF!</v>
      </c>
      <c r="AH172" t="e">
        <f t="shared" si="71"/>
        <v>#REF!</v>
      </c>
      <c r="AI172" t="e">
        <f t="shared" si="72"/>
        <v>#REF!</v>
      </c>
      <c r="AJ172" t="e">
        <f t="shared" si="73"/>
        <v>#REF!</v>
      </c>
      <c r="AK172" t="e">
        <f t="shared" si="74"/>
        <v>#REF!</v>
      </c>
      <c r="AL172" t="e">
        <f t="shared" si="75"/>
        <v>#REF!</v>
      </c>
      <c r="AM172" t="e">
        <f t="shared" si="76"/>
        <v>#REF!</v>
      </c>
      <c r="AP172" t="str">
        <f t="shared" si="77"/>
        <v/>
      </c>
      <c r="AQ172" t="str">
        <f t="shared" si="78"/>
        <v/>
      </c>
      <c r="AR172" t="str">
        <f t="shared" si="79"/>
        <v/>
      </c>
      <c r="AS172" t="str">
        <f t="shared" si="80"/>
        <v/>
      </c>
      <c r="AT172" t="str">
        <f t="shared" si="81"/>
        <v/>
      </c>
      <c r="AU172" t="str">
        <f t="shared" si="82"/>
        <v/>
      </c>
      <c r="AV172" t="str">
        <f t="shared" si="83"/>
        <v/>
      </c>
      <c r="AW172" t="str">
        <f t="shared" si="84"/>
        <v/>
      </c>
      <c r="AY172" s="6" t="str">
        <f t="shared" si="66"/>
        <v/>
      </c>
      <c r="AZ172" s="6" t="str">
        <f t="shared" si="67"/>
        <v/>
      </c>
    </row>
    <row r="173" spans="1:52" x14ac:dyDescent="0.25">
      <c r="A173" t="s">
        <v>117</v>
      </c>
      <c r="B173" t="e">
        <f>VLOOKUP('Vol of ausaid vs. other funds'!$A173&amp;'Vol of ausaid vs. other funds'!B$1,#REF!,11,0)</f>
        <v>#REF!</v>
      </c>
      <c r="C173" t="e">
        <f>VLOOKUP('Vol of ausaid vs. other funds'!$A173&amp;'Vol of ausaid vs. other funds'!C$1,#REF!,11,0)</f>
        <v>#REF!</v>
      </c>
      <c r="D173" t="e">
        <f>VLOOKUP('Vol of ausaid vs. other funds'!$A173&amp;'Vol of ausaid vs. other funds'!D$1,#REF!,11,0)</f>
        <v>#REF!</v>
      </c>
      <c r="E173" t="e">
        <f>VLOOKUP('Vol of ausaid vs. other funds'!$A173&amp;'Vol of ausaid vs. other funds'!E$1,#REF!,11,0)</f>
        <v>#REF!</v>
      </c>
      <c r="F173" t="e">
        <f>VLOOKUP('Vol of ausaid vs. other funds'!$A173&amp;'Vol of ausaid vs. other funds'!F$1,#REF!,11,0)</f>
        <v>#REF!</v>
      </c>
      <c r="G173" t="e">
        <f>VLOOKUP('Vol of ausaid vs. other funds'!$A173&amp;'Vol of ausaid vs. other funds'!G$1,#REF!,11,0)</f>
        <v>#REF!</v>
      </c>
      <c r="H173" t="e">
        <f>VLOOKUP('Vol of ausaid vs. other funds'!$A173&amp;'Vol of ausaid vs. other funds'!H$1,#REF!,11,0)</f>
        <v>#REF!</v>
      </c>
      <c r="I173" t="e">
        <f>VLOOKUP('Vol of ausaid vs. other funds'!$A173&amp;'Vol of ausaid vs. other funds'!I$1,#REF!,11,0)</f>
        <v>#REF!</v>
      </c>
      <c r="L173" t="e">
        <f>VLOOKUP('Vol of ausaid vs. other funds'!$A173&amp;'Vol of ausaid vs. other funds'!L$1,#REF!,16,0)</f>
        <v>#REF!</v>
      </c>
      <c r="M173" t="e">
        <f>VLOOKUP('Vol of ausaid vs. other funds'!$A173&amp;'Vol of ausaid vs. other funds'!M$1,#REF!,16,0)</f>
        <v>#REF!</v>
      </c>
      <c r="N173" t="e">
        <f>VLOOKUP('Vol of ausaid vs. other funds'!$A173&amp;'Vol of ausaid vs. other funds'!N$1,#REF!,16,0)</f>
        <v>#REF!</v>
      </c>
      <c r="O173" t="e">
        <f>VLOOKUP('Vol of ausaid vs. other funds'!$A173&amp;'Vol of ausaid vs. other funds'!O$1,#REF!,16,0)</f>
        <v>#REF!</v>
      </c>
      <c r="P173" t="e">
        <f>VLOOKUP('Vol of ausaid vs. other funds'!$A173&amp;'Vol of ausaid vs. other funds'!P$1,#REF!,16,0)</f>
        <v>#REF!</v>
      </c>
      <c r="Q173" t="e">
        <f>VLOOKUP('Vol of ausaid vs. other funds'!$A173&amp;'Vol of ausaid vs. other funds'!Q$1,#REF!,16,0)</f>
        <v>#REF!</v>
      </c>
      <c r="R173" t="e">
        <f>VLOOKUP('Vol of ausaid vs. other funds'!$A173&amp;'Vol of ausaid vs. other funds'!R$1,#REF!,16,0)</f>
        <v>#REF!</v>
      </c>
      <c r="S173" t="e">
        <f>VLOOKUP('Vol of ausaid vs. other funds'!$A173&amp;'Vol of ausaid vs. other funds'!S$1,#REF!,16,0)</f>
        <v>#REF!</v>
      </c>
      <c r="V173" t="e">
        <f t="shared" si="59"/>
        <v>#REF!</v>
      </c>
      <c r="W173" t="e">
        <f t="shared" si="68"/>
        <v>#REF!</v>
      </c>
      <c r="X173" t="e">
        <f t="shared" si="60"/>
        <v>#REF!</v>
      </c>
      <c r="Y173" t="e">
        <f t="shared" si="61"/>
        <v>#REF!</v>
      </c>
      <c r="Z173" t="e">
        <f t="shared" si="62"/>
        <v>#REF!</v>
      </c>
      <c r="AA173" t="e">
        <f t="shared" si="63"/>
        <v>#REF!</v>
      </c>
      <c r="AB173" t="e">
        <f t="shared" si="64"/>
        <v>#REF!</v>
      </c>
      <c r="AC173" t="e">
        <f t="shared" si="65"/>
        <v>#REF!</v>
      </c>
      <c r="AF173" t="e">
        <f t="shared" si="69"/>
        <v>#REF!</v>
      </c>
      <c r="AG173" t="e">
        <f t="shared" si="70"/>
        <v>#REF!</v>
      </c>
      <c r="AH173" t="e">
        <f t="shared" si="71"/>
        <v>#REF!</v>
      </c>
      <c r="AI173" t="e">
        <f t="shared" si="72"/>
        <v>#REF!</v>
      </c>
      <c r="AJ173" t="e">
        <f t="shared" si="73"/>
        <v>#REF!</v>
      </c>
      <c r="AK173" t="e">
        <f t="shared" si="74"/>
        <v>#REF!</v>
      </c>
      <c r="AL173" t="e">
        <f t="shared" si="75"/>
        <v>#REF!</v>
      </c>
      <c r="AM173" t="e">
        <f t="shared" si="76"/>
        <v>#REF!</v>
      </c>
      <c r="AP173" t="str">
        <f t="shared" si="77"/>
        <v/>
      </c>
      <c r="AQ173" t="str">
        <f t="shared" si="78"/>
        <v/>
      </c>
      <c r="AR173" t="str">
        <f t="shared" si="79"/>
        <v/>
      </c>
      <c r="AS173" t="str">
        <f t="shared" si="80"/>
        <v/>
      </c>
      <c r="AT173" t="str">
        <f t="shared" si="81"/>
        <v/>
      </c>
      <c r="AU173" t="str">
        <f t="shared" si="82"/>
        <v/>
      </c>
      <c r="AV173" t="str">
        <f t="shared" si="83"/>
        <v/>
      </c>
      <c r="AW173" t="str">
        <f t="shared" si="84"/>
        <v/>
      </c>
      <c r="AY173" s="6" t="str">
        <f t="shared" si="66"/>
        <v/>
      </c>
      <c r="AZ173" s="6" t="str">
        <f t="shared" si="67"/>
        <v/>
      </c>
    </row>
    <row r="174" spans="1:52" x14ac:dyDescent="0.25">
      <c r="A174" t="s">
        <v>80</v>
      </c>
      <c r="B174" t="e">
        <f>VLOOKUP('Vol of ausaid vs. other funds'!$A174&amp;'Vol of ausaid vs. other funds'!B$1,#REF!,11,0)</f>
        <v>#REF!</v>
      </c>
      <c r="C174" t="e">
        <f>VLOOKUP('Vol of ausaid vs. other funds'!$A174&amp;'Vol of ausaid vs. other funds'!C$1,#REF!,11,0)</f>
        <v>#REF!</v>
      </c>
      <c r="D174" t="e">
        <f>VLOOKUP('Vol of ausaid vs. other funds'!$A174&amp;'Vol of ausaid vs. other funds'!D$1,#REF!,11,0)</f>
        <v>#REF!</v>
      </c>
      <c r="E174" t="e">
        <f>VLOOKUP('Vol of ausaid vs. other funds'!$A174&amp;'Vol of ausaid vs. other funds'!E$1,#REF!,11,0)</f>
        <v>#REF!</v>
      </c>
      <c r="F174" t="e">
        <f>VLOOKUP('Vol of ausaid vs. other funds'!$A174&amp;'Vol of ausaid vs. other funds'!F$1,#REF!,11,0)</f>
        <v>#REF!</v>
      </c>
      <c r="G174" t="e">
        <f>VLOOKUP('Vol of ausaid vs. other funds'!$A174&amp;'Vol of ausaid vs. other funds'!G$1,#REF!,11,0)</f>
        <v>#REF!</v>
      </c>
      <c r="H174" t="e">
        <f>VLOOKUP('Vol of ausaid vs. other funds'!$A174&amp;'Vol of ausaid vs. other funds'!H$1,#REF!,11,0)</f>
        <v>#REF!</v>
      </c>
      <c r="I174" t="e">
        <f>VLOOKUP('Vol of ausaid vs. other funds'!$A174&amp;'Vol of ausaid vs. other funds'!I$1,#REF!,11,0)</f>
        <v>#REF!</v>
      </c>
      <c r="L174" t="e">
        <f>VLOOKUP('Vol of ausaid vs. other funds'!$A174&amp;'Vol of ausaid vs. other funds'!L$1,#REF!,16,0)</f>
        <v>#REF!</v>
      </c>
      <c r="M174" t="e">
        <f>VLOOKUP('Vol of ausaid vs. other funds'!$A174&amp;'Vol of ausaid vs. other funds'!M$1,#REF!,16,0)</f>
        <v>#REF!</v>
      </c>
      <c r="N174" t="e">
        <f>VLOOKUP('Vol of ausaid vs. other funds'!$A174&amp;'Vol of ausaid vs. other funds'!N$1,#REF!,16,0)</f>
        <v>#REF!</v>
      </c>
      <c r="O174" t="e">
        <f>VLOOKUP('Vol of ausaid vs. other funds'!$A174&amp;'Vol of ausaid vs. other funds'!O$1,#REF!,16,0)</f>
        <v>#REF!</v>
      </c>
      <c r="P174" t="e">
        <f>VLOOKUP('Vol of ausaid vs. other funds'!$A174&amp;'Vol of ausaid vs. other funds'!P$1,#REF!,16,0)</f>
        <v>#REF!</v>
      </c>
      <c r="Q174" t="e">
        <f>VLOOKUP('Vol of ausaid vs. other funds'!$A174&amp;'Vol of ausaid vs. other funds'!Q$1,#REF!,16,0)</f>
        <v>#REF!</v>
      </c>
      <c r="R174" t="e">
        <f>VLOOKUP('Vol of ausaid vs. other funds'!$A174&amp;'Vol of ausaid vs. other funds'!R$1,#REF!,16,0)</f>
        <v>#REF!</v>
      </c>
      <c r="S174" t="e">
        <f>VLOOKUP('Vol of ausaid vs. other funds'!$A174&amp;'Vol of ausaid vs. other funds'!S$1,#REF!,16,0)</f>
        <v>#REF!</v>
      </c>
      <c r="V174" t="e">
        <f t="shared" si="59"/>
        <v>#REF!</v>
      </c>
      <c r="W174" t="e">
        <f t="shared" si="68"/>
        <v>#REF!</v>
      </c>
      <c r="X174" t="e">
        <f t="shared" si="60"/>
        <v>#REF!</v>
      </c>
      <c r="Y174" t="e">
        <f t="shared" si="61"/>
        <v>#REF!</v>
      </c>
      <c r="Z174" t="e">
        <f t="shared" si="62"/>
        <v>#REF!</v>
      </c>
      <c r="AA174" t="e">
        <f t="shared" si="63"/>
        <v>#REF!</v>
      </c>
      <c r="AB174" t="e">
        <f t="shared" si="64"/>
        <v>#REF!</v>
      </c>
      <c r="AC174" t="e">
        <f t="shared" si="65"/>
        <v>#REF!</v>
      </c>
      <c r="AF174" t="e">
        <f t="shared" si="69"/>
        <v>#REF!</v>
      </c>
      <c r="AG174" t="e">
        <f t="shared" si="70"/>
        <v>#REF!</v>
      </c>
      <c r="AH174" t="e">
        <f t="shared" si="71"/>
        <v>#REF!</v>
      </c>
      <c r="AI174" t="e">
        <f t="shared" si="72"/>
        <v>#REF!</v>
      </c>
      <c r="AJ174" t="e">
        <f t="shared" si="73"/>
        <v>#REF!</v>
      </c>
      <c r="AK174" t="e">
        <f t="shared" si="74"/>
        <v>#REF!</v>
      </c>
      <c r="AL174" t="e">
        <f t="shared" si="75"/>
        <v>#REF!</v>
      </c>
      <c r="AM174" t="e">
        <f t="shared" si="76"/>
        <v>#REF!</v>
      </c>
      <c r="AP174" t="str">
        <f t="shared" si="77"/>
        <v/>
      </c>
      <c r="AQ174" t="str">
        <f t="shared" si="78"/>
        <v/>
      </c>
      <c r="AR174" t="str">
        <f t="shared" si="79"/>
        <v/>
      </c>
      <c r="AS174" t="str">
        <f t="shared" si="80"/>
        <v/>
      </c>
      <c r="AT174" t="str">
        <f t="shared" si="81"/>
        <v/>
      </c>
      <c r="AU174" t="str">
        <f t="shared" si="82"/>
        <v/>
      </c>
      <c r="AV174" t="str">
        <f t="shared" si="83"/>
        <v/>
      </c>
      <c r="AW174" t="str">
        <f t="shared" si="84"/>
        <v/>
      </c>
      <c r="AY174" s="6" t="str">
        <f t="shared" si="66"/>
        <v/>
      </c>
      <c r="AZ174" s="6" t="str">
        <f t="shared" si="67"/>
        <v/>
      </c>
    </row>
    <row r="175" spans="1:52" x14ac:dyDescent="0.25">
      <c r="A175" t="s">
        <v>81</v>
      </c>
      <c r="B175" t="e">
        <f>VLOOKUP('Vol of ausaid vs. other funds'!$A175&amp;'Vol of ausaid vs. other funds'!B$1,#REF!,11,0)</f>
        <v>#REF!</v>
      </c>
      <c r="C175" t="e">
        <f>VLOOKUP('Vol of ausaid vs. other funds'!$A175&amp;'Vol of ausaid vs. other funds'!C$1,#REF!,11,0)</f>
        <v>#REF!</v>
      </c>
      <c r="D175" t="e">
        <f>VLOOKUP('Vol of ausaid vs. other funds'!$A175&amp;'Vol of ausaid vs. other funds'!D$1,#REF!,11,0)</f>
        <v>#REF!</v>
      </c>
      <c r="E175" t="e">
        <f>VLOOKUP('Vol of ausaid vs. other funds'!$A175&amp;'Vol of ausaid vs. other funds'!E$1,#REF!,11,0)</f>
        <v>#REF!</v>
      </c>
      <c r="F175" t="e">
        <f>VLOOKUP('Vol of ausaid vs. other funds'!$A175&amp;'Vol of ausaid vs. other funds'!F$1,#REF!,11,0)</f>
        <v>#REF!</v>
      </c>
      <c r="G175" t="e">
        <f>VLOOKUP('Vol of ausaid vs. other funds'!$A175&amp;'Vol of ausaid vs. other funds'!G$1,#REF!,11,0)</f>
        <v>#REF!</v>
      </c>
      <c r="H175" t="e">
        <f>VLOOKUP('Vol of ausaid vs. other funds'!$A175&amp;'Vol of ausaid vs. other funds'!H$1,#REF!,11,0)</f>
        <v>#REF!</v>
      </c>
      <c r="I175" t="e">
        <f>VLOOKUP('Vol of ausaid vs. other funds'!$A175&amp;'Vol of ausaid vs. other funds'!I$1,#REF!,11,0)</f>
        <v>#REF!</v>
      </c>
      <c r="L175" t="e">
        <f>VLOOKUP('Vol of ausaid vs. other funds'!$A175&amp;'Vol of ausaid vs. other funds'!L$1,#REF!,16,0)</f>
        <v>#REF!</v>
      </c>
      <c r="M175" t="e">
        <f>VLOOKUP('Vol of ausaid vs. other funds'!$A175&amp;'Vol of ausaid vs. other funds'!M$1,#REF!,16,0)</f>
        <v>#REF!</v>
      </c>
      <c r="N175" t="e">
        <f>VLOOKUP('Vol of ausaid vs. other funds'!$A175&amp;'Vol of ausaid vs. other funds'!N$1,#REF!,16,0)</f>
        <v>#REF!</v>
      </c>
      <c r="O175" t="e">
        <f>VLOOKUP('Vol of ausaid vs. other funds'!$A175&amp;'Vol of ausaid vs. other funds'!O$1,#REF!,16,0)</f>
        <v>#REF!</v>
      </c>
      <c r="P175" t="e">
        <f>VLOOKUP('Vol of ausaid vs. other funds'!$A175&amp;'Vol of ausaid vs. other funds'!P$1,#REF!,16,0)</f>
        <v>#REF!</v>
      </c>
      <c r="Q175" t="e">
        <f>VLOOKUP('Vol of ausaid vs. other funds'!$A175&amp;'Vol of ausaid vs. other funds'!Q$1,#REF!,16,0)</f>
        <v>#REF!</v>
      </c>
      <c r="R175" t="e">
        <f>VLOOKUP('Vol of ausaid vs. other funds'!$A175&amp;'Vol of ausaid vs. other funds'!R$1,#REF!,16,0)</f>
        <v>#REF!</v>
      </c>
      <c r="S175" t="e">
        <f>VLOOKUP('Vol of ausaid vs. other funds'!$A175&amp;'Vol of ausaid vs. other funds'!S$1,#REF!,16,0)</f>
        <v>#REF!</v>
      </c>
      <c r="V175" t="e">
        <f t="shared" si="59"/>
        <v>#REF!</v>
      </c>
      <c r="W175" t="e">
        <f t="shared" si="68"/>
        <v>#REF!</v>
      </c>
      <c r="X175" t="e">
        <f t="shared" si="60"/>
        <v>#REF!</v>
      </c>
      <c r="Y175" t="e">
        <f t="shared" si="61"/>
        <v>#REF!</v>
      </c>
      <c r="Z175" t="e">
        <f t="shared" si="62"/>
        <v>#REF!</v>
      </c>
      <c r="AA175" t="e">
        <f t="shared" si="63"/>
        <v>#REF!</v>
      </c>
      <c r="AB175" t="e">
        <f t="shared" si="64"/>
        <v>#REF!</v>
      </c>
      <c r="AC175" t="e">
        <f t="shared" si="65"/>
        <v>#REF!</v>
      </c>
      <c r="AF175" t="e">
        <f t="shared" si="69"/>
        <v>#REF!</v>
      </c>
      <c r="AG175" t="e">
        <f t="shared" si="70"/>
        <v>#REF!</v>
      </c>
      <c r="AH175" t="e">
        <f t="shared" si="71"/>
        <v>#REF!</v>
      </c>
      <c r="AI175" t="e">
        <f t="shared" si="72"/>
        <v>#REF!</v>
      </c>
      <c r="AJ175" t="e">
        <f t="shared" si="73"/>
        <v>#REF!</v>
      </c>
      <c r="AK175" t="e">
        <f t="shared" si="74"/>
        <v>#REF!</v>
      </c>
      <c r="AL175" t="e">
        <f t="shared" si="75"/>
        <v>#REF!</v>
      </c>
      <c r="AM175" t="e">
        <f t="shared" si="76"/>
        <v>#REF!</v>
      </c>
      <c r="AP175" t="str">
        <f t="shared" si="77"/>
        <v/>
      </c>
      <c r="AQ175" t="str">
        <f t="shared" si="78"/>
        <v/>
      </c>
      <c r="AR175" t="str">
        <f t="shared" si="79"/>
        <v/>
      </c>
      <c r="AS175" t="str">
        <f t="shared" si="80"/>
        <v/>
      </c>
      <c r="AT175" t="str">
        <f t="shared" si="81"/>
        <v/>
      </c>
      <c r="AU175" t="str">
        <f t="shared" si="82"/>
        <v/>
      </c>
      <c r="AV175" t="str">
        <f t="shared" si="83"/>
        <v/>
      </c>
      <c r="AW175" t="str">
        <f t="shared" si="84"/>
        <v/>
      </c>
      <c r="AY175" s="6" t="str">
        <f t="shared" si="66"/>
        <v/>
      </c>
      <c r="AZ175" s="6" t="str">
        <f t="shared" si="67"/>
        <v/>
      </c>
    </row>
    <row r="176" spans="1:52" x14ac:dyDescent="0.25">
      <c r="A176" t="s">
        <v>208</v>
      </c>
      <c r="B176" t="e">
        <f>VLOOKUP('Vol of ausaid vs. other funds'!$A176&amp;'Vol of ausaid vs. other funds'!B$1,#REF!,11,0)</f>
        <v>#REF!</v>
      </c>
      <c r="C176" t="e">
        <f>VLOOKUP('Vol of ausaid vs. other funds'!$A176&amp;'Vol of ausaid vs. other funds'!C$1,#REF!,11,0)</f>
        <v>#REF!</v>
      </c>
      <c r="D176" t="e">
        <f>VLOOKUP('Vol of ausaid vs. other funds'!$A176&amp;'Vol of ausaid vs. other funds'!D$1,#REF!,11,0)</f>
        <v>#REF!</v>
      </c>
      <c r="E176" t="e">
        <f>VLOOKUP('Vol of ausaid vs. other funds'!$A176&amp;'Vol of ausaid vs. other funds'!E$1,#REF!,11,0)</f>
        <v>#REF!</v>
      </c>
      <c r="F176" t="e">
        <f>VLOOKUP('Vol of ausaid vs. other funds'!$A176&amp;'Vol of ausaid vs. other funds'!F$1,#REF!,11,0)</f>
        <v>#REF!</v>
      </c>
      <c r="G176" t="e">
        <f>VLOOKUP('Vol of ausaid vs. other funds'!$A176&amp;'Vol of ausaid vs. other funds'!G$1,#REF!,11,0)</f>
        <v>#REF!</v>
      </c>
      <c r="H176" t="e">
        <f>VLOOKUP('Vol of ausaid vs. other funds'!$A176&amp;'Vol of ausaid vs. other funds'!H$1,#REF!,11,0)</f>
        <v>#REF!</v>
      </c>
      <c r="I176" t="e">
        <f>VLOOKUP('Vol of ausaid vs. other funds'!$A176&amp;'Vol of ausaid vs. other funds'!I$1,#REF!,11,0)</f>
        <v>#REF!</v>
      </c>
      <c r="L176" t="e">
        <f>VLOOKUP('Vol of ausaid vs. other funds'!$A176&amp;'Vol of ausaid vs. other funds'!L$1,#REF!,16,0)</f>
        <v>#REF!</v>
      </c>
      <c r="M176" t="e">
        <f>VLOOKUP('Vol of ausaid vs. other funds'!$A176&amp;'Vol of ausaid vs. other funds'!M$1,#REF!,16,0)</f>
        <v>#REF!</v>
      </c>
      <c r="N176" t="e">
        <f>VLOOKUP('Vol of ausaid vs. other funds'!$A176&amp;'Vol of ausaid vs. other funds'!N$1,#REF!,16,0)</f>
        <v>#REF!</v>
      </c>
      <c r="O176" t="e">
        <f>VLOOKUP('Vol of ausaid vs. other funds'!$A176&amp;'Vol of ausaid vs. other funds'!O$1,#REF!,16,0)</f>
        <v>#REF!</v>
      </c>
      <c r="P176" t="e">
        <f>VLOOKUP('Vol of ausaid vs. other funds'!$A176&amp;'Vol of ausaid vs. other funds'!P$1,#REF!,16,0)</f>
        <v>#REF!</v>
      </c>
      <c r="Q176" t="e">
        <f>VLOOKUP('Vol of ausaid vs. other funds'!$A176&amp;'Vol of ausaid vs. other funds'!Q$1,#REF!,16,0)</f>
        <v>#REF!</v>
      </c>
      <c r="R176" t="e">
        <f>VLOOKUP('Vol of ausaid vs. other funds'!$A176&amp;'Vol of ausaid vs. other funds'!R$1,#REF!,16,0)</f>
        <v>#REF!</v>
      </c>
      <c r="S176" t="e">
        <f>VLOOKUP('Vol of ausaid vs. other funds'!$A176&amp;'Vol of ausaid vs. other funds'!S$1,#REF!,16,0)</f>
        <v>#REF!</v>
      </c>
      <c r="V176" t="e">
        <f t="shared" si="59"/>
        <v>#REF!</v>
      </c>
      <c r="W176" t="e">
        <f t="shared" si="68"/>
        <v>#REF!</v>
      </c>
      <c r="X176" t="e">
        <f t="shared" si="60"/>
        <v>#REF!</v>
      </c>
      <c r="Y176" t="e">
        <f t="shared" si="61"/>
        <v>#REF!</v>
      </c>
      <c r="Z176" t="e">
        <f t="shared" si="62"/>
        <v>#REF!</v>
      </c>
      <c r="AA176" t="e">
        <f t="shared" si="63"/>
        <v>#REF!</v>
      </c>
      <c r="AB176" t="e">
        <f t="shared" si="64"/>
        <v>#REF!</v>
      </c>
      <c r="AC176" t="e">
        <f t="shared" si="65"/>
        <v>#REF!</v>
      </c>
      <c r="AF176" t="e">
        <f t="shared" si="69"/>
        <v>#REF!</v>
      </c>
      <c r="AG176" t="e">
        <f t="shared" si="70"/>
        <v>#REF!</v>
      </c>
      <c r="AH176" t="e">
        <f t="shared" si="71"/>
        <v>#REF!</v>
      </c>
      <c r="AI176" t="e">
        <f t="shared" si="72"/>
        <v>#REF!</v>
      </c>
      <c r="AJ176" t="e">
        <f t="shared" si="73"/>
        <v>#REF!</v>
      </c>
      <c r="AK176" t="e">
        <f t="shared" si="74"/>
        <v>#REF!</v>
      </c>
      <c r="AL176" t="e">
        <f t="shared" si="75"/>
        <v>#REF!</v>
      </c>
      <c r="AM176" t="e">
        <f t="shared" si="76"/>
        <v>#REF!</v>
      </c>
      <c r="AP176" t="str">
        <f t="shared" si="77"/>
        <v/>
      </c>
      <c r="AQ176" t="str">
        <f t="shared" si="78"/>
        <v/>
      </c>
      <c r="AR176" t="str">
        <f t="shared" si="79"/>
        <v/>
      </c>
      <c r="AS176" t="str">
        <f t="shared" si="80"/>
        <v/>
      </c>
      <c r="AT176" t="str">
        <f t="shared" si="81"/>
        <v/>
      </c>
      <c r="AU176" t="str">
        <f t="shared" si="82"/>
        <v/>
      </c>
      <c r="AV176" t="str">
        <f t="shared" si="83"/>
        <v/>
      </c>
      <c r="AW176" t="str">
        <f t="shared" si="84"/>
        <v/>
      </c>
      <c r="AY176" s="6" t="str">
        <f t="shared" si="66"/>
        <v/>
      </c>
      <c r="AZ176" s="6" t="str">
        <f t="shared" si="67"/>
        <v/>
      </c>
    </row>
    <row r="177" spans="1:52" x14ac:dyDescent="0.25">
      <c r="A177" t="s">
        <v>161</v>
      </c>
      <c r="B177" t="e">
        <f>VLOOKUP('Vol of ausaid vs. other funds'!$A177&amp;'Vol of ausaid vs. other funds'!B$1,#REF!,11,0)</f>
        <v>#REF!</v>
      </c>
      <c r="C177" t="e">
        <f>VLOOKUP('Vol of ausaid vs. other funds'!$A177&amp;'Vol of ausaid vs. other funds'!C$1,#REF!,11,0)</f>
        <v>#REF!</v>
      </c>
      <c r="D177" t="e">
        <f>VLOOKUP('Vol of ausaid vs. other funds'!$A177&amp;'Vol of ausaid vs. other funds'!D$1,#REF!,11,0)</f>
        <v>#REF!</v>
      </c>
      <c r="E177" t="e">
        <f>VLOOKUP('Vol of ausaid vs. other funds'!$A177&amp;'Vol of ausaid vs. other funds'!E$1,#REF!,11,0)</f>
        <v>#REF!</v>
      </c>
      <c r="F177" t="e">
        <f>VLOOKUP('Vol of ausaid vs. other funds'!$A177&amp;'Vol of ausaid vs. other funds'!F$1,#REF!,11,0)</f>
        <v>#REF!</v>
      </c>
      <c r="G177" t="e">
        <f>VLOOKUP('Vol of ausaid vs. other funds'!$A177&amp;'Vol of ausaid vs. other funds'!G$1,#REF!,11,0)</f>
        <v>#REF!</v>
      </c>
      <c r="H177" t="e">
        <f>VLOOKUP('Vol of ausaid vs. other funds'!$A177&amp;'Vol of ausaid vs. other funds'!H$1,#REF!,11,0)</f>
        <v>#REF!</v>
      </c>
      <c r="I177" t="e">
        <f>VLOOKUP('Vol of ausaid vs. other funds'!$A177&amp;'Vol of ausaid vs. other funds'!I$1,#REF!,11,0)</f>
        <v>#REF!</v>
      </c>
      <c r="L177" t="e">
        <f>VLOOKUP('Vol of ausaid vs. other funds'!$A177&amp;'Vol of ausaid vs. other funds'!L$1,#REF!,16,0)</f>
        <v>#REF!</v>
      </c>
      <c r="M177" t="e">
        <f>VLOOKUP('Vol of ausaid vs. other funds'!$A177&amp;'Vol of ausaid vs. other funds'!M$1,#REF!,16,0)</f>
        <v>#REF!</v>
      </c>
      <c r="N177" t="e">
        <f>VLOOKUP('Vol of ausaid vs. other funds'!$A177&amp;'Vol of ausaid vs. other funds'!N$1,#REF!,16,0)</f>
        <v>#REF!</v>
      </c>
      <c r="O177" t="e">
        <f>VLOOKUP('Vol of ausaid vs. other funds'!$A177&amp;'Vol of ausaid vs. other funds'!O$1,#REF!,16,0)</f>
        <v>#REF!</v>
      </c>
      <c r="P177" t="e">
        <f>VLOOKUP('Vol of ausaid vs. other funds'!$A177&amp;'Vol of ausaid vs. other funds'!P$1,#REF!,16,0)</f>
        <v>#REF!</v>
      </c>
      <c r="Q177" t="e">
        <f>VLOOKUP('Vol of ausaid vs. other funds'!$A177&amp;'Vol of ausaid vs. other funds'!Q$1,#REF!,16,0)</f>
        <v>#REF!</v>
      </c>
      <c r="R177" t="e">
        <f>VLOOKUP('Vol of ausaid vs. other funds'!$A177&amp;'Vol of ausaid vs. other funds'!R$1,#REF!,16,0)</f>
        <v>#REF!</v>
      </c>
      <c r="S177" t="e">
        <f>VLOOKUP('Vol of ausaid vs. other funds'!$A177&amp;'Vol of ausaid vs. other funds'!S$1,#REF!,16,0)</f>
        <v>#REF!</v>
      </c>
      <c r="V177" t="e">
        <f t="shared" si="59"/>
        <v>#REF!</v>
      </c>
      <c r="W177" t="e">
        <f t="shared" si="68"/>
        <v>#REF!</v>
      </c>
      <c r="X177" t="e">
        <f t="shared" si="60"/>
        <v>#REF!</v>
      </c>
      <c r="Y177" t="e">
        <f t="shared" si="61"/>
        <v>#REF!</v>
      </c>
      <c r="Z177" t="e">
        <f t="shared" si="62"/>
        <v>#REF!</v>
      </c>
      <c r="AA177" t="e">
        <f t="shared" si="63"/>
        <v>#REF!</v>
      </c>
      <c r="AB177" t="e">
        <f t="shared" si="64"/>
        <v>#REF!</v>
      </c>
      <c r="AC177" t="e">
        <f t="shared" si="65"/>
        <v>#REF!</v>
      </c>
      <c r="AF177" t="e">
        <f t="shared" si="69"/>
        <v>#REF!</v>
      </c>
      <c r="AG177" t="e">
        <f t="shared" si="70"/>
        <v>#REF!</v>
      </c>
      <c r="AH177" t="e">
        <f t="shared" si="71"/>
        <v>#REF!</v>
      </c>
      <c r="AI177" t="e">
        <f t="shared" si="72"/>
        <v>#REF!</v>
      </c>
      <c r="AJ177" t="e">
        <f t="shared" si="73"/>
        <v>#REF!</v>
      </c>
      <c r="AK177" t="e">
        <f t="shared" si="74"/>
        <v>#REF!</v>
      </c>
      <c r="AL177" t="e">
        <f t="shared" si="75"/>
        <v>#REF!</v>
      </c>
      <c r="AM177" t="e">
        <f t="shared" si="76"/>
        <v>#REF!</v>
      </c>
      <c r="AP177" t="str">
        <f t="shared" si="77"/>
        <v/>
      </c>
      <c r="AQ177" t="str">
        <f t="shared" si="78"/>
        <v/>
      </c>
      <c r="AR177" t="str">
        <f t="shared" si="79"/>
        <v/>
      </c>
      <c r="AS177" t="str">
        <f t="shared" si="80"/>
        <v/>
      </c>
      <c r="AT177" t="str">
        <f t="shared" si="81"/>
        <v/>
      </c>
      <c r="AU177" t="str">
        <f t="shared" si="82"/>
        <v/>
      </c>
      <c r="AV177" t="str">
        <f t="shared" si="83"/>
        <v/>
      </c>
      <c r="AW177" t="str">
        <f t="shared" si="84"/>
        <v/>
      </c>
      <c r="AY177" s="6" t="str">
        <f t="shared" si="66"/>
        <v/>
      </c>
      <c r="AZ177" s="6" t="str">
        <f t="shared" si="67"/>
        <v/>
      </c>
    </row>
    <row r="178" spans="1:52" x14ac:dyDescent="0.25">
      <c r="A178" t="s">
        <v>162</v>
      </c>
      <c r="B178" t="e">
        <f>VLOOKUP('Vol of ausaid vs. other funds'!$A178&amp;'Vol of ausaid vs. other funds'!B$1,#REF!,11,0)</f>
        <v>#REF!</v>
      </c>
      <c r="C178" t="e">
        <f>VLOOKUP('Vol of ausaid vs. other funds'!$A178&amp;'Vol of ausaid vs. other funds'!C$1,#REF!,11,0)</f>
        <v>#REF!</v>
      </c>
      <c r="D178" t="e">
        <f>VLOOKUP('Vol of ausaid vs. other funds'!$A178&amp;'Vol of ausaid vs. other funds'!D$1,#REF!,11,0)</f>
        <v>#REF!</v>
      </c>
      <c r="E178" t="e">
        <f>VLOOKUP('Vol of ausaid vs. other funds'!$A178&amp;'Vol of ausaid vs. other funds'!E$1,#REF!,11,0)</f>
        <v>#REF!</v>
      </c>
      <c r="F178" t="e">
        <f>VLOOKUP('Vol of ausaid vs. other funds'!$A178&amp;'Vol of ausaid vs. other funds'!F$1,#REF!,11,0)</f>
        <v>#REF!</v>
      </c>
      <c r="G178" t="e">
        <f>VLOOKUP('Vol of ausaid vs. other funds'!$A178&amp;'Vol of ausaid vs. other funds'!G$1,#REF!,11,0)</f>
        <v>#REF!</v>
      </c>
      <c r="H178" t="e">
        <f>VLOOKUP('Vol of ausaid vs. other funds'!$A178&amp;'Vol of ausaid vs. other funds'!H$1,#REF!,11,0)</f>
        <v>#REF!</v>
      </c>
      <c r="I178" t="e">
        <f>VLOOKUP('Vol of ausaid vs. other funds'!$A178&amp;'Vol of ausaid vs. other funds'!I$1,#REF!,11,0)</f>
        <v>#REF!</v>
      </c>
      <c r="L178" t="e">
        <f>VLOOKUP('Vol of ausaid vs. other funds'!$A178&amp;'Vol of ausaid vs. other funds'!L$1,#REF!,16,0)</f>
        <v>#REF!</v>
      </c>
      <c r="M178" t="e">
        <f>VLOOKUP('Vol of ausaid vs. other funds'!$A178&amp;'Vol of ausaid vs. other funds'!M$1,#REF!,16,0)</f>
        <v>#REF!</v>
      </c>
      <c r="N178" t="e">
        <f>VLOOKUP('Vol of ausaid vs. other funds'!$A178&amp;'Vol of ausaid vs. other funds'!N$1,#REF!,16,0)</f>
        <v>#REF!</v>
      </c>
      <c r="O178" t="e">
        <f>VLOOKUP('Vol of ausaid vs. other funds'!$A178&amp;'Vol of ausaid vs. other funds'!O$1,#REF!,16,0)</f>
        <v>#REF!</v>
      </c>
      <c r="P178" t="e">
        <f>VLOOKUP('Vol of ausaid vs. other funds'!$A178&amp;'Vol of ausaid vs. other funds'!P$1,#REF!,16,0)</f>
        <v>#REF!</v>
      </c>
      <c r="Q178" t="e">
        <f>VLOOKUP('Vol of ausaid vs. other funds'!$A178&amp;'Vol of ausaid vs. other funds'!Q$1,#REF!,16,0)</f>
        <v>#REF!</v>
      </c>
      <c r="R178" t="e">
        <f>VLOOKUP('Vol of ausaid vs. other funds'!$A178&amp;'Vol of ausaid vs. other funds'!R$1,#REF!,16,0)</f>
        <v>#REF!</v>
      </c>
      <c r="S178" t="e">
        <f>VLOOKUP('Vol of ausaid vs. other funds'!$A178&amp;'Vol of ausaid vs. other funds'!S$1,#REF!,16,0)</f>
        <v>#REF!</v>
      </c>
      <c r="V178" t="e">
        <f t="shared" si="59"/>
        <v>#REF!</v>
      </c>
      <c r="W178" t="e">
        <f t="shared" si="68"/>
        <v>#REF!</v>
      </c>
      <c r="X178" t="e">
        <f t="shared" si="60"/>
        <v>#REF!</v>
      </c>
      <c r="Y178" t="e">
        <f t="shared" si="61"/>
        <v>#REF!</v>
      </c>
      <c r="Z178" t="e">
        <f t="shared" si="62"/>
        <v>#REF!</v>
      </c>
      <c r="AA178" t="e">
        <f t="shared" si="63"/>
        <v>#REF!</v>
      </c>
      <c r="AB178" t="e">
        <f t="shared" si="64"/>
        <v>#REF!</v>
      </c>
      <c r="AC178" t="e">
        <f t="shared" si="65"/>
        <v>#REF!</v>
      </c>
      <c r="AF178" t="e">
        <f t="shared" si="69"/>
        <v>#REF!</v>
      </c>
      <c r="AG178" t="e">
        <f t="shared" si="70"/>
        <v>#REF!</v>
      </c>
      <c r="AH178" t="e">
        <f t="shared" si="71"/>
        <v>#REF!</v>
      </c>
      <c r="AI178" t="e">
        <f t="shared" si="72"/>
        <v>#REF!</v>
      </c>
      <c r="AJ178" t="e">
        <f t="shared" si="73"/>
        <v>#REF!</v>
      </c>
      <c r="AK178" t="e">
        <f t="shared" si="74"/>
        <v>#REF!</v>
      </c>
      <c r="AL178" t="e">
        <f t="shared" si="75"/>
        <v>#REF!</v>
      </c>
      <c r="AM178" t="e">
        <f t="shared" si="76"/>
        <v>#REF!</v>
      </c>
      <c r="AP178" t="str">
        <f t="shared" si="77"/>
        <v/>
      </c>
      <c r="AQ178" t="str">
        <f t="shared" si="78"/>
        <v/>
      </c>
      <c r="AR178" t="str">
        <f t="shared" si="79"/>
        <v/>
      </c>
      <c r="AS178" t="str">
        <f t="shared" si="80"/>
        <v/>
      </c>
      <c r="AT178" t="str">
        <f t="shared" si="81"/>
        <v/>
      </c>
      <c r="AU178" t="str">
        <f t="shared" si="82"/>
        <v/>
      </c>
      <c r="AV178" t="str">
        <f t="shared" si="83"/>
        <v/>
      </c>
      <c r="AW178" t="str">
        <f t="shared" si="84"/>
        <v/>
      </c>
      <c r="AY178" s="6" t="str">
        <f t="shared" si="66"/>
        <v/>
      </c>
      <c r="AZ178" s="6" t="str">
        <f t="shared" si="67"/>
        <v/>
      </c>
    </row>
    <row r="179" spans="1:52" x14ac:dyDescent="0.25">
      <c r="A179" t="s">
        <v>83</v>
      </c>
      <c r="B179" t="e">
        <f>VLOOKUP('Vol of ausaid vs. other funds'!$A179&amp;'Vol of ausaid vs. other funds'!B$1,#REF!,11,0)</f>
        <v>#REF!</v>
      </c>
      <c r="C179" t="e">
        <f>VLOOKUP('Vol of ausaid vs. other funds'!$A179&amp;'Vol of ausaid vs. other funds'!C$1,#REF!,11,0)</f>
        <v>#REF!</v>
      </c>
      <c r="D179" t="e">
        <f>VLOOKUP('Vol of ausaid vs. other funds'!$A179&amp;'Vol of ausaid vs. other funds'!D$1,#REF!,11,0)</f>
        <v>#REF!</v>
      </c>
      <c r="E179" t="e">
        <f>VLOOKUP('Vol of ausaid vs. other funds'!$A179&amp;'Vol of ausaid vs. other funds'!E$1,#REF!,11,0)</f>
        <v>#REF!</v>
      </c>
      <c r="F179" t="e">
        <f>VLOOKUP('Vol of ausaid vs. other funds'!$A179&amp;'Vol of ausaid vs. other funds'!F$1,#REF!,11,0)</f>
        <v>#REF!</v>
      </c>
      <c r="G179" t="e">
        <f>VLOOKUP('Vol of ausaid vs. other funds'!$A179&amp;'Vol of ausaid vs. other funds'!G$1,#REF!,11,0)</f>
        <v>#REF!</v>
      </c>
      <c r="H179" t="e">
        <f>VLOOKUP('Vol of ausaid vs. other funds'!$A179&amp;'Vol of ausaid vs. other funds'!H$1,#REF!,11,0)</f>
        <v>#REF!</v>
      </c>
      <c r="I179" t="e">
        <f>VLOOKUP('Vol of ausaid vs. other funds'!$A179&amp;'Vol of ausaid vs. other funds'!I$1,#REF!,11,0)</f>
        <v>#REF!</v>
      </c>
      <c r="L179" t="e">
        <f>VLOOKUP('Vol of ausaid vs. other funds'!$A179&amp;'Vol of ausaid vs. other funds'!L$1,#REF!,16,0)</f>
        <v>#REF!</v>
      </c>
      <c r="M179" t="e">
        <f>VLOOKUP('Vol of ausaid vs. other funds'!$A179&amp;'Vol of ausaid vs. other funds'!M$1,#REF!,16,0)</f>
        <v>#REF!</v>
      </c>
      <c r="N179" t="e">
        <f>VLOOKUP('Vol of ausaid vs. other funds'!$A179&amp;'Vol of ausaid vs. other funds'!N$1,#REF!,16,0)</f>
        <v>#REF!</v>
      </c>
      <c r="O179" t="e">
        <f>VLOOKUP('Vol of ausaid vs. other funds'!$A179&amp;'Vol of ausaid vs. other funds'!O$1,#REF!,16,0)</f>
        <v>#REF!</v>
      </c>
      <c r="P179" t="e">
        <f>VLOOKUP('Vol of ausaid vs. other funds'!$A179&amp;'Vol of ausaid vs. other funds'!P$1,#REF!,16,0)</f>
        <v>#REF!</v>
      </c>
      <c r="Q179" t="e">
        <f>VLOOKUP('Vol of ausaid vs. other funds'!$A179&amp;'Vol of ausaid vs. other funds'!Q$1,#REF!,16,0)</f>
        <v>#REF!</v>
      </c>
      <c r="R179" t="e">
        <f>VLOOKUP('Vol of ausaid vs. other funds'!$A179&amp;'Vol of ausaid vs. other funds'!R$1,#REF!,16,0)</f>
        <v>#REF!</v>
      </c>
      <c r="S179" t="e">
        <f>VLOOKUP('Vol of ausaid vs. other funds'!$A179&amp;'Vol of ausaid vs. other funds'!S$1,#REF!,16,0)</f>
        <v>#REF!</v>
      </c>
      <c r="V179" t="e">
        <f t="shared" si="59"/>
        <v>#REF!</v>
      </c>
      <c r="W179" t="e">
        <f t="shared" si="68"/>
        <v>#REF!</v>
      </c>
      <c r="X179" t="e">
        <f t="shared" si="60"/>
        <v>#REF!</v>
      </c>
      <c r="Y179" t="e">
        <f t="shared" si="61"/>
        <v>#REF!</v>
      </c>
      <c r="Z179" t="e">
        <f t="shared" si="62"/>
        <v>#REF!</v>
      </c>
      <c r="AA179" t="e">
        <f t="shared" si="63"/>
        <v>#REF!</v>
      </c>
      <c r="AB179" t="e">
        <f t="shared" si="64"/>
        <v>#REF!</v>
      </c>
      <c r="AC179" t="e">
        <f t="shared" si="65"/>
        <v>#REF!</v>
      </c>
      <c r="AF179" t="e">
        <f t="shared" si="69"/>
        <v>#REF!</v>
      </c>
      <c r="AG179" t="e">
        <f t="shared" si="70"/>
        <v>#REF!</v>
      </c>
      <c r="AH179" t="e">
        <f t="shared" si="71"/>
        <v>#REF!</v>
      </c>
      <c r="AI179" t="e">
        <f t="shared" si="72"/>
        <v>#REF!</v>
      </c>
      <c r="AJ179" t="e">
        <f t="shared" si="73"/>
        <v>#REF!</v>
      </c>
      <c r="AK179" t="e">
        <f t="shared" si="74"/>
        <v>#REF!</v>
      </c>
      <c r="AL179" t="e">
        <f t="shared" si="75"/>
        <v>#REF!</v>
      </c>
      <c r="AM179" t="e">
        <f t="shared" si="76"/>
        <v>#REF!</v>
      </c>
      <c r="AP179" t="str">
        <f t="shared" si="77"/>
        <v/>
      </c>
      <c r="AQ179" t="str">
        <f t="shared" si="78"/>
        <v/>
      </c>
      <c r="AR179" t="str">
        <f t="shared" si="79"/>
        <v/>
      </c>
      <c r="AS179" t="str">
        <f t="shared" si="80"/>
        <v/>
      </c>
      <c r="AT179" t="str">
        <f t="shared" si="81"/>
        <v/>
      </c>
      <c r="AU179" t="str">
        <f t="shared" si="82"/>
        <v/>
      </c>
      <c r="AV179" t="str">
        <f t="shared" si="83"/>
        <v/>
      </c>
      <c r="AW179" t="str">
        <f t="shared" si="84"/>
        <v/>
      </c>
      <c r="AY179" s="6" t="str">
        <f t="shared" si="66"/>
        <v/>
      </c>
      <c r="AZ179" s="6" t="str">
        <f t="shared" si="67"/>
        <v/>
      </c>
    </row>
    <row r="180" spans="1:52" x14ac:dyDescent="0.25">
      <c r="A180" t="s">
        <v>124</v>
      </c>
      <c r="B180" t="e">
        <f>VLOOKUP('Vol of ausaid vs. other funds'!$A180&amp;'Vol of ausaid vs. other funds'!B$1,#REF!,11,0)</f>
        <v>#REF!</v>
      </c>
      <c r="C180" t="e">
        <f>VLOOKUP('Vol of ausaid vs. other funds'!$A180&amp;'Vol of ausaid vs. other funds'!C$1,#REF!,11,0)</f>
        <v>#REF!</v>
      </c>
      <c r="D180" t="e">
        <f>VLOOKUP('Vol of ausaid vs. other funds'!$A180&amp;'Vol of ausaid vs. other funds'!D$1,#REF!,11,0)</f>
        <v>#REF!</v>
      </c>
      <c r="E180" t="e">
        <f>VLOOKUP('Vol of ausaid vs. other funds'!$A180&amp;'Vol of ausaid vs. other funds'!E$1,#REF!,11,0)</f>
        <v>#REF!</v>
      </c>
      <c r="F180" t="e">
        <f>VLOOKUP('Vol of ausaid vs. other funds'!$A180&amp;'Vol of ausaid vs. other funds'!F$1,#REF!,11,0)</f>
        <v>#REF!</v>
      </c>
      <c r="G180" t="e">
        <f>VLOOKUP('Vol of ausaid vs. other funds'!$A180&amp;'Vol of ausaid vs. other funds'!G$1,#REF!,11,0)</f>
        <v>#REF!</v>
      </c>
      <c r="H180" t="e">
        <f>VLOOKUP('Vol of ausaid vs. other funds'!$A180&amp;'Vol of ausaid vs. other funds'!H$1,#REF!,11,0)</f>
        <v>#REF!</v>
      </c>
      <c r="I180" t="e">
        <f>VLOOKUP('Vol of ausaid vs. other funds'!$A180&amp;'Vol of ausaid vs. other funds'!I$1,#REF!,11,0)</f>
        <v>#REF!</v>
      </c>
      <c r="L180" t="e">
        <f>VLOOKUP('Vol of ausaid vs. other funds'!$A180&amp;'Vol of ausaid vs. other funds'!L$1,#REF!,16,0)</f>
        <v>#REF!</v>
      </c>
      <c r="M180" t="e">
        <f>VLOOKUP('Vol of ausaid vs. other funds'!$A180&amp;'Vol of ausaid vs. other funds'!M$1,#REF!,16,0)</f>
        <v>#REF!</v>
      </c>
      <c r="N180" t="e">
        <f>VLOOKUP('Vol of ausaid vs. other funds'!$A180&amp;'Vol of ausaid vs. other funds'!N$1,#REF!,16,0)</f>
        <v>#REF!</v>
      </c>
      <c r="O180" t="e">
        <f>VLOOKUP('Vol of ausaid vs. other funds'!$A180&amp;'Vol of ausaid vs. other funds'!O$1,#REF!,16,0)</f>
        <v>#REF!</v>
      </c>
      <c r="P180" t="e">
        <f>VLOOKUP('Vol of ausaid vs. other funds'!$A180&amp;'Vol of ausaid vs. other funds'!P$1,#REF!,16,0)</f>
        <v>#REF!</v>
      </c>
      <c r="Q180" t="e">
        <f>VLOOKUP('Vol of ausaid vs. other funds'!$A180&amp;'Vol of ausaid vs. other funds'!Q$1,#REF!,16,0)</f>
        <v>#REF!</v>
      </c>
      <c r="R180" t="e">
        <f>VLOOKUP('Vol of ausaid vs. other funds'!$A180&amp;'Vol of ausaid vs. other funds'!R$1,#REF!,16,0)</f>
        <v>#REF!</v>
      </c>
      <c r="S180" t="e">
        <f>VLOOKUP('Vol of ausaid vs. other funds'!$A180&amp;'Vol of ausaid vs. other funds'!S$1,#REF!,16,0)</f>
        <v>#REF!</v>
      </c>
      <c r="V180" t="e">
        <f t="shared" si="59"/>
        <v>#REF!</v>
      </c>
      <c r="W180" t="e">
        <f t="shared" si="68"/>
        <v>#REF!</v>
      </c>
      <c r="X180" t="e">
        <f t="shared" si="60"/>
        <v>#REF!</v>
      </c>
      <c r="Y180" t="e">
        <f t="shared" si="61"/>
        <v>#REF!</v>
      </c>
      <c r="Z180" t="e">
        <f t="shared" si="62"/>
        <v>#REF!</v>
      </c>
      <c r="AA180" t="e">
        <f t="shared" si="63"/>
        <v>#REF!</v>
      </c>
      <c r="AB180" t="e">
        <f t="shared" si="64"/>
        <v>#REF!</v>
      </c>
      <c r="AC180" t="e">
        <f t="shared" si="65"/>
        <v>#REF!</v>
      </c>
      <c r="AF180" t="e">
        <f t="shared" si="69"/>
        <v>#REF!</v>
      </c>
      <c r="AG180" t="e">
        <f t="shared" si="70"/>
        <v>#REF!</v>
      </c>
      <c r="AH180" t="e">
        <f t="shared" si="71"/>
        <v>#REF!</v>
      </c>
      <c r="AI180" t="e">
        <f t="shared" si="72"/>
        <v>#REF!</v>
      </c>
      <c r="AJ180" t="e">
        <f t="shared" si="73"/>
        <v>#REF!</v>
      </c>
      <c r="AK180" t="e">
        <f t="shared" si="74"/>
        <v>#REF!</v>
      </c>
      <c r="AL180" t="e">
        <f t="shared" si="75"/>
        <v>#REF!</v>
      </c>
      <c r="AM180" t="e">
        <f t="shared" si="76"/>
        <v>#REF!</v>
      </c>
      <c r="AP180" t="str">
        <f t="shared" si="77"/>
        <v/>
      </c>
      <c r="AQ180" t="str">
        <f t="shared" si="78"/>
        <v/>
      </c>
      <c r="AR180" t="str">
        <f t="shared" si="79"/>
        <v/>
      </c>
      <c r="AS180" t="str">
        <f t="shared" si="80"/>
        <v/>
      </c>
      <c r="AT180" t="str">
        <f t="shared" si="81"/>
        <v/>
      </c>
      <c r="AU180" t="str">
        <f t="shared" si="82"/>
        <v/>
      </c>
      <c r="AV180" t="str">
        <f t="shared" si="83"/>
        <v/>
      </c>
      <c r="AW180" t="str">
        <f t="shared" si="84"/>
        <v/>
      </c>
      <c r="AY180" s="6" t="str">
        <f t="shared" si="66"/>
        <v/>
      </c>
      <c r="AZ180" s="6" t="str">
        <f t="shared" si="67"/>
        <v/>
      </c>
    </row>
    <row r="181" spans="1:52" x14ac:dyDescent="0.25">
      <c r="A181" t="s">
        <v>167</v>
      </c>
      <c r="B181" t="e">
        <f>VLOOKUP('Vol of ausaid vs. other funds'!$A181&amp;'Vol of ausaid vs. other funds'!B$1,#REF!,11,0)</f>
        <v>#REF!</v>
      </c>
      <c r="C181" t="e">
        <f>VLOOKUP('Vol of ausaid vs. other funds'!$A181&amp;'Vol of ausaid vs. other funds'!C$1,#REF!,11,0)</f>
        <v>#REF!</v>
      </c>
      <c r="D181" t="e">
        <f>VLOOKUP('Vol of ausaid vs. other funds'!$A181&amp;'Vol of ausaid vs. other funds'!D$1,#REF!,11,0)</f>
        <v>#REF!</v>
      </c>
      <c r="E181" t="e">
        <f>VLOOKUP('Vol of ausaid vs. other funds'!$A181&amp;'Vol of ausaid vs. other funds'!E$1,#REF!,11,0)</f>
        <v>#REF!</v>
      </c>
      <c r="F181" t="e">
        <f>VLOOKUP('Vol of ausaid vs. other funds'!$A181&amp;'Vol of ausaid vs. other funds'!F$1,#REF!,11,0)</f>
        <v>#REF!</v>
      </c>
      <c r="G181" t="e">
        <f>VLOOKUP('Vol of ausaid vs. other funds'!$A181&amp;'Vol of ausaid vs. other funds'!G$1,#REF!,11,0)</f>
        <v>#REF!</v>
      </c>
      <c r="H181" t="e">
        <f>VLOOKUP('Vol of ausaid vs. other funds'!$A181&amp;'Vol of ausaid vs. other funds'!H$1,#REF!,11,0)</f>
        <v>#REF!</v>
      </c>
      <c r="I181" t="e">
        <f>VLOOKUP('Vol of ausaid vs. other funds'!$A181&amp;'Vol of ausaid vs. other funds'!I$1,#REF!,11,0)</f>
        <v>#REF!</v>
      </c>
      <c r="L181" t="e">
        <f>VLOOKUP('Vol of ausaid vs. other funds'!$A181&amp;'Vol of ausaid vs. other funds'!L$1,#REF!,16,0)</f>
        <v>#REF!</v>
      </c>
      <c r="M181" t="e">
        <f>VLOOKUP('Vol of ausaid vs. other funds'!$A181&amp;'Vol of ausaid vs. other funds'!M$1,#REF!,16,0)</f>
        <v>#REF!</v>
      </c>
      <c r="N181" t="e">
        <f>VLOOKUP('Vol of ausaid vs. other funds'!$A181&amp;'Vol of ausaid vs. other funds'!N$1,#REF!,16,0)</f>
        <v>#REF!</v>
      </c>
      <c r="O181" t="e">
        <f>VLOOKUP('Vol of ausaid vs. other funds'!$A181&amp;'Vol of ausaid vs. other funds'!O$1,#REF!,16,0)</f>
        <v>#REF!</v>
      </c>
      <c r="P181" t="e">
        <f>VLOOKUP('Vol of ausaid vs. other funds'!$A181&amp;'Vol of ausaid vs. other funds'!P$1,#REF!,16,0)</f>
        <v>#REF!</v>
      </c>
      <c r="Q181" t="e">
        <f>VLOOKUP('Vol of ausaid vs. other funds'!$A181&amp;'Vol of ausaid vs. other funds'!Q$1,#REF!,16,0)</f>
        <v>#REF!</v>
      </c>
      <c r="R181" t="e">
        <f>VLOOKUP('Vol of ausaid vs. other funds'!$A181&amp;'Vol of ausaid vs. other funds'!R$1,#REF!,16,0)</f>
        <v>#REF!</v>
      </c>
      <c r="S181" t="e">
        <f>VLOOKUP('Vol of ausaid vs. other funds'!$A181&amp;'Vol of ausaid vs. other funds'!S$1,#REF!,16,0)</f>
        <v>#REF!</v>
      </c>
      <c r="V181" t="e">
        <f t="shared" si="59"/>
        <v>#REF!</v>
      </c>
      <c r="W181" t="e">
        <f t="shared" si="68"/>
        <v>#REF!</v>
      </c>
      <c r="X181" t="e">
        <f t="shared" si="60"/>
        <v>#REF!</v>
      </c>
      <c r="Y181" t="e">
        <f t="shared" si="61"/>
        <v>#REF!</v>
      </c>
      <c r="Z181" t="e">
        <f t="shared" si="62"/>
        <v>#REF!</v>
      </c>
      <c r="AA181" t="e">
        <f t="shared" si="63"/>
        <v>#REF!</v>
      </c>
      <c r="AB181" t="e">
        <f t="shared" si="64"/>
        <v>#REF!</v>
      </c>
      <c r="AC181" t="e">
        <f t="shared" si="65"/>
        <v>#REF!</v>
      </c>
      <c r="AF181" t="e">
        <f t="shared" si="69"/>
        <v>#REF!</v>
      </c>
      <c r="AG181" t="e">
        <f t="shared" si="70"/>
        <v>#REF!</v>
      </c>
      <c r="AH181" t="e">
        <f t="shared" si="71"/>
        <v>#REF!</v>
      </c>
      <c r="AI181" t="e">
        <f t="shared" si="72"/>
        <v>#REF!</v>
      </c>
      <c r="AJ181" t="e">
        <f t="shared" si="73"/>
        <v>#REF!</v>
      </c>
      <c r="AK181" t="e">
        <f t="shared" si="74"/>
        <v>#REF!</v>
      </c>
      <c r="AL181" t="e">
        <f t="shared" si="75"/>
        <v>#REF!</v>
      </c>
      <c r="AM181" t="e">
        <f t="shared" si="76"/>
        <v>#REF!</v>
      </c>
      <c r="AP181" t="str">
        <f t="shared" si="77"/>
        <v/>
      </c>
      <c r="AQ181" t="str">
        <f t="shared" si="78"/>
        <v/>
      </c>
      <c r="AR181" t="str">
        <f t="shared" si="79"/>
        <v/>
      </c>
      <c r="AS181" t="str">
        <f t="shared" si="80"/>
        <v/>
      </c>
      <c r="AT181" t="str">
        <f t="shared" si="81"/>
        <v/>
      </c>
      <c r="AU181" t="str">
        <f t="shared" si="82"/>
        <v/>
      </c>
      <c r="AV181" t="str">
        <f t="shared" si="83"/>
        <v/>
      </c>
      <c r="AW181" t="str">
        <f t="shared" si="84"/>
        <v/>
      </c>
      <c r="AY181" s="6" t="str">
        <f t="shared" si="66"/>
        <v/>
      </c>
      <c r="AZ181" s="6" t="str">
        <f t="shared" si="67"/>
        <v/>
      </c>
    </row>
    <row r="182" spans="1:52" x14ac:dyDescent="0.25">
      <c r="A182" t="s">
        <v>178</v>
      </c>
      <c r="B182" t="e">
        <f>VLOOKUP('Vol of ausaid vs. other funds'!$A182&amp;'Vol of ausaid vs. other funds'!B$1,#REF!,11,0)</f>
        <v>#REF!</v>
      </c>
      <c r="C182" t="e">
        <f>VLOOKUP('Vol of ausaid vs. other funds'!$A182&amp;'Vol of ausaid vs. other funds'!C$1,#REF!,11,0)</f>
        <v>#REF!</v>
      </c>
      <c r="D182" t="e">
        <f>VLOOKUP('Vol of ausaid vs. other funds'!$A182&amp;'Vol of ausaid vs. other funds'!D$1,#REF!,11,0)</f>
        <v>#REF!</v>
      </c>
      <c r="E182" t="e">
        <f>VLOOKUP('Vol of ausaid vs. other funds'!$A182&amp;'Vol of ausaid vs. other funds'!E$1,#REF!,11,0)</f>
        <v>#REF!</v>
      </c>
      <c r="F182" t="e">
        <f>VLOOKUP('Vol of ausaid vs. other funds'!$A182&amp;'Vol of ausaid vs. other funds'!F$1,#REF!,11,0)</f>
        <v>#REF!</v>
      </c>
      <c r="G182" t="e">
        <f>VLOOKUP('Vol of ausaid vs. other funds'!$A182&amp;'Vol of ausaid vs. other funds'!G$1,#REF!,11,0)</f>
        <v>#REF!</v>
      </c>
      <c r="H182" t="e">
        <f>VLOOKUP('Vol of ausaid vs. other funds'!$A182&amp;'Vol of ausaid vs. other funds'!H$1,#REF!,11,0)</f>
        <v>#REF!</v>
      </c>
      <c r="I182" t="e">
        <f>VLOOKUP('Vol of ausaid vs. other funds'!$A182&amp;'Vol of ausaid vs. other funds'!I$1,#REF!,11,0)</f>
        <v>#REF!</v>
      </c>
      <c r="L182" t="e">
        <f>VLOOKUP('Vol of ausaid vs. other funds'!$A182&amp;'Vol of ausaid vs. other funds'!L$1,#REF!,16,0)</f>
        <v>#REF!</v>
      </c>
      <c r="M182" t="e">
        <f>VLOOKUP('Vol of ausaid vs. other funds'!$A182&amp;'Vol of ausaid vs. other funds'!M$1,#REF!,16,0)</f>
        <v>#REF!</v>
      </c>
      <c r="N182" t="e">
        <f>VLOOKUP('Vol of ausaid vs. other funds'!$A182&amp;'Vol of ausaid vs. other funds'!N$1,#REF!,16,0)</f>
        <v>#REF!</v>
      </c>
      <c r="O182" t="e">
        <f>VLOOKUP('Vol of ausaid vs. other funds'!$A182&amp;'Vol of ausaid vs. other funds'!O$1,#REF!,16,0)</f>
        <v>#REF!</v>
      </c>
      <c r="P182" t="e">
        <f>VLOOKUP('Vol of ausaid vs. other funds'!$A182&amp;'Vol of ausaid vs. other funds'!P$1,#REF!,16,0)</f>
        <v>#REF!</v>
      </c>
      <c r="Q182" t="e">
        <f>VLOOKUP('Vol of ausaid vs. other funds'!$A182&amp;'Vol of ausaid vs. other funds'!Q$1,#REF!,16,0)</f>
        <v>#REF!</v>
      </c>
      <c r="R182" t="e">
        <f>VLOOKUP('Vol of ausaid vs. other funds'!$A182&amp;'Vol of ausaid vs. other funds'!R$1,#REF!,16,0)</f>
        <v>#REF!</v>
      </c>
      <c r="S182" t="e">
        <f>VLOOKUP('Vol of ausaid vs. other funds'!$A182&amp;'Vol of ausaid vs. other funds'!S$1,#REF!,16,0)</f>
        <v>#REF!</v>
      </c>
      <c r="V182" t="e">
        <f t="shared" si="59"/>
        <v>#REF!</v>
      </c>
      <c r="W182" t="e">
        <f t="shared" si="68"/>
        <v>#REF!</v>
      </c>
      <c r="X182" t="e">
        <f t="shared" si="60"/>
        <v>#REF!</v>
      </c>
      <c r="Y182" t="e">
        <f t="shared" si="61"/>
        <v>#REF!</v>
      </c>
      <c r="Z182" t="e">
        <f t="shared" si="62"/>
        <v>#REF!</v>
      </c>
      <c r="AA182" t="e">
        <f t="shared" si="63"/>
        <v>#REF!</v>
      </c>
      <c r="AB182" t="e">
        <f t="shared" si="64"/>
        <v>#REF!</v>
      </c>
      <c r="AC182" t="e">
        <f t="shared" si="65"/>
        <v>#REF!</v>
      </c>
      <c r="AF182" t="e">
        <f t="shared" si="69"/>
        <v>#REF!</v>
      </c>
      <c r="AG182" t="e">
        <f t="shared" si="70"/>
        <v>#REF!</v>
      </c>
      <c r="AH182" t="e">
        <f t="shared" si="71"/>
        <v>#REF!</v>
      </c>
      <c r="AI182" t="e">
        <f t="shared" si="72"/>
        <v>#REF!</v>
      </c>
      <c r="AJ182" t="e">
        <f t="shared" si="73"/>
        <v>#REF!</v>
      </c>
      <c r="AK182" t="e">
        <f t="shared" si="74"/>
        <v>#REF!</v>
      </c>
      <c r="AL182" t="e">
        <f t="shared" si="75"/>
        <v>#REF!</v>
      </c>
      <c r="AM182" t="e">
        <f t="shared" si="76"/>
        <v>#REF!</v>
      </c>
      <c r="AP182" t="str">
        <f t="shared" si="77"/>
        <v/>
      </c>
      <c r="AQ182" t="str">
        <f t="shared" si="78"/>
        <v/>
      </c>
      <c r="AR182" t="str">
        <f t="shared" si="79"/>
        <v/>
      </c>
      <c r="AS182" t="str">
        <f t="shared" si="80"/>
        <v/>
      </c>
      <c r="AT182" t="str">
        <f t="shared" si="81"/>
        <v/>
      </c>
      <c r="AU182" t="str">
        <f t="shared" si="82"/>
        <v/>
      </c>
      <c r="AV182" t="str">
        <f t="shared" si="83"/>
        <v/>
      </c>
      <c r="AW182" t="str">
        <f t="shared" si="84"/>
        <v/>
      </c>
      <c r="AY182" s="6" t="str">
        <f t="shared" si="66"/>
        <v/>
      </c>
      <c r="AZ182" s="6" t="str">
        <f t="shared" si="67"/>
        <v/>
      </c>
    </row>
    <row r="183" spans="1:52" x14ac:dyDescent="0.25">
      <c r="A183" t="s">
        <v>181</v>
      </c>
      <c r="B183" t="e">
        <f>VLOOKUP('Vol of ausaid vs. other funds'!$A183&amp;'Vol of ausaid vs. other funds'!B$1,#REF!,11,0)</f>
        <v>#REF!</v>
      </c>
      <c r="C183" t="e">
        <f>VLOOKUP('Vol of ausaid vs. other funds'!$A183&amp;'Vol of ausaid vs. other funds'!C$1,#REF!,11,0)</f>
        <v>#REF!</v>
      </c>
      <c r="D183" t="e">
        <f>VLOOKUP('Vol of ausaid vs. other funds'!$A183&amp;'Vol of ausaid vs. other funds'!D$1,#REF!,11,0)</f>
        <v>#REF!</v>
      </c>
      <c r="E183" t="e">
        <f>VLOOKUP('Vol of ausaid vs. other funds'!$A183&amp;'Vol of ausaid vs. other funds'!E$1,#REF!,11,0)</f>
        <v>#REF!</v>
      </c>
      <c r="F183" t="e">
        <f>VLOOKUP('Vol of ausaid vs. other funds'!$A183&amp;'Vol of ausaid vs. other funds'!F$1,#REF!,11,0)</f>
        <v>#REF!</v>
      </c>
      <c r="G183" t="e">
        <f>VLOOKUP('Vol of ausaid vs. other funds'!$A183&amp;'Vol of ausaid vs. other funds'!G$1,#REF!,11,0)</f>
        <v>#REF!</v>
      </c>
      <c r="H183" t="e">
        <f>VLOOKUP('Vol of ausaid vs. other funds'!$A183&amp;'Vol of ausaid vs. other funds'!H$1,#REF!,11,0)</f>
        <v>#REF!</v>
      </c>
      <c r="I183" t="e">
        <f>VLOOKUP('Vol of ausaid vs. other funds'!$A183&amp;'Vol of ausaid vs. other funds'!I$1,#REF!,11,0)</f>
        <v>#REF!</v>
      </c>
      <c r="L183" t="e">
        <f>VLOOKUP('Vol of ausaid vs. other funds'!$A183&amp;'Vol of ausaid vs. other funds'!L$1,#REF!,16,0)</f>
        <v>#REF!</v>
      </c>
      <c r="M183" t="e">
        <f>VLOOKUP('Vol of ausaid vs. other funds'!$A183&amp;'Vol of ausaid vs. other funds'!M$1,#REF!,16,0)</f>
        <v>#REF!</v>
      </c>
      <c r="N183" t="e">
        <f>VLOOKUP('Vol of ausaid vs. other funds'!$A183&amp;'Vol of ausaid vs. other funds'!N$1,#REF!,16,0)</f>
        <v>#REF!</v>
      </c>
      <c r="O183" t="e">
        <f>VLOOKUP('Vol of ausaid vs. other funds'!$A183&amp;'Vol of ausaid vs. other funds'!O$1,#REF!,16,0)</f>
        <v>#REF!</v>
      </c>
      <c r="P183" t="e">
        <f>VLOOKUP('Vol of ausaid vs. other funds'!$A183&amp;'Vol of ausaid vs. other funds'!P$1,#REF!,16,0)</f>
        <v>#REF!</v>
      </c>
      <c r="Q183" t="e">
        <f>VLOOKUP('Vol of ausaid vs. other funds'!$A183&amp;'Vol of ausaid vs. other funds'!Q$1,#REF!,16,0)</f>
        <v>#REF!</v>
      </c>
      <c r="R183" t="e">
        <f>VLOOKUP('Vol of ausaid vs. other funds'!$A183&amp;'Vol of ausaid vs. other funds'!R$1,#REF!,16,0)</f>
        <v>#REF!</v>
      </c>
      <c r="S183" t="e">
        <f>VLOOKUP('Vol of ausaid vs. other funds'!$A183&amp;'Vol of ausaid vs. other funds'!S$1,#REF!,16,0)</f>
        <v>#REF!</v>
      </c>
      <c r="V183" t="e">
        <f t="shared" si="59"/>
        <v>#REF!</v>
      </c>
      <c r="W183" t="e">
        <f t="shared" si="68"/>
        <v>#REF!</v>
      </c>
      <c r="X183" t="e">
        <f t="shared" si="60"/>
        <v>#REF!</v>
      </c>
      <c r="Y183" t="e">
        <f t="shared" si="61"/>
        <v>#REF!</v>
      </c>
      <c r="Z183" t="e">
        <f t="shared" si="62"/>
        <v>#REF!</v>
      </c>
      <c r="AA183" t="e">
        <f t="shared" si="63"/>
        <v>#REF!</v>
      </c>
      <c r="AB183" t="e">
        <f t="shared" si="64"/>
        <v>#REF!</v>
      </c>
      <c r="AC183" t="e">
        <f t="shared" si="65"/>
        <v>#REF!</v>
      </c>
      <c r="AF183" t="e">
        <f t="shared" si="69"/>
        <v>#REF!</v>
      </c>
      <c r="AG183" t="e">
        <f t="shared" si="70"/>
        <v>#REF!</v>
      </c>
      <c r="AH183" t="e">
        <f t="shared" si="71"/>
        <v>#REF!</v>
      </c>
      <c r="AI183" t="e">
        <f t="shared" si="72"/>
        <v>#REF!</v>
      </c>
      <c r="AJ183" t="e">
        <f t="shared" si="73"/>
        <v>#REF!</v>
      </c>
      <c r="AK183" t="e">
        <f t="shared" si="74"/>
        <v>#REF!</v>
      </c>
      <c r="AL183" t="e">
        <f t="shared" si="75"/>
        <v>#REF!</v>
      </c>
      <c r="AM183" t="e">
        <f t="shared" si="76"/>
        <v>#REF!</v>
      </c>
      <c r="AP183" t="str">
        <f t="shared" si="77"/>
        <v/>
      </c>
      <c r="AQ183" t="str">
        <f t="shared" si="78"/>
        <v/>
      </c>
      <c r="AR183" t="str">
        <f t="shared" si="79"/>
        <v/>
      </c>
      <c r="AS183" t="str">
        <f t="shared" si="80"/>
        <v/>
      </c>
      <c r="AT183" t="str">
        <f t="shared" si="81"/>
        <v/>
      </c>
      <c r="AU183" t="str">
        <f t="shared" si="82"/>
        <v/>
      </c>
      <c r="AV183" t="str">
        <f t="shared" si="83"/>
        <v/>
      </c>
      <c r="AW183" t="str">
        <f t="shared" si="84"/>
        <v/>
      </c>
      <c r="AY183" s="6" t="str">
        <f t="shared" si="66"/>
        <v/>
      </c>
      <c r="AZ183" s="6" t="str">
        <f t="shared" si="67"/>
        <v/>
      </c>
    </row>
    <row r="184" spans="1:52" x14ac:dyDescent="0.25">
      <c r="A184" t="s">
        <v>182</v>
      </c>
      <c r="B184" t="e">
        <f>VLOOKUP('Vol of ausaid vs. other funds'!$A184&amp;'Vol of ausaid vs. other funds'!B$1,#REF!,11,0)</f>
        <v>#REF!</v>
      </c>
      <c r="C184" t="e">
        <f>VLOOKUP('Vol of ausaid vs. other funds'!$A184&amp;'Vol of ausaid vs. other funds'!C$1,#REF!,11,0)</f>
        <v>#REF!</v>
      </c>
      <c r="D184" t="e">
        <f>VLOOKUP('Vol of ausaid vs. other funds'!$A184&amp;'Vol of ausaid vs. other funds'!D$1,#REF!,11,0)</f>
        <v>#REF!</v>
      </c>
      <c r="E184" t="e">
        <f>VLOOKUP('Vol of ausaid vs. other funds'!$A184&amp;'Vol of ausaid vs. other funds'!E$1,#REF!,11,0)</f>
        <v>#REF!</v>
      </c>
      <c r="F184" t="e">
        <f>VLOOKUP('Vol of ausaid vs. other funds'!$A184&amp;'Vol of ausaid vs. other funds'!F$1,#REF!,11,0)</f>
        <v>#REF!</v>
      </c>
      <c r="G184" t="e">
        <f>VLOOKUP('Vol of ausaid vs. other funds'!$A184&amp;'Vol of ausaid vs. other funds'!G$1,#REF!,11,0)</f>
        <v>#REF!</v>
      </c>
      <c r="H184" t="e">
        <f>VLOOKUP('Vol of ausaid vs. other funds'!$A184&amp;'Vol of ausaid vs. other funds'!H$1,#REF!,11,0)</f>
        <v>#REF!</v>
      </c>
      <c r="I184" t="e">
        <f>VLOOKUP('Vol of ausaid vs. other funds'!$A184&amp;'Vol of ausaid vs. other funds'!I$1,#REF!,11,0)</f>
        <v>#REF!</v>
      </c>
      <c r="L184" t="e">
        <f>VLOOKUP('Vol of ausaid vs. other funds'!$A184&amp;'Vol of ausaid vs. other funds'!L$1,#REF!,16,0)</f>
        <v>#REF!</v>
      </c>
      <c r="M184" t="e">
        <f>VLOOKUP('Vol of ausaid vs. other funds'!$A184&amp;'Vol of ausaid vs. other funds'!M$1,#REF!,16,0)</f>
        <v>#REF!</v>
      </c>
      <c r="N184" t="e">
        <f>VLOOKUP('Vol of ausaid vs. other funds'!$A184&amp;'Vol of ausaid vs. other funds'!N$1,#REF!,16,0)</f>
        <v>#REF!</v>
      </c>
      <c r="O184" t="e">
        <f>VLOOKUP('Vol of ausaid vs. other funds'!$A184&amp;'Vol of ausaid vs. other funds'!O$1,#REF!,16,0)</f>
        <v>#REF!</v>
      </c>
      <c r="P184" t="e">
        <f>VLOOKUP('Vol of ausaid vs. other funds'!$A184&amp;'Vol of ausaid vs. other funds'!P$1,#REF!,16,0)</f>
        <v>#REF!</v>
      </c>
      <c r="Q184" t="e">
        <f>VLOOKUP('Vol of ausaid vs. other funds'!$A184&amp;'Vol of ausaid vs. other funds'!Q$1,#REF!,16,0)</f>
        <v>#REF!</v>
      </c>
      <c r="R184" t="e">
        <f>VLOOKUP('Vol of ausaid vs. other funds'!$A184&amp;'Vol of ausaid vs. other funds'!R$1,#REF!,16,0)</f>
        <v>#REF!</v>
      </c>
      <c r="S184" t="e">
        <f>VLOOKUP('Vol of ausaid vs. other funds'!$A184&amp;'Vol of ausaid vs. other funds'!S$1,#REF!,16,0)</f>
        <v>#REF!</v>
      </c>
      <c r="V184" t="e">
        <f t="shared" si="59"/>
        <v>#REF!</v>
      </c>
      <c r="W184" t="e">
        <f t="shared" si="68"/>
        <v>#REF!</v>
      </c>
      <c r="X184" t="e">
        <f t="shared" si="60"/>
        <v>#REF!</v>
      </c>
      <c r="Y184" t="e">
        <f t="shared" si="61"/>
        <v>#REF!</v>
      </c>
      <c r="Z184" t="e">
        <f t="shared" si="62"/>
        <v>#REF!</v>
      </c>
      <c r="AA184" t="e">
        <f t="shared" si="63"/>
        <v>#REF!</v>
      </c>
      <c r="AB184" t="e">
        <f t="shared" si="64"/>
        <v>#REF!</v>
      </c>
      <c r="AC184" t="e">
        <f t="shared" si="65"/>
        <v>#REF!</v>
      </c>
      <c r="AF184" t="e">
        <f t="shared" si="69"/>
        <v>#REF!</v>
      </c>
      <c r="AG184" t="e">
        <f t="shared" si="70"/>
        <v>#REF!</v>
      </c>
      <c r="AH184" t="e">
        <f t="shared" si="71"/>
        <v>#REF!</v>
      </c>
      <c r="AI184" t="e">
        <f t="shared" si="72"/>
        <v>#REF!</v>
      </c>
      <c r="AJ184" t="e">
        <f t="shared" si="73"/>
        <v>#REF!</v>
      </c>
      <c r="AK184" t="e">
        <f t="shared" si="74"/>
        <v>#REF!</v>
      </c>
      <c r="AL184" t="e">
        <f t="shared" si="75"/>
        <v>#REF!</v>
      </c>
      <c r="AM184" t="e">
        <f t="shared" si="76"/>
        <v>#REF!</v>
      </c>
      <c r="AP184" t="str">
        <f t="shared" si="77"/>
        <v/>
      </c>
      <c r="AQ184" t="str">
        <f t="shared" si="78"/>
        <v/>
      </c>
      <c r="AR184" t="str">
        <f t="shared" si="79"/>
        <v/>
      </c>
      <c r="AS184" t="str">
        <f t="shared" si="80"/>
        <v/>
      </c>
      <c r="AT184" t="str">
        <f t="shared" si="81"/>
        <v/>
      </c>
      <c r="AU184" t="str">
        <f t="shared" si="82"/>
        <v/>
      </c>
      <c r="AV184" t="str">
        <f t="shared" si="83"/>
        <v/>
      </c>
      <c r="AW184" t="str">
        <f t="shared" si="84"/>
        <v/>
      </c>
      <c r="AY184" s="6" t="str">
        <f t="shared" si="66"/>
        <v/>
      </c>
      <c r="AZ184" s="6" t="str">
        <f t="shared" si="67"/>
        <v/>
      </c>
    </row>
    <row r="185" spans="1:52" x14ac:dyDescent="0.25">
      <c r="A185" t="s">
        <v>39</v>
      </c>
      <c r="B185" t="e">
        <f>VLOOKUP('Vol of ausaid vs. other funds'!$A185&amp;'Vol of ausaid vs. other funds'!B$1,#REF!,11,0)</f>
        <v>#REF!</v>
      </c>
      <c r="C185" t="e">
        <f>VLOOKUP('Vol of ausaid vs. other funds'!$A185&amp;'Vol of ausaid vs. other funds'!C$1,#REF!,11,0)</f>
        <v>#REF!</v>
      </c>
      <c r="D185" t="e">
        <f>VLOOKUP('Vol of ausaid vs. other funds'!$A185&amp;'Vol of ausaid vs. other funds'!D$1,#REF!,11,0)</f>
        <v>#REF!</v>
      </c>
      <c r="E185" t="e">
        <f>VLOOKUP('Vol of ausaid vs. other funds'!$A185&amp;'Vol of ausaid vs. other funds'!E$1,#REF!,11,0)</f>
        <v>#REF!</v>
      </c>
      <c r="F185" t="e">
        <f>VLOOKUP('Vol of ausaid vs. other funds'!$A185&amp;'Vol of ausaid vs. other funds'!F$1,#REF!,11,0)</f>
        <v>#REF!</v>
      </c>
      <c r="G185" t="e">
        <f>VLOOKUP('Vol of ausaid vs. other funds'!$A185&amp;'Vol of ausaid vs. other funds'!G$1,#REF!,11,0)</f>
        <v>#REF!</v>
      </c>
      <c r="H185" t="e">
        <f>VLOOKUP('Vol of ausaid vs. other funds'!$A185&amp;'Vol of ausaid vs. other funds'!H$1,#REF!,11,0)</f>
        <v>#REF!</v>
      </c>
      <c r="I185" t="e">
        <f>VLOOKUP('Vol of ausaid vs. other funds'!$A185&amp;'Vol of ausaid vs. other funds'!I$1,#REF!,11,0)</f>
        <v>#REF!</v>
      </c>
      <c r="L185" t="e">
        <f>VLOOKUP('Vol of ausaid vs. other funds'!$A185&amp;'Vol of ausaid vs. other funds'!L$1,#REF!,16,0)</f>
        <v>#REF!</v>
      </c>
      <c r="M185" t="e">
        <f>VLOOKUP('Vol of ausaid vs. other funds'!$A185&amp;'Vol of ausaid vs. other funds'!M$1,#REF!,16,0)</f>
        <v>#REF!</v>
      </c>
      <c r="N185" t="e">
        <f>VLOOKUP('Vol of ausaid vs. other funds'!$A185&amp;'Vol of ausaid vs. other funds'!N$1,#REF!,16,0)</f>
        <v>#REF!</v>
      </c>
      <c r="O185" t="e">
        <f>VLOOKUP('Vol of ausaid vs. other funds'!$A185&amp;'Vol of ausaid vs. other funds'!O$1,#REF!,16,0)</f>
        <v>#REF!</v>
      </c>
      <c r="P185" t="e">
        <f>VLOOKUP('Vol of ausaid vs. other funds'!$A185&amp;'Vol of ausaid vs. other funds'!P$1,#REF!,16,0)</f>
        <v>#REF!</v>
      </c>
      <c r="Q185" t="e">
        <f>VLOOKUP('Vol of ausaid vs. other funds'!$A185&amp;'Vol of ausaid vs. other funds'!Q$1,#REF!,16,0)</f>
        <v>#REF!</v>
      </c>
      <c r="R185" t="e">
        <f>VLOOKUP('Vol of ausaid vs. other funds'!$A185&amp;'Vol of ausaid vs. other funds'!R$1,#REF!,16,0)</f>
        <v>#REF!</v>
      </c>
      <c r="S185" t="e">
        <f>VLOOKUP('Vol of ausaid vs. other funds'!$A185&amp;'Vol of ausaid vs. other funds'!S$1,#REF!,16,0)</f>
        <v>#REF!</v>
      </c>
      <c r="V185" t="e">
        <f t="shared" si="59"/>
        <v>#REF!</v>
      </c>
      <c r="W185" t="e">
        <f t="shared" si="68"/>
        <v>#REF!</v>
      </c>
      <c r="X185" t="e">
        <f t="shared" si="60"/>
        <v>#REF!</v>
      </c>
      <c r="Y185" t="e">
        <f t="shared" si="61"/>
        <v>#REF!</v>
      </c>
      <c r="Z185" t="e">
        <f t="shared" si="62"/>
        <v>#REF!</v>
      </c>
      <c r="AA185" t="e">
        <f t="shared" si="63"/>
        <v>#REF!</v>
      </c>
      <c r="AB185" t="e">
        <f t="shared" si="64"/>
        <v>#REF!</v>
      </c>
      <c r="AC185" t="e">
        <f t="shared" si="65"/>
        <v>#REF!</v>
      </c>
      <c r="AF185" t="e">
        <f t="shared" si="69"/>
        <v>#REF!</v>
      </c>
      <c r="AG185" t="e">
        <f t="shared" si="70"/>
        <v>#REF!</v>
      </c>
      <c r="AH185" t="e">
        <f t="shared" si="71"/>
        <v>#REF!</v>
      </c>
      <c r="AI185" t="e">
        <f t="shared" si="72"/>
        <v>#REF!</v>
      </c>
      <c r="AJ185" t="e">
        <f t="shared" si="73"/>
        <v>#REF!</v>
      </c>
      <c r="AK185" t="e">
        <f t="shared" si="74"/>
        <v>#REF!</v>
      </c>
      <c r="AL185" t="e">
        <f t="shared" si="75"/>
        <v>#REF!</v>
      </c>
      <c r="AM185" t="e">
        <f t="shared" si="76"/>
        <v>#REF!</v>
      </c>
      <c r="AP185" t="str">
        <f t="shared" si="77"/>
        <v/>
      </c>
      <c r="AQ185" t="str">
        <f t="shared" si="78"/>
        <v/>
      </c>
      <c r="AR185" t="str">
        <f t="shared" si="79"/>
        <v/>
      </c>
      <c r="AS185" t="str">
        <f t="shared" si="80"/>
        <v/>
      </c>
      <c r="AT185" t="str">
        <f t="shared" si="81"/>
        <v/>
      </c>
      <c r="AU185" t="str">
        <f t="shared" si="82"/>
        <v/>
      </c>
      <c r="AV185" t="str">
        <f t="shared" si="83"/>
        <v/>
      </c>
      <c r="AW185" t="str">
        <f t="shared" si="84"/>
        <v/>
      </c>
      <c r="AY185" s="6" t="str">
        <f t="shared" si="66"/>
        <v/>
      </c>
      <c r="AZ185" s="6" t="str">
        <f t="shared" si="67"/>
        <v/>
      </c>
    </row>
    <row r="186" spans="1:52" x14ac:dyDescent="0.25">
      <c r="A186" t="s">
        <v>32</v>
      </c>
      <c r="B186" t="e">
        <f>VLOOKUP('Vol of ausaid vs. other funds'!$A186&amp;'Vol of ausaid vs. other funds'!B$1,#REF!,11,0)</f>
        <v>#REF!</v>
      </c>
      <c r="C186" t="e">
        <f>VLOOKUP('Vol of ausaid vs. other funds'!$A186&amp;'Vol of ausaid vs. other funds'!C$1,#REF!,11,0)</f>
        <v>#REF!</v>
      </c>
      <c r="D186" t="e">
        <f>VLOOKUP('Vol of ausaid vs. other funds'!$A186&amp;'Vol of ausaid vs. other funds'!D$1,#REF!,11,0)</f>
        <v>#REF!</v>
      </c>
      <c r="E186" t="e">
        <f>VLOOKUP('Vol of ausaid vs. other funds'!$A186&amp;'Vol of ausaid vs. other funds'!E$1,#REF!,11,0)</f>
        <v>#REF!</v>
      </c>
      <c r="F186" t="e">
        <f>VLOOKUP('Vol of ausaid vs. other funds'!$A186&amp;'Vol of ausaid vs. other funds'!F$1,#REF!,11,0)</f>
        <v>#REF!</v>
      </c>
      <c r="G186" t="e">
        <f>VLOOKUP('Vol of ausaid vs. other funds'!$A186&amp;'Vol of ausaid vs. other funds'!G$1,#REF!,11,0)</f>
        <v>#REF!</v>
      </c>
      <c r="H186" t="e">
        <f>VLOOKUP('Vol of ausaid vs. other funds'!$A186&amp;'Vol of ausaid vs. other funds'!H$1,#REF!,11,0)</f>
        <v>#REF!</v>
      </c>
      <c r="I186" t="e">
        <f>VLOOKUP('Vol of ausaid vs. other funds'!$A186&amp;'Vol of ausaid vs. other funds'!I$1,#REF!,11,0)</f>
        <v>#REF!</v>
      </c>
      <c r="L186" t="e">
        <f>VLOOKUP('Vol of ausaid vs. other funds'!$A186&amp;'Vol of ausaid vs. other funds'!L$1,#REF!,16,0)</f>
        <v>#REF!</v>
      </c>
      <c r="M186" t="e">
        <f>VLOOKUP('Vol of ausaid vs. other funds'!$A186&amp;'Vol of ausaid vs. other funds'!M$1,#REF!,16,0)</f>
        <v>#REF!</v>
      </c>
      <c r="N186" t="e">
        <f>VLOOKUP('Vol of ausaid vs. other funds'!$A186&amp;'Vol of ausaid vs. other funds'!N$1,#REF!,16,0)</f>
        <v>#REF!</v>
      </c>
      <c r="O186" t="e">
        <f>VLOOKUP('Vol of ausaid vs. other funds'!$A186&amp;'Vol of ausaid vs. other funds'!O$1,#REF!,16,0)</f>
        <v>#REF!</v>
      </c>
      <c r="P186" t="e">
        <f>VLOOKUP('Vol of ausaid vs. other funds'!$A186&amp;'Vol of ausaid vs. other funds'!P$1,#REF!,16,0)</f>
        <v>#REF!</v>
      </c>
      <c r="Q186" t="e">
        <f>VLOOKUP('Vol of ausaid vs. other funds'!$A186&amp;'Vol of ausaid vs. other funds'!Q$1,#REF!,16,0)</f>
        <v>#REF!</v>
      </c>
      <c r="R186" t="e">
        <f>VLOOKUP('Vol of ausaid vs. other funds'!$A186&amp;'Vol of ausaid vs. other funds'!R$1,#REF!,16,0)</f>
        <v>#REF!</v>
      </c>
      <c r="S186" t="e">
        <f>VLOOKUP('Vol of ausaid vs. other funds'!$A186&amp;'Vol of ausaid vs. other funds'!S$1,#REF!,16,0)</f>
        <v>#REF!</v>
      </c>
      <c r="V186" t="e">
        <f t="shared" si="59"/>
        <v>#REF!</v>
      </c>
      <c r="W186" t="e">
        <f t="shared" si="68"/>
        <v>#REF!</v>
      </c>
      <c r="X186" t="e">
        <f t="shared" si="60"/>
        <v>#REF!</v>
      </c>
      <c r="Y186" t="e">
        <f t="shared" si="61"/>
        <v>#REF!</v>
      </c>
      <c r="Z186" t="e">
        <f t="shared" si="62"/>
        <v>#REF!</v>
      </c>
      <c r="AA186" t="e">
        <f t="shared" si="63"/>
        <v>#REF!</v>
      </c>
      <c r="AB186" t="e">
        <f t="shared" si="64"/>
        <v>#REF!</v>
      </c>
      <c r="AC186" t="e">
        <f t="shared" si="65"/>
        <v>#REF!</v>
      </c>
      <c r="AF186" t="e">
        <f t="shared" si="69"/>
        <v>#REF!</v>
      </c>
      <c r="AG186" t="e">
        <f t="shared" si="70"/>
        <v>#REF!</v>
      </c>
      <c r="AH186" t="e">
        <f t="shared" si="71"/>
        <v>#REF!</v>
      </c>
      <c r="AI186" t="e">
        <f t="shared" si="72"/>
        <v>#REF!</v>
      </c>
      <c r="AJ186" t="e">
        <f t="shared" si="73"/>
        <v>#REF!</v>
      </c>
      <c r="AK186" t="e">
        <f t="shared" si="74"/>
        <v>#REF!</v>
      </c>
      <c r="AL186" t="e">
        <f t="shared" si="75"/>
        <v>#REF!</v>
      </c>
      <c r="AM186" t="e">
        <f t="shared" si="76"/>
        <v>#REF!</v>
      </c>
      <c r="AP186" t="str">
        <f t="shared" si="77"/>
        <v/>
      </c>
      <c r="AQ186" t="str">
        <f t="shared" si="78"/>
        <v/>
      </c>
      <c r="AR186" t="str">
        <f t="shared" si="79"/>
        <v/>
      </c>
      <c r="AS186" t="str">
        <f t="shared" si="80"/>
        <v/>
      </c>
      <c r="AT186" t="str">
        <f t="shared" si="81"/>
        <v/>
      </c>
      <c r="AU186" t="str">
        <f t="shared" si="82"/>
        <v/>
      </c>
      <c r="AV186" t="str">
        <f t="shared" si="83"/>
        <v/>
      </c>
      <c r="AW186" t="str">
        <f t="shared" si="84"/>
        <v/>
      </c>
      <c r="AY186" s="6" t="str">
        <f t="shared" si="66"/>
        <v/>
      </c>
      <c r="AZ186" s="6" t="str">
        <f t="shared" si="67"/>
        <v/>
      </c>
    </row>
    <row r="187" spans="1:52" x14ac:dyDescent="0.25">
      <c r="A187" s="2" t="s">
        <v>0</v>
      </c>
      <c r="B187" t="e">
        <f>VLOOKUP('Vol of ausaid vs. other funds'!$A187&amp;'Vol of ausaid vs. other funds'!B$1,#REF!,11,0)</f>
        <v>#REF!</v>
      </c>
      <c r="C187" t="e">
        <f>VLOOKUP('Vol of ausaid vs. other funds'!$A187&amp;'Vol of ausaid vs. other funds'!C$1,#REF!,11,0)</f>
        <v>#REF!</v>
      </c>
      <c r="D187" t="e">
        <f>VLOOKUP('Vol of ausaid vs. other funds'!$A187&amp;'Vol of ausaid vs. other funds'!D$1,#REF!,11,0)</f>
        <v>#REF!</v>
      </c>
      <c r="E187" t="e">
        <f>VLOOKUP('Vol of ausaid vs. other funds'!$A187&amp;'Vol of ausaid vs. other funds'!E$1,#REF!,11,0)</f>
        <v>#REF!</v>
      </c>
      <c r="F187" t="e">
        <f>VLOOKUP('Vol of ausaid vs. other funds'!$A187&amp;'Vol of ausaid vs. other funds'!F$1,#REF!,11,0)</f>
        <v>#REF!</v>
      </c>
      <c r="G187" t="e">
        <f>VLOOKUP('Vol of ausaid vs. other funds'!$A187&amp;'Vol of ausaid vs. other funds'!G$1,#REF!,11,0)</f>
        <v>#REF!</v>
      </c>
      <c r="H187" t="e">
        <f>VLOOKUP('Vol of ausaid vs. other funds'!$A187&amp;'Vol of ausaid vs. other funds'!H$1,#REF!,11,0)</f>
        <v>#REF!</v>
      </c>
      <c r="I187" t="e">
        <f>VLOOKUP('Vol of ausaid vs. other funds'!$A187&amp;'Vol of ausaid vs. other funds'!I$1,#REF!,11,0)</f>
        <v>#REF!</v>
      </c>
      <c r="L187" t="e">
        <f>VLOOKUP('Vol of ausaid vs. other funds'!$A187&amp;'Vol of ausaid vs. other funds'!L$1,#REF!,16,0)</f>
        <v>#REF!</v>
      </c>
      <c r="M187" t="e">
        <f>VLOOKUP('Vol of ausaid vs. other funds'!$A187&amp;'Vol of ausaid vs. other funds'!M$1,#REF!,16,0)</f>
        <v>#REF!</v>
      </c>
      <c r="N187" t="e">
        <f>VLOOKUP('Vol of ausaid vs. other funds'!$A187&amp;'Vol of ausaid vs. other funds'!N$1,#REF!,16,0)</f>
        <v>#REF!</v>
      </c>
      <c r="O187" t="e">
        <f>VLOOKUP('Vol of ausaid vs. other funds'!$A187&amp;'Vol of ausaid vs. other funds'!O$1,#REF!,16,0)</f>
        <v>#REF!</v>
      </c>
      <c r="P187" t="e">
        <f>VLOOKUP('Vol of ausaid vs. other funds'!$A187&amp;'Vol of ausaid vs. other funds'!P$1,#REF!,16,0)</f>
        <v>#REF!</v>
      </c>
      <c r="Q187" t="e">
        <f>VLOOKUP('Vol of ausaid vs. other funds'!$A187&amp;'Vol of ausaid vs. other funds'!Q$1,#REF!,16,0)</f>
        <v>#REF!</v>
      </c>
      <c r="R187" t="e">
        <f>VLOOKUP('Vol of ausaid vs. other funds'!$A187&amp;'Vol of ausaid vs. other funds'!R$1,#REF!,16,0)</f>
        <v>#REF!</v>
      </c>
      <c r="S187" t="e">
        <f>VLOOKUP('Vol of ausaid vs. other funds'!$A187&amp;'Vol of ausaid vs. other funds'!S$1,#REF!,16,0)</f>
        <v>#REF!</v>
      </c>
      <c r="V187" t="e">
        <f t="shared" si="59"/>
        <v>#REF!</v>
      </c>
      <c r="W187" t="e">
        <f t="shared" si="68"/>
        <v>#REF!</v>
      </c>
      <c r="X187" t="e">
        <f t="shared" si="60"/>
        <v>#REF!</v>
      </c>
      <c r="Y187" t="e">
        <f t="shared" si="61"/>
        <v>#REF!</v>
      </c>
      <c r="Z187" t="e">
        <f t="shared" si="62"/>
        <v>#REF!</v>
      </c>
      <c r="AA187" t="e">
        <f t="shared" si="63"/>
        <v>#REF!</v>
      </c>
      <c r="AB187" t="e">
        <f t="shared" si="64"/>
        <v>#REF!</v>
      </c>
      <c r="AC187" t="e">
        <f t="shared" si="65"/>
        <v>#REF!</v>
      </c>
      <c r="AF187" t="e">
        <f t="shared" si="69"/>
        <v>#REF!</v>
      </c>
      <c r="AG187" t="e">
        <f t="shared" si="70"/>
        <v>#REF!</v>
      </c>
      <c r="AH187" t="e">
        <f t="shared" si="71"/>
        <v>#REF!</v>
      </c>
      <c r="AI187" t="e">
        <f t="shared" si="72"/>
        <v>#REF!</v>
      </c>
      <c r="AJ187" t="e">
        <f t="shared" si="73"/>
        <v>#REF!</v>
      </c>
      <c r="AK187" t="e">
        <f t="shared" si="74"/>
        <v>#REF!</v>
      </c>
      <c r="AL187" t="e">
        <f t="shared" si="75"/>
        <v>#REF!</v>
      </c>
      <c r="AM187" t="e">
        <f t="shared" si="76"/>
        <v>#REF!</v>
      </c>
      <c r="AP187" t="str">
        <f t="shared" si="77"/>
        <v/>
      </c>
      <c r="AQ187" t="str">
        <f t="shared" si="78"/>
        <v/>
      </c>
      <c r="AR187" t="str">
        <f t="shared" si="79"/>
        <v/>
      </c>
      <c r="AS187" t="str">
        <f t="shared" si="80"/>
        <v/>
      </c>
      <c r="AT187" t="str">
        <f t="shared" si="81"/>
        <v/>
      </c>
      <c r="AU187" t="str">
        <f t="shared" si="82"/>
        <v/>
      </c>
      <c r="AV187" t="str">
        <f t="shared" si="83"/>
        <v/>
      </c>
      <c r="AW187" t="str">
        <f t="shared" si="84"/>
        <v/>
      </c>
      <c r="AY187" s="6" t="str">
        <f t="shared" si="66"/>
        <v/>
      </c>
      <c r="AZ187" s="6" t="str">
        <f t="shared" si="67"/>
        <v/>
      </c>
    </row>
    <row r="188" spans="1:52" x14ac:dyDescent="0.25">
      <c r="A188" s="2" t="s">
        <v>95</v>
      </c>
      <c r="B188" t="e">
        <f>VLOOKUP('Vol of ausaid vs. other funds'!$A188&amp;'Vol of ausaid vs. other funds'!B$1,#REF!,11,0)</f>
        <v>#REF!</v>
      </c>
      <c r="C188" t="e">
        <f>VLOOKUP('Vol of ausaid vs. other funds'!$A188&amp;'Vol of ausaid vs. other funds'!C$1,#REF!,11,0)</f>
        <v>#REF!</v>
      </c>
      <c r="D188" t="e">
        <f>VLOOKUP('Vol of ausaid vs. other funds'!$A188&amp;'Vol of ausaid vs. other funds'!D$1,#REF!,11,0)</f>
        <v>#REF!</v>
      </c>
      <c r="E188" t="e">
        <f>VLOOKUP('Vol of ausaid vs. other funds'!$A188&amp;'Vol of ausaid vs. other funds'!E$1,#REF!,11,0)</f>
        <v>#REF!</v>
      </c>
      <c r="F188" t="e">
        <f>VLOOKUP('Vol of ausaid vs. other funds'!$A188&amp;'Vol of ausaid vs. other funds'!F$1,#REF!,11,0)</f>
        <v>#REF!</v>
      </c>
      <c r="G188" t="e">
        <f>VLOOKUP('Vol of ausaid vs. other funds'!$A188&amp;'Vol of ausaid vs. other funds'!G$1,#REF!,11,0)</f>
        <v>#REF!</v>
      </c>
      <c r="H188" t="e">
        <f>VLOOKUP('Vol of ausaid vs. other funds'!$A188&amp;'Vol of ausaid vs. other funds'!H$1,#REF!,11,0)</f>
        <v>#REF!</v>
      </c>
      <c r="I188" t="e">
        <f>VLOOKUP('Vol of ausaid vs. other funds'!$A188&amp;'Vol of ausaid vs. other funds'!I$1,#REF!,11,0)</f>
        <v>#REF!</v>
      </c>
      <c r="L188" t="e">
        <f>VLOOKUP('Vol of ausaid vs. other funds'!$A188&amp;'Vol of ausaid vs. other funds'!L$1,#REF!,16,0)</f>
        <v>#REF!</v>
      </c>
      <c r="M188" t="e">
        <f>VLOOKUP('Vol of ausaid vs. other funds'!$A188&amp;'Vol of ausaid vs. other funds'!M$1,#REF!,16,0)</f>
        <v>#REF!</v>
      </c>
      <c r="N188" t="e">
        <f>VLOOKUP('Vol of ausaid vs. other funds'!$A188&amp;'Vol of ausaid vs. other funds'!N$1,#REF!,16,0)</f>
        <v>#REF!</v>
      </c>
      <c r="O188" t="e">
        <f>VLOOKUP('Vol of ausaid vs. other funds'!$A188&amp;'Vol of ausaid vs. other funds'!O$1,#REF!,16,0)</f>
        <v>#REF!</v>
      </c>
      <c r="P188" t="e">
        <f>VLOOKUP('Vol of ausaid vs. other funds'!$A188&amp;'Vol of ausaid vs. other funds'!P$1,#REF!,16,0)</f>
        <v>#REF!</v>
      </c>
      <c r="Q188" t="e">
        <f>VLOOKUP('Vol of ausaid vs. other funds'!$A188&amp;'Vol of ausaid vs. other funds'!Q$1,#REF!,16,0)</f>
        <v>#REF!</v>
      </c>
      <c r="R188" t="e">
        <f>VLOOKUP('Vol of ausaid vs. other funds'!$A188&amp;'Vol of ausaid vs. other funds'!R$1,#REF!,16,0)</f>
        <v>#REF!</v>
      </c>
      <c r="S188" t="e">
        <f>VLOOKUP('Vol of ausaid vs. other funds'!$A188&amp;'Vol of ausaid vs. other funds'!S$1,#REF!,16,0)</f>
        <v>#REF!</v>
      </c>
      <c r="V188" t="e">
        <f t="shared" si="59"/>
        <v>#REF!</v>
      </c>
      <c r="W188" t="e">
        <f t="shared" si="68"/>
        <v>#REF!</v>
      </c>
      <c r="X188" t="e">
        <f t="shared" si="60"/>
        <v>#REF!</v>
      </c>
      <c r="Y188" t="e">
        <f t="shared" si="61"/>
        <v>#REF!</v>
      </c>
      <c r="Z188" t="e">
        <f t="shared" si="62"/>
        <v>#REF!</v>
      </c>
      <c r="AA188" t="e">
        <f t="shared" si="63"/>
        <v>#REF!</v>
      </c>
      <c r="AB188" t="e">
        <f t="shared" si="64"/>
        <v>#REF!</v>
      </c>
      <c r="AC188" t="e">
        <f t="shared" si="65"/>
        <v>#REF!</v>
      </c>
      <c r="AF188" t="e">
        <f t="shared" si="69"/>
        <v>#REF!</v>
      </c>
      <c r="AG188" t="e">
        <f t="shared" si="70"/>
        <v>#REF!</v>
      </c>
      <c r="AH188" t="e">
        <f t="shared" si="71"/>
        <v>#REF!</v>
      </c>
      <c r="AI188" t="e">
        <f t="shared" si="72"/>
        <v>#REF!</v>
      </c>
      <c r="AJ188" t="e">
        <f t="shared" si="73"/>
        <v>#REF!</v>
      </c>
      <c r="AK188" t="e">
        <f t="shared" si="74"/>
        <v>#REF!</v>
      </c>
      <c r="AL188" t="e">
        <f t="shared" si="75"/>
        <v>#REF!</v>
      </c>
      <c r="AM188" t="e">
        <f t="shared" si="76"/>
        <v>#REF!</v>
      </c>
      <c r="AP188" t="str">
        <f t="shared" si="77"/>
        <v/>
      </c>
      <c r="AQ188" t="str">
        <f t="shared" si="78"/>
        <v/>
      </c>
      <c r="AR188" t="str">
        <f t="shared" si="79"/>
        <v/>
      </c>
      <c r="AS188" t="str">
        <f t="shared" si="80"/>
        <v/>
      </c>
      <c r="AT188" t="str">
        <f t="shared" si="81"/>
        <v/>
      </c>
      <c r="AU188" t="str">
        <f t="shared" si="82"/>
        <v/>
      </c>
      <c r="AV188" t="str">
        <f t="shared" si="83"/>
        <v/>
      </c>
      <c r="AW188" t="str">
        <f t="shared" si="84"/>
        <v/>
      </c>
      <c r="AY188" s="6" t="str">
        <f t="shared" si="66"/>
        <v/>
      </c>
      <c r="AZ188" s="6" t="str">
        <f t="shared" si="67"/>
        <v/>
      </c>
    </row>
    <row r="189" spans="1:52" x14ac:dyDescent="0.25">
      <c r="A189" s="2" t="s">
        <v>8</v>
      </c>
      <c r="B189" t="e">
        <f>VLOOKUP('Vol of ausaid vs. other funds'!$A189&amp;'Vol of ausaid vs. other funds'!B$1,#REF!,11,0)</f>
        <v>#REF!</v>
      </c>
      <c r="C189" t="e">
        <f>VLOOKUP('Vol of ausaid vs. other funds'!$A189&amp;'Vol of ausaid vs. other funds'!C$1,#REF!,11,0)</f>
        <v>#REF!</v>
      </c>
      <c r="D189" t="e">
        <f>VLOOKUP('Vol of ausaid vs. other funds'!$A189&amp;'Vol of ausaid vs. other funds'!D$1,#REF!,11,0)</f>
        <v>#REF!</v>
      </c>
      <c r="E189" t="e">
        <f>VLOOKUP('Vol of ausaid vs. other funds'!$A189&amp;'Vol of ausaid vs. other funds'!E$1,#REF!,11,0)</f>
        <v>#REF!</v>
      </c>
      <c r="F189" t="e">
        <f>VLOOKUP('Vol of ausaid vs. other funds'!$A189&amp;'Vol of ausaid vs. other funds'!F$1,#REF!,11,0)</f>
        <v>#REF!</v>
      </c>
      <c r="G189" t="e">
        <f>VLOOKUP('Vol of ausaid vs. other funds'!$A189&amp;'Vol of ausaid vs. other funds'!G$1,#REF!,11,0)</f>
        <v>#REF!</v>
      </c>
      <c r="H189" t="e">
        <f>VLOOKUP('Vol of ausaid vs. other funds'!$A189&amp;'Vol of ausaid vs. other funds'!H$1,#REF!,11,0)</f>
        <v>#REF!</v>
      </c>
      <c r="I189" t="e">
        <f>VLOOKUP('Vol of ausaid vs. other funds'!$A189&amp;'Vol of ausaid vs. other funds'!I$1,#REF!,11,0)</f>
        <v>#REF!</v>
      </c>
      <c r="L189" t="e">
        <f>VLOOKUP('Vol of ausaid vs. other funds'!$A189&amp;'Vol of ausaid vs. other funds'!L$1,#REF!,16,0)</f>
        <v>#REF!</v>
      </c>
      <c r="M189" t="e">
        <f>VLOOKUP('Vol of ausaid vs. other funds'!$A189&amp;'Vol of ausaid vs. other funds'!M$1,#REF!,16,0)</f>
        <v>#REF!</v>
      </c>
      <c r="N189" t="e">
        <f>VLOOKUP('Vol of ausaid vs. other funds'!$A189&amp;'Vol of ausaid vs. other funds'!N$1,#REF!,16,0)</f>
        <v>#REF!</v>
      </c>
      <c r="O189" t="e">
        <f>VLOOKUP('Vol of ausaid vs. other funds'!$A189&amp;'Vol of ausaid vs. other funds'!O$1,#REF!,16,0)</f>
        <v>#REF!</v>
      </c>
      <c r="P189" t="e">
        <f>VLOOKUP('Vol of ausaid vs. other funds'!$A189&amp;'Vol of ausaid vs. other funds'!P$1,#REF!,16,0)</f>
        <v>#REF!</v>
      </c>
      <c r="Q189" t="e">
        <f>VLOOKUP('Vol of ausaid vs. other funds'!$A189&amp;'Vol of ausaid vs. other funds'!Q$1,#REF!,16,0)</f>
        <v>#REF!</v>
      </c>
      <c r="R189" t="e">
        <f>VLOOKUP('Vol of ausaid vs. other funds'!$A189&amp;'Vol of ausaid vs. other funds'!R$1,#REF!,16,0)</f>
        <v>#REF!</v>
      </c>
      <c r="S189" t="e">
        <f>VLOOKUP('Vol of ausaid vs. other funds'!$A189&amp;'Vol of ausaid vs. other funds'!S$1,#REF!,16,0)</f>
        <v>#REF!</v>
      </c>
      <c r="V189" t="e">
        <f t="shared" si="59"/>
        <v>#REF!</v>
      </c>
      <c r="W189" t="e">
        <f t="shared" si="68"/>
        <v>#REF!</v>
      </c>
      <c r="X189" t="e">
        <f t="shared" si="60"/>
        <v>#REF!</v>
      </c>
      <c r="Y189" t="e">
        <f t="shared" si="61"/>
        <v>#REF!</v>
      </c>
      <c r="Z189" t="e">
        <f t="shared" si="62"/>
        <v>#REF!</v>
      </c>
      <c r="AA189" t="e">
        <f t="shared" si="63"/>
        <v>#REF!</v>
      </c>
      <c r="AB189" t="e">
        <f t="shared" si="64"/>
        <v>#REF!</v>
      </c>
      <c r="AC189" t="e">
        <f t="shared" si="65"/>
        <v>#REF!</v>
      </c>
      <c r="AF189" t="e">
        <f t="shared" si="69"/>
        <v>#REF!</v>
      </c>
      <c r="AG189" t="e">
        <f t="shared" si="70"/>
        <v>#REF!</v>
      </c>
      <c r="AH189" t="e">
        <f t="shared" si="71"/>
        <v>#REF!</v>
      </c>
      <c r="AI189" t="e">
        <f t="shared" si="72"/>
        <v>#REF!</v>
      </c>
      <c r="AJ189" t="e">
        <f t="shared" si="73"/>
        <v>#REF!</v>
      </c>
      <c r="AK189" t="e">
        <f t="shared" si="74"/>
        <v>#REF!</v>
      </c>
      <c r="AL189" t="e">
        <f t="shared" si="75"/>
        <v>#REF!</v>
      </c>
      <c r="AM189" t="e">
        <f t="shared" si="76"/>
        <v>#REF!</v>
      </c>
      <c r="AP189" t="str">
        <f t="shared" si="77"/>
        <v/>
      </c>
      <c r="AQ189" t="str">
        <f t="shared" si="78"/>
        <v/>
      </c>
      <c r="AR189" t="str">
        <f t="shared" si="79"/>
        <v/>
      </c>
      <c r="AS189" t="str">
        <f t="shared" si="80"/>
        <v/>
      </c>
      <c r="AT189" t="str">
        <f t="shared" si="81"/>
        <v/>
      </c>
      <c r="AU189" t="str">
        <f t="shared" si="82"/>
        <v/>
      </c>
      <c r="AV189" t="str">
        <f t="shared" si="83"/>
        <v/>
      </c>
      <c r="AW189" t="str">
        <f t="shared" si="84"/>
        <v/>
      </c>
      <c r="AY189" s="6" t="str">
        <f t="shared" si="66"/>
        <v/>
      </c>
      <c r="AZ189" s="6" t="str">
        <f t="shared" si="67"/>
        <v/>
      </c>
    </row>
    <row r="190" spans="1:52" x14ac:dyDescent="0.25">
      <c r="A190" s="2" t="s">
        <v>23</v>
      </c>
      <c r="B190" t="e">
        <f>VLOOKUP('Vol of ausaid vs. other funds'!$A190&amp;'Vol of ausaid vs. other funds'!B$1,#REF!,11,0)</f>
        <v>#REF!</v>
      </c>
      <c r="C190" t="e">
        <f>VLOOKUP('Vol of ausaid vs. other funds'!$A190&amp;'Vol of ausaid vs. other funds'!C$1,#REF!,11,0)</f>
        <v>#REF!</v>
      </c>
      <c r="D190" t="e">
        <f>VLOOKUP('Vol of ausaid vs. other funds'!$A190&amp;'Vol of ausaid vs. other funds'!D$1,#REF!,11,0)</f>
        <v>#REF!</v>
      </c>
      <c r="E190" t="e">
        <f>VLOOKUP('Vol of ausaid vs. other funds'!$A190&amp;'Vol of ausaid vs. other funds'!E$1,#REF!,11,0)</f>
        <v>#REF!</v>
      </c>
      <c r="F190" t="e">
        <f>VLOOKUP('Vol of ausaid vs. other funds'!$A190&amp;'Vol of ausaid vs. other funds'!F$1,#REF!,11,0)</f>
        <v>#REF!</v>
      </c>
      <c r="G190" t="e">
        <f>VLOOKUP('Vol of ausaid vs. other funds'!$A190&amp;'Vol of ausaid vs. other funds'!G$1,#REF!,11,0)</f>
        <v>#REF!</v>
      </c>
      <c r="H190" t="e">
        <f>VLOOKUP('Vol of ausaid vs. other funds'!$A190&amp;'Vol of ausaid vs. other funds'!H$1,#REF!,11,0)</f>
        <v>#REF!</v>
      </c>
      <c r="I190" t="e">
        <f>VLOOKUP('Vol of ausaid vs. other funds'!$A190&amp;'Vol of ausaid vs. other funds'!I$1,#REF!,11,0)</f>
        <v>#REF!</v>
      </c>
      <c r="L190" t="e">
        <f>VLOOKUP('Vol of ausaid vs. other funds'!$A190&amp;'Vol of ausaid vs. other funds'!L$1,#REF!,16,0)</f>
        <v>#REF!</v>
      </c>
      <c r="M190" t="e">
        <f>VLOOKUP('Vol of ausaid vs. other funds'!$A190&amp;'Vol of ausaid vs. other funds'!M$1,#REF!,16,0)</f>
        <v>#REF!</v>
      </c>
      <c r="N190" t="e">
        <f>VLOOKUP('Vol of ausaid vs. other funds'!$A190&amp;'Vol of ausaid vs. other funds'!N$1,#REF!,16,0)</f>
        <v>#REF!</v>
      </c>
      <c r="O190" t="e">
        <f>VLOOKUP('Vol of ausaid vs. other funds'!$A190&amp;'Vol of ausaid vs. other funds'!O$1,#REF!,16,0)</f>
        <v>#REF!</v>
      </c>
      <c r="P190" t="e">
        <f>VLOOKUP('Vol of ausaid vs. other funds'!$A190&amp;'Vol of ausaid vs. other funds'!P$1,#REF!,16,0)</f>
        <v>#REF!</v>
      </c>
      <c r="Q190" t="e">
        <f>VLOOKUP('Vol of ausaid vs. other funds'!$A190&amp;'Vol of ausaid vs. other funds'!Q$1,#REF!,16,0)</f>
        <v>#REF!</v>
      </c>
      <c r="R190" t="e">
        <f>VLOOKUP('Vol of ausaid vs. other funds'!$A190&amp;'Vol of ausaid vs. other funds'!R$1,#REF!,16,0)</f>
        <v>#REF!</v>
      </c>
      <c r="S190" t="e">
        <f>VLOOKUP('Vol of ausaid vs. other funds'!$A190&amp;'Vol of ausaid vs. other funds'!S$1,#REF!,16,0)</f>
        <v>#REF!</v>
      </c>
      <c r="V190" t="e">
        <f t="shared" si="59"/>
        <v>#REF!</v>
      </c>
      <c r="W190" t="e">
        <f t="shared" si="68"/>
        <v>#REF!</v>
      </c>
      <c r="X190" t="e">
        <f t="shared" si="60"/>
        <v>#REF!</v>
      </c>
      <c r="Y190" t="e">
        <f t="shared" si="61"/>
        <v>#REF!</v>
      </c>
      <c r="Z190" t="e">
        <f t="shared" si="62"/>
        <v>#REF!</v>
      </c>
      <c r="AA190" t="e">
        <f t="shared" si="63"/>
        <v>#REF!</v>
      </c>
      <c r="AB190" t="e">
        <f t="shared" si="64"/>
        <v>#REF!</v>
      </c>
      <c r="AC190" t="e">
        <f t="shared" si="65"/>
        <v>#REF!</v>
      </c>
      <c r="AF190" t="e">
        <f t="shared" si="69"/>
        <v>#REF!</v>
      </c>
      <c r="AG190" t="e">
        <f t="shared" si="70"/>
        <v>#REF!</v>
      </c>
      <c r="AH190" t="e">
        <f t="shared" si="71"/>
        <v>#REF!</v>
      </c>
      <c r="AI190" t="e">
        <f t="shared" si="72"/>
        <v>#REF!</v>
      </c>
      <c r="AJ190" t="e">
        <f t="shared" si="73"/>
        <v>#REF!</v>
      </c>
      <c r="AK190" t="e">
        <f t="shared" si="74"/>
        <v>#REF!</v>
      </c>
      <c r="AL190" t="e">
        <f t="shared" si="75"/>
        <v>#REF!</v>
      </c>
      <c r="AM190" t="e">
        <f t="shared" si="76"/>
        <v>#REF!</v>
      </c>
      <c r="AP190" t="str">
        <f t="shared" si="77"/>
        <v/>
      </c>
      <c r="AQ190" t="str">
        <f t="shared" si="78"/>
        <v/>
      </c>
      <c r="AR190" t="str">
        <f t="shared" si="79"/>
        <v/>
      </c>
      <c r="AS190" t="str">
        <f t="shared" si="80"/>
        <v/>
      </c>
      <c r="AT190" t="str">
        <f t="shared" si="81"/>
        <v/>
      </c>
      <c r="AU190" t="str">
        <f t="shared" si="82"/>
        <v/>
      </c>
      <c r="AV190" t="str">
        <f t="shared" si="83"/>
        <v/>
      </c>
      <c r="AW190" t="str">
        <f t="shared" si="84"/>
        <v/>
      </c>
      <c r="AY190" s="6" t="str">
        <f t="shared" si="66"/>
        <v/>
      </c>
      <c r="AZ190" s="6" t="str">
        <f t="shared" si="67"/>
        <v/>
      </c>
    </row>
    <row r="191" spans="1:52" x14ac:dyDescent="0.25">
      <c r="A191" s="2" t="s">
        <v>50</v>
      </c>
      <c r="B191" t="e">
        <f>VLOOKUP('Vol of ausaid vs. other funds'!$A191&amp;'Vol of ausaid vs. other funds'!B$1,#REF!,11,0)</f>
        <v>#REF!</v>
      </c>
      <c r="C191" t="e">
        <f>VLOOKUP('Vol of ausaid vs. other funds'!$A191&amp;'Vol of ausaid vs. other funds'!C$1,#REF!,11,0)</f>
        <v>#REF!</v>
      </c>
      <c r="D191" t="e">
        <f>VLOOKUP('Vol of ausaid vs. other funds'!$A191&amp;'Vol of ausaid vs. other funds'!D$1,#REF!,11,0)</f>
        <v>#REF!</v>
      </c>
      <c r="E191" t="e">
        <f>VLOOKUP('Vol of ausaid vs. other funds'!$A191&amp;'Vol of ausaid vs. other funds'!E$1,#REF!,11,0)</f>
        <v>#REF!</v>
      </c>
      <c r="F191" t="e">
        <f>VLOOKUP('Vol of ausaid vs. other funds'!$A191&amp;'Vol of ausaid vs. other funds'!F$1,#REF!,11,0)</f>
        <v>#REF!</v>
      </c>
      <c r="G191" t="e">
        <f>VLOOKUP('Vol of ausaid vs. other funds'!$A191&amp;'Vol of ausaid vs. other funds'!G$1,#REF!,11,0)</f>
        <v>#REF!</v>
      </c>
      <c r="H191" t="e">
        <f>VLOOKUP('Vol of ausaid vs. other funds'!$A191&amp;'Vol of ausaid vs. other funds'!H$1,#REF!,11,0)</f>
        <v>#REF!</v>
      </c>
      <c r="I191" t="e">
        <f>VLOOKUP('Vol of ausaid vs. other funds'!$A191&amp;'Vol of ausaid vs. other funds'!I$1,#REF!,11,0)</f>
        <v>#REF!</v>
      </c>
      <c r="L191" t="e">
        <f>VLOOKUP('Vol of ausaid vs. other funds'!$A191&amp;'Vol of ausaid vs. other funds'!L$1,#REF!,16,0)</f>
        <v>#REF!</v>
      </c>
      <c r="M191" t="e">
        <f>VLOOKUP('Vol of ausaid vs. other funds'!$A191&amp;'Vol of ausaid vs. other funds'!M$1,#REF!,16,0)</f>
        <v>#REF!</v>
      </c>
      <c r="N191" t="e">
        <f>VLOOKUP('Vol of ausaid vs. other funds'!$A191&amp;'Vol of ausaid vs. other funds'!N$1,#REF!,16,0)</f>
        <v>#REF!</v>
      </c>
      <c r="O191" t="e">
        <f>VLOOKUP('Vol of ausaid vs. other funds'!$A191&amp;'Vol of ausaid vs. other funds'!O$1,#REF!,16,0)</f>
        <v>#REF!</v>
      </c>
      <c r="P191" t="e">
        <f>VLOOKUP('Vol of ausaid vs. other funds'!$A191&amp;'Vol of ausaid vs. other funds'!P$1,#REF!,16,0)</f>
        <v>#REF!</v>
      </c>
      <c r="Q191" t="e">
        <f>VLOOKUP('Vol of ausaid vs. other funds'!$A191&amp;'Vol of ausaid vs. other funds'!Q$1,#REF!,16,0)</f>
        <v>#REF!</v>
      </c>
      <c r="R191" t="e">
        <f>VLOOKUP('Vol of ausaid vs. other funds'!$A191&amp;'Vol of ausaid vs. other funds'!R$1,#REF!,16,0)</f>
        <v>#REF!</v>
      </c>
      <c r="S191" t="e">
        <f>VLOOKUP('Vol of ausaid vs. other funds'!$A191&amp;'Vol of ausaid vs. other funds'!S$1,#REF!,16,0)</f>
        <v>#REF!</v>
      </c>
      <c r="V191" t="e">
        <f t="shared" si="59"/>
        <v>#REF!</v>
      </c>
      <c r="W191" t="e">
        <f t="shared" si="68"/>
        <v>#REF!</v>
      </c>
      <c r="X191" t="e">
        <f t="shared" si="60"/>
        <v>#REF!</v>
      </c>
      <c r="Y191" t="e">
        <f t="shared" si="61"/>
        <v>#REF!</v>
      </c>
      <c r="Z191" t="e">
        <f t="shared" si="62"/>
        <v>#REF!</v>
      </c>
      <c r="AA191" t="e">
        <f t="shared" si="63"/>
        <v>#REF!</v>
      </c>
      <c r="AB191" t="e">
        <f t="shared" si="64"/>
        <v>#REF!</v>
      </c>
      <c r="AC191" t="e">
        <f t="shared" si="65"/>
        <v>#REF!</v>
      </c>
      <c r="AF191" t="e">
        <f t="shared" si="69"/>
        <v>#REF!</v>
      </c>
      <c r="AG191" t="e">
        <f t="shared" si="70"/>
        <v>#REF!</v>
      </c>
      <c r="AH191" t="e">
        <f t="shared" si="71"/>
        <v>#REF!</v>
      </c>
      <c r="AI191" t="e">
        <f t="shared" si="72"/>
        <v>#REF!</v>
      </c>
      <c r="AJ191" t="e">
        <f t="shared" si="73"/>
        <v>#REF!</v>
      </c>
      <c r="AK191" t="e">
        <f t="shared" si="74"/>
        <v>#REF!</v>
      </c>
      <c r="AL191" t="e">
        <f t="shared" si="75"/>
        <v>#REF!</v>
      </c>
      <c r="AM191" t="e">
        <f t="shared" si="76"/>
        <v>#REF!</v>
      </c>
      <c r="AP191" t="str">
        <f t="shared" si="77"/>
        <v/>
      </c>
      <c r="AQ191" t="str">
        <f t="shared" si="78"/>
        <v/>
      </c>
      <c r="AR191" t="str">
        <f t="shared" si="79"/>
        <v/>
      </c>
      <c r="AS191" t="str">
        <f t="shared" si="80"/>
        <v/>
      </c>
      <c r="AT191" t="str">
        <f t="shared" si="81"/>
        <v/>
      </c>
      <c r="AU191" t="str">
        <f t="shared" si="82"/>
        <v/>
      </c>
      <c r="AV191" t="str">
        <f t="shared" si="83"/>
        <v/>
      </c>
      <c r="AW191" t="str">
        <f t="shared" si="84"/>
        <v/>
      </c>
      <c r="AY191" s="6" t="str">
        <f t="shared" si="66"/>
        <v/>
      </c>
      <c r="AZ191" s="6" t="str">
        <f t="shared" si="67"/>
        <v/>
      </c>
    </row>
    <row r="192" spans="1:52" x14ac:dyDescent="0.25">
      <c r="A192" s="2" t="s">
        <v>36</v>
      </c>
      <c r="B192" t="e">
        <f>VLOOKUP('Vol of ausaid vs. other funds'!$A192&amp;'Vol of ausaid vs. other funds'!B$1,#REF!,11,0)</f>
        <v>#REF!</v>
      </c>
      <c r="C192" t="e">
        <f>VLOOKUP('Vol of ausaid vs. other funds'!$A192&amp;'Vol of ausaid vs. other funds'!C$1,#REF!,11,0)</f>
        <v>#REF!</v>
      </c>
      <c r="D192" t="e">
        <f>VLOOKUP('Vol of ausaid vs. other funds'!$A192&amp;'Vol of ausaid vs. other funds'!D$1,#REF!,11,0)</f>
        <v>#REF!</v>
      </c>
      <c r="E192" t="e">
        <f>VLOOKUP('Vol of ausaid vs. other funds'!$A192&amp;'Vol of ausaid vs. other funds'!E$1,#REF!,11,0)</f>
        <v>#REF!</v>
      </c>
      <c r="F192" t="e">
        <f>VLOOKUP('Vol of ausaid vs. other funds'!$A192&amp;'Vol of ausaid vs. other funds'!F$1,#REF!,11,0)</f>
        <v>#REF!</v>
      </c>
      <c r="G192" t="e">
        <f>VLOOKUP('Vol of ausaid vs. other funds'!$A192&amp;'Vol of ausaid vs. other funds'!G$1,#REF!,11,0)</f>
        <v>#REF!</v>
      </c>
      <c r="H192" t="e">
        <f>VLOOKUP('Vol of ausaid vs. other funds'!$A192&amp;'Vol of ausaid vs. other funds'!H$1,#REF!,11,0)</f>
        <v>#REF!</v>
      </c>
      <c r="I192" t="e">
        <f>VLOOKUP('Vol of ausaid vs. other funds'!$A192&amp;'Vol of ausaid vs. other funds'!I$1,#REF!,11,0)</f>
        <v>#REF!</v>
      </c>
      <c r="L192" t="e">
        <f>VLOOKUP('Vol of ausaid vs. other funds'!$A192&amp;'Vol of ausaid vs. other funds'!L$1,#REF!,16,0)</f>
        <v>#REF!</v>
      </c>
      <c r="M192" t="e">
        <f>VLOOKUP('Vol of ausaid vs. other funds'!$A192&amp;'Vol of ausaid vs. other funds'!M$1,#REF!,16,0)</f>
        <v>#REF!</v>
      </c>
      <c r="N192" t="e">
        <f>VLOOKUP('Vol of ausaid vs. other funds'!$A192&amp;'Vol of ausaid vs. other funds'!N$1,#REF!,16,0)</f>
        <v>#REF!</v>
      </c>
      <c r="O192" t="e">
        <f>VLOOKUP('Vol of ausaid vs. other funds'!$A192&amp;'Vol of ausaid vs. other funds'!O$1,#REF!,16,0)</f>
        <v>#REF!</v>
      </c>
      <c r="P192" t="e">
        <f>VLOOKUP('Vol of ausaid vs. other funds'!$A192&amp;'Vol of ausaid vs. other funds'!P$1,#REF!,16,0)</f>
        <v>#REF!</v>
      </c>
      <c r="Q192" t="e">
        <f>VLOOKUP('Vol of ausaid vs. other funds'!$A192&amp;'Vol of ausaid vs. other funds'!Q$1,#REF!,16,0)</f>
        <v>#REF!</v>
      </c>
      <c r="R192" t="e">
        <f>VLOOKUP('Vol of ausaid vs. other funds'!$A192&amp;'Vol of ausaid vs. other funds'!R$1,#REF!,16,0)</f>
        <v>#REF!</v>
      </c>
      <c r="S192" t="e">
        <f>VLOOKUP('Vol of ausaid vs. other funds'!$A192&amp;'Vol of ausaid vs. other funds'!S$1,#REF!,16,0)</f>
        <v>#REF!</v>
      </c>
      <c r="V192" t="e">
        <f t="shared" si="59"/>
        <v>#REF!</v>
      </c>
      <c r="W192" t="e">
        <f t="shared" si="68"/>
        <v>#REF!</v>
      </c>
      <c r="X192" t="e">
        <f t="shared" si="60"/>
        <v>#REF!</v>
      </c>
      <c r="Y192" t="e">
        <f t="shared" si="61"/>
        <v>#REF!</v>
      </c>
      <c r="Z192" t="e">
        <f t="shared" si="62"/>
        <v>#REF!</v>
      </c>
      <c r="AA192" t="e">
        <f t="shared" si="63"/>
        <v>#REF!</v>
      </c>
      <c r="AB192" t="e">
        <f t="shared" si="64"/>
        <v>#REF!</v>
      </c>
      <c r="AC192" t="e">
        <f t="shared" si="65"/>
        <v>#REF!</v>
      </c>
      <c r="AF192" t="e">
        <f t="shared" si="69"/>
        <v>#REF!</v>
      </c>
      <c r="AG192" t="e">
        <f t="shared" si="70"/>
        <v>#REF!</v>
      </c>
      <c r="AH192" t="e">
        <f t="shared" si="71"/>
        <v>#REF!</v>
      </c>
      <c r="AI192" t="e">
        <f t="shared" si="72"/>
        <v>#REF!</v>
      </c>
      <c r="AJ192" t="e">
        <f t="shared" si="73"/>
        <v>#REF!</v>
      </c>
      <c r="AK192" t="e">
        <f t="shared" si="74"/>
        <v>#REF!</v>
      </c>
      <c r="AL192" t="e">
        <f t="shared" si="75"/>
        <v>#REF!</v>
      </c>
      <c r="AM192" t="e">
        <f t="shared" si="76"/>
        <v>#REF!</v>
      </c>
      <c r="AP192" t="str">
        <f t="shared" si="77"/>
        <v/>
      </c>
      <c r="AQ192" t="str">
        <f t="shared" si="78"/>
        <v/>
      </c>
      <c r="AR192" t="str">
        <f t="shared" si="79"/>
        <v/>
      </c>
      <c r="AS192" t="str">
        <f t="shared" si="80"/>
        <v/>
      </c>
      <c r="AT192" t="str">
        <f t="shared" si="81"/>
        <v/>
      </c>
      <c r="AU192" t="str">
        <f t="shared" si="82"/>
        <v/>
      </c>
      <c r="AV192" t="str">
        <f t="shared" si="83"/>
        <v/>
      </c>
      <c r="AW192" t="str">
        <f t="shared" si="84"/>
        <v/>
      </c>
      <c r="AY192" s="6" t="str">
        <f t="shared" si="66"/>
        <v/>
      </c>
      <c r="AZ192" s="6" t="str">
        <f t="shared" si="67"/>
        <v/>
      </c>
    </row>
    <row r="193" spans="1:52" x14ac:dyDescent="0.25">
      <c r="A193" s="2" t="s">
        <v>57</v>
      </c>
      <c r="B193" t="e">
        <f>VLOOKUP('Vol of ausaid vs. other funds'!$A193&amp;'Vol of ausaid vs. other funds'!B$1,#REF!,11,0)</f>
        <v>#REF!</v>
      </c>
      <c r="C193" t="e">
        <f>VLOOKUP('Vol of ausaid vs. other funds'!$A193&amp;'Vol of ausaid vs. other funds'!C$1,#REF!,11,0)</f>
        <v>#REF!</v>
      </c>
      <c r="D193" t="e">
        <f>VLOOKUP('Vol of ausaid vs. other funds'!$A193&amp;'Vol of ausaid vs. other funds'!D$1,#REF!,11,0)</f>
        <v>#REF!</v>
      </c>
      <c r="E193" t="e">
        <f>VLOOKUP('Vol of ausaid vs. other funds'!$A193&amp;'Vol of ausaid vs. other funds'!E$1,#REF!,11,0)</f>
        <v>#REF!</v>
      </c>
      <c r="F193" t="e">
        <f>VLOOKUP('Vol of ausaid vs. other funds'!$A193&amp;'Vol of ausaid vs. other funds'!F$1,#REF!,11,0)</f>
        <v>#REF!</v>
      </c>
      <c r="G193" t="e">
        <f>VLOOKUP('Vol of ausaid vs. other funds'!$A193&amp;'Vol of ausaid vs. other funds'!G$1,#REF!,11,0)</f>
        <v>#REF!</v>
      </c>
      <c r="H193" t="e">
        <f>VLOOKUP('Vol of ausaid vs. other funds'!$A193&amp;'Vol of ausaid vs. other funds'!H$1,#REF!,11,0)</f>
        <v>#REF!</v>
      </c>
      <c r="I193" t="e">
        <f>VLOOKUP('Vol of ausaid vs. other funds'!$A193&amp;'Vol of ausaid vs. other funds'!I$1,#REF!,11,0)</f>
        <v>#REF!</v>
      </c>
      <c r="L193" t="e">
        <f>VLOOKUP('Vol of ausaid vs. other funds'!$A193&amp;'Vol of ausaid vs. other funds'!L$1,#REF!,16,0)</f>
        <v>#REF!</v>
      </c>
      <c r="M193" t="e">
        <f>VLOOKUP('Vol of ausaid vs. other funds'!$A193&amp;'Vol of ausaid vs. other funds'!M$1,#REF!,16,0)</f>
        <v>#REF!</v>
      </c>
      <c r="N193" t="e">
        <f>VLOOKUP('Vol of ausaid vs. other funds'!$A193&amp;'Vol of ausaid vs. other funds'!N$1,#REF!,16,0)</f>
        <v>#REF!</v>
      </c>
      <c r="O193" t="e">
        <f>VLOOKUP('Vol of ausaid vs. other funds'!$A193&amp;'Vol of ausaid vs. other funds'!O$1,#REF!,16,0)</f>
        <v>#REF!</v>
      </c>
      <c r="P193" t="e">
        <f>VLOOKUP('Vol of ausaid vs. other funds'!$A193&amp;'Vol of ausaid vs. other funds'!P$1,#REF!,16,0)</f>
        <v>#REF!</v>
      </c>
      <c r="Q193" t="e">
        <f>VLOOKUP('Vol of ausaid vs. other funds'!$A193&amp;'Vol of ausaid vs. other funds'!Q$1,#REF!,16,0)</f>
        <v>#REF!</v>
      </c>
      <c r="R193" t="e">
        <f>VLOOKUP('Vol of ausaid vs. other funds'!$A193&amp;'Vol of ausaid vs. other funds'!R$1,#REF!,16,0)</f>
        <v>#REF!</v>
      </c>
      <c r="S193" t="e">
        <f>VLOOKUP('Vol of ausaid vs. other funds'!$A193&amp;'Vol of ausaid vs. other funds'!S$1,#REF!,16,0)</f>
        <v>#REF!</v>
      </c>
      <c r="V193" t="e">
        <f t="shared" si="59"/>
        <v>#REF!</v>
      </c>
      <c r="W193" t="e">
        <f t="shared" si="68"/>
        <v>#REF!</v>
      </c>
      <c r="X193" t="e">
        <f t="shared" si="60"/>
        <v>#REF!</v>
      </c>
      <c r="Y193" t="e">
        <f t="shared" si="61"/>
        <v>#REF!</v>
      </c>
      <c r="Z193" t="e">
        <f t="shared" si="62"/>
        <v>#REF!</v>
      </c>
      <c r="AA193" t="e">
        <f t="shared" si="63"/>
        <v>#REF!</v>
      </c>
      <c r="AB193" t="e">
        <f t="shared" si="64"/>
        <v>#REF!</v>
      </c>
      <c r="AC193" t="e">
        <f t="shared" si="65"/>
        <v>#REF!</v>
      </c>
      <c r="AF193" t="e">
        <f t="shared" si="69"/>
        <v>#REF!</v>
      </c>
      <c r="AG193" t="e">
        <f t="shared" si="70"/>
        <v>#REF!</v>
      </c>
      <c r="AH193" t="e">
        <f t="shared" si="71"/>
        <v>#REF!</v>
      </c>
      <c r="AI193" t="e">
        <f t="shared" si="72"/>
        <v>#REF!</v>
      </c>
      <c r="AJ193" t="e">
        <f t="shared" si="73"/>
        <v>#REF!</v>
      </c>
      <c r="AK193" t="e">
        <f t="shared" si="74"/>
        <v>#REF!</v>
      </c>
      <c r="AL193" t="e">
        <f t="shared" si="75"/>
        <v>#REF!</v>
      </c>
      <c r="AM193" t="e">
        <f t="shared" si="76"/>
        <v>#REF!</v>
      </c>
      <c r="AP193" t="str">
        <f t="shared" si="77"/>
        <v/>
      </c>
      <c r="AQ193" t="str">
        <f t="shared" si="78"/>
        <v/>
      </c>
      <c r="AR193" t="str">
        <f t="shared" si="79"/>
        <v/>
      </c>
      <c r="AS193" t="str">
        <f t="shared" si="80"/>
        <v/>
      </c>
      <c r="AT193" t="str">
        <f t="shared" si="81"/>
        <v/>
      </c>
      <c r="AU193" t="str">
        <f t="shared" si="82"/>
        <v/>
      </c>
      <c r="AV193" t="str">
        <f t="shared" si="83"/>
        <v/>
      </c>
      <c r="AW193" t="str">
        <f t="shared" si="84"/>
        <v/>
      </c>
      <c r="AY193" s="6" t="str">
        <f t="shared" si="66"/>
        <v/>
      </c>
      <c r="AZ193" s="6" t="str">
        <f t="shared" si="67"/>
        <v/>
      </c>
    </row>
    <row r="194" spans="1:52" x14ac:dyDescent="0.25">
      <c r="A194" s="2" t="s">
        <v>72</v>
      </c>
      <c r="B194" t="e">
        <f>VLOOKUP('Vol of ausaid vs. other funds'!$A194&amp;'Vol of ausaid vs. other funds'!B$1,#REF!,11,0)</f>
        <v>#REF!</v>
      </c>
      <c r="C194" t="e">
        <f>VLOOKUP('Vol of ausaid vs. other funds'!$A194&amp;'Vol of ausaid vs. other funds'!C$1,#REF!,11,0)</f>
        <v>#REF!</v>
      </c>
      <c r="D194" t="e">
        <f>VLOOKUP('Vol of ausaid vs. other funds'!$A194&amp;'Vol of ausaid vs. other funds'!D$1,#REF!,11,0)</f>
        <v>#REF!</v>
      </c>
      <c r="E194" t="e">
        <f>VLOOKUP('Vol of ausaid vs. other funds'!$A194&amp;'Vol of ausaid vs. other funds'!E$1,#REF!,11,0)</f>
        <v>#REF!</v>
      </c>
      <c r="F194" t="e">
        <f>VLOOKUP('Vol of ausaid vs. other funds'!$A194&amp;'Vol of ausaid vs. other funds'!F$1,#REF!,11,0)</f>
        <v>#REF!</v>
      </c>
      <c r="G194" t="e">
        <f>VLOOKUP('Vol of ausaid vs. other funds'!$A194&amp;'Vol of ausaid vs. other funds'!G$1,#REF!,11,0)</f>
        <v>#REF!</v>
      </c>
      <c r="H194" t="e">
        <f>VLOOKUP('Vol of ausaid vs. other funds'!$A194&amp;'Vol of ausaid vs. other funds'!H$1,#REF!,11,0)</f>
        <v>#REF!</v>
      </c>
      <c r="I194" t="e">
        <f>VLOOKUP('Vol of ausaid vs. other funds'!$A194&amp;'Vol of ausaid vs. other funds'!I$1,#REF!,11,0)</f>
        <v>#REF!</v>
      </c>
      <c r="L194" t="e">
        <f>VLOOKUP('Vol of ausaid vs. other funds'!$A194&amp;'Vol of ausaid vs. other funds'!L$1,#REF!,16,0)</f>
        <v>#REF!</v>
      </c>
      <c r="M194" t="e">
        <f>VLOOKUP('Vol of ausaid vs. other funds'!$A194&amp;'Vol of ausaid vs. other funds'!M$1,#REF!,16,0)</f>
        <v>#REF!</v>
      </c>
      <c r="N194" t="e">
        <f>VLOOKUP('Vol of ausaid vs. other funds'!$A194&amp;'Vol of ausaid vs. other funds'!N$1,#REF!,16,0)</f>
        <v>#REF!</v>
      </c>
      <c r="O194" t="e">
        <f>VLOOKUP('Vol of ausaid vs. other funds'!$A194&amp;'Vol of ausaid vs. other funds'!O$1,#REF!,16,0)</f>
        <v>#REF!</v>
      </c>
      <c r="P194" t="e">
        <f>VLOOKUP('Vol of ausaid vs. other funds'!$A194&amp;'Vol of ausaid vs. other funds'!P$1,#REF!,16,0)</f>
        <v>#REF!</v>
      </c>
      <c r="Q194" t="e">
        <f>VLOOKUP('Vol of ausaid vs. other funds'!$A194&amp;'Vol of ausaid vs. other funds'!Q$1,#REF!,16,0)</f>
        <v>#REF!</v>
      </c>
      <c r="R194" t="e">
        <f>VLOOKUP('Vol of ausaid vs. other funds'!$A194&amp;'Vol of ausaid vs. other funds'!R$1,#REF!,16,0)</f>
        <v>#REF!</v>
      </c>
      <c r="S194" t="e">
        <f>VLOOKUP('Vol of ausaid vs. other funds'!$A194&amp;'Vol of ausaid vs. other funds'!S$1,#REF!,16,0)</f>
        <v>#REF!</v>
      </c>
      <c r="V194" t="e">
        <f t="shared" ref="V194:V228" si="85">IF(ISNA(B194),"",IF(B194=0,"",B194))</f>
        <v>#REF!</v>
      </c>
      <c r="W194" t="e">
        <f t="shared" si="68"/>
        <v>#REF!</v>
      </c>
      <c r="X194" t="e">
        <f t="shared" ref="X194:X228" si="86">IF(ISNA(D194),"",IF(D194=0,"",D194))</f>
        <v>#REF!</v>
      </c>
      <c r="Y194" t="e">
        <f t="shared" ref="Y194:Y228" si="87">IF(ISNA(E194),"",IF(E194=0,"",E194))</f>
        <v>#REF!</v>
      </c>
      <c r="Z194" t="e">
        <f t="shared" ref="Z194:Z228" si="88">IF(ISNA(F194),"",IF(F194=0,"",F194))</f>
        <v>#REF!</v>
      </c>
      <c r="AA194" t="e">
        <f t="shared" ref="AA194:AA228" si="89">IF(ISNA(G194),"",IF(G194=0,"",G194))</f>
        <v>#REF!</v>
      </c>
      <c r="AB194" t="e">
        <f t="shared" ref="AB194:AB228" si="90">IF(ISNA(H194),"",IF(H194=0,"",H194))</f>
        <v>#REF!</v>
      </c>
      <c r="AC194" t="e">
        <f t="shared" ref="AC194:AC228" si="91">IF(ISNA(I194),"",IF(I194=0,"",I194))</f>
        <v>#REF!</v>
      </c>
      <c r="AF194" t="e">
        <f t="shared" si="69"/>
        <v>#REF!</v>
      </c>
      <c r="AG194" t="e">
        <f t="shared" si="70"/>
        <v>#REF!</v>
      </c>
      <c r="AH194" t="e">
        <f t="shared" si="71"/>
        <v>#REF!</v>
      </c>
      <c r="AI194" t="e">
        <f t="shared" si="72"/>
        <v>#REF!</v>
      </c>
      <c r="AJ194" t="e">
        <f t="shared" si="73"/>
        <v>#REF!</v>
      </c>
      <c r="AK194" t="e">
        <f t="shared" si="74"/>
        <v>#REF!</v>
      </c>
      <c r="AL194" t="e">
        <f t="shared" si="75"/>
        <v>#REF!</v>
      </c>
      <c r="AM194" t="e">
        <f t="shared" si="76"/>
        <v>#REF!</v>
      </c>
      <c r="AP194" t="str">
        <f t="shared" si="77"/>
        <v/>
      </c>
      <c r="AQ194" t="str">
        <f t="shared" si="78"/>
        <v/>
      </c>
      <c r="AR194" t="str">
        <f t="shared" si="79"/>
        <v/>
      </c>
      <c r="AS194" t="str">
        <f t="shared" si="80"/>
        <v/>
      </c>
      <c r="AT194" t="str">
        <f t="shared" si="81"/>
        <v/>
      </c>
      <c r="AU194" t="str">
        <f t="shared" si="82"/>
        <v/>
      </c>
      <c r="AV194" t="str">
        <f t="shared" si="83"/>
        <v/>
      </c>
      <c r="AW194" t="str">
        <f t="shared" si="84"/>
        <v/>
      </c>
      <c r="AY194" s="6" t="str">
        <f t="shared" ref="AY194:AY228" si="92">IFERROR(_xlfn.STDEV.S(V194:AC194)/AVERAGE(V194:AC194),"")</f>
        <v/>
      </c>
      <c r="AZ194" s="6" t="str">
        <f t="shared" ref="AZ194:AZ228" si="93">IFERROR(_xlfn.STDEV.S(AF194:AM194)/AVERAGE(AF194:AM194),"")</f>
        <v/>
      </c>
    </row>
    <row r="195" spans="1:52" x14ac:dyDescent="0.25">
      <c r="A195" s="2" t="s">
        <v>98</v>
      </c>
      <c r="B195" t="e">
        <f>VLOOKUP('Vol of ausaid vs. other funds'!$A195&amp;'Vol of ausaid vs. other funds'!B$1,#REF!,11,0)</f>
        <v>#REF!</v>
      </c>
      <c r="C195" t="e">
        <f>VLOOKUP('Vol of ausaid vs. other funds'!$A195&amp;'Vol of ausaid vs. other funds'!C$1,#REF!,11,0)</f>
        <v>#REF!</v>
      </c>
      <c r="D195" t="e">
        <f>VLOOKUP('Vol of ausaid vs. other funds'!$A195&amp;'Vol of ausaid vs. other funds'!D$1,#REF!,11,0)</f>
        <v>#REF!</v>
      </c>
      <c r="E195" t="e">
        <f>VLOOKUP('Vol of ausaid vs. other funds'!$A195&amp;'Vol of ausaid vs. other funds'!E$1,#REF!,11,0)</f>
        <v>#REF!</v>
      </c>
      <c r="F195" t="e">
        <f>VLOOKUP('Vol of ausaid vs. other funds'!$A195&amp;'Vol of ausaid vs. other funds'!F$1,#REF!,11,0)</f>
        <v>#REF!</v>
      </c>
      <c r="G195" t="e">
        <f>VLOOKUP('Vol of ausaid vs. other funds'!$A195&amp;'Vol of ausaid vs. other funds'!G$1,#REF!,11,0)</f>
        <v>#REF!</v>
      </c>
      <c r="H195" t="e">
        <f>VLOOKUP('Vol of ausaid vs. other funds'!$A195&amp;'Vol of ausaid vs. other funds'!H$1,#REF!,11,0)</f>
        <v>#REF!</v>
      </c>
      <c r="I195" t="e">
        <f>VLOOKUP('Vol of ausaid vs. other funds'!$A195&amp;'Vol of ausaid vs. other funds'!I$1,#REF!,11,0)</f>
        <v>#REF!</v>
      </c>
      <c r="L195" t="e">
        <f>VLOOKUP('Vol of ausaid vs. other funds'!$A195&amp;'Vol of ausaid vs. other funds'!L$1,#REF!,16,0)</f>
        <v>#REF!</v>
      </c>
      <c r="M195" t="e">
        <f>VLOOKUP('Vol of ausaid vs. other funds'!$A195&amp;'Vol of ausaid vs. other funds'!M$1,#REF!,16,0)</f>
        <v>#REF!</v>
      </c>
      <c r="N195" t="e">
        <f>VLOOKUP('Vol of ausaid vs. other funds'!$A195&amp;'Vol of ausaid vs. other funds'!N$1,#REF!,16,0)</f>
        <v>#REF!</v>
      </c>
      <c r="O195" t="e">
        <f>VLOOKUP('Vol of ausaid vs. other funds'!$A195&amp;'Vol of ausaid vs. other funds'!O$1,#REF!,16,0)</f>
        <v>#REF!</v>
      </c>
      <c r="P195" t="e">
        <f>VLOOKUP('Vol of ausaid vs. other funds'!$A195&amp;'Vol of ausaid vs. other funds'!P$1,#REF!,16,0)</f>
        <v>#REF!</v>
      </c>
      <c r="Q195" t="e">
        <f>VLOOKUP('Vol of ausaid vs. other funds'!$A195&amp;'Vol of ausaid vs. other funds'!Q$1,#REF!,16,0)</f>
        <v>#REF!</v>
      </c>
      <c r="R195" t="e">
        <f>VLOOKUP('Vol of ausaid vs. other funds'!$A195&amp;'Vol of ausaid vs. other funds'!R$1,#REF!,16,0)</f>
        <v>#REF!</v>
      </c>
      <c r="S195" t="e">
        <f>VLOOKUP('Vol of ausaid vs. other funds'!$A195&amp;'Vol of ausaid vs. other funds'!S$1,#REF!,16,0)</f>
        <v>#REF!</v>
      </c>
      <c r="V195" t="e">
        <f t="shared" si="85"/>
        <v>#REF!</v>
      </c>
      <c r="W195" t="e">
        <f t="shared" ref="W195:W228" si="94">IF(ISNA(C195),"",IF(C195=0,"",C195))</f>
        <v>#REF!</v>
      </c>
      <c r="X195" t="e">
        <f t="shared" si="86"/>
        <v>#REF!</v>
      </c>
      <c r="Y195" t="e">
        <f t="shared" si="87"/>
        <v>#REF!</v>
      </c>
      <c r="Z195" t="e">
        <f t="shared" si="88"/>
        <v>#REF!</v>
      </c>
      <c r="AA195" t="e">
        <f t="shared" si="89"/>
        <v>#REF!</v>
      </c>
      <c r="AB195" t="e">
        <f t="shared" si="90"/>
        <v>#REF!</v>
      </c>
      <c r="AC195" t="e">
        <f t="shared" si="91"/>
        <v>#REF!</v>
      </c>
      <c r="AF195" t="e">
        <f t="shared" ref="AF195:AF228" si="95">IF(ISNA(L195),"",IF(L195=0,"",L195))</f>
        <v>#REF!</v>
      </c>
      <c r="AG195" t="e">
        <f t="shared" ref="AG195:AG228" si="96">IF(ISNA(M195),"",IF(M195=0,"",M195))</f>
        <v>#REF!</v>
      </c>
      <c r="AH195" t="e">
        <f t="shared" ref="AH195:AH228" si="97">IF(ISNA(N195),"",IF(N195=0,"",N195))</f>
        <v>#REF!</v>
      </c>
      <c r="AI195" t="e">
        <f t="shared" ref="AI195:AI228" si="98">IF(ISNA(O195),"",IF(O195=0,"",O195))</f>
        <v>#REF!</v>
      </c>
      <c r="AJ195" t="e">
        <f t="shared" ref="AJ195:AJ228" si="99">IF(ISNA(P195),"",IF(P195=0,"",P195))</f>
        <v>#REF!</v>
      </c>
      <c r="AK195" t="e">
        <f t="shared" ref="AK195:AK228" si="100">IF(ISNA(Q195),"",IF(Q195=0,"",Q195))</f>
        <v>#REF!</v>
      </c>
      <c r="AL195" t="e">
        <f t="shared" ref="AL195:AL228" si="101">IF(ISNA(R195),"",IF(R195=0,"",R195))</f>
        <v>#REF!</v>
      </c>
      <c r="AM195" t="e">
        <f t="shared" ref="AM195:AM228" si="102">IF(ISNA(S195),"",IF(S195=0,"",S195))</f>
        <v>#REF!</v>
      </c>
      <c r="AP195" t="str">
        <f t="shared" ref="AP195:AP228" si="103">IFERROR(AF195-V195,"")</f>
        <v/>
      </c>
      <c r="AQ195" t="str">
        <f t="shared" ref="AQ195:AQ228" si="104">IFERROR(AG195-W195,"")</f>
        <v/>
      </c>
      <c r="AR195" t="str">
        <f t="shared" ref="AR195:AR228" si="105">IFERROR(AH195-X195,"")</f>
        <v/>
      </c>
      <c r="AS195" t="str">
        <f t="shared" ref="AS195:AS228" si="106">IFERROR(AI195-Y195,"")</f>
        <v/>
      </c>
      <c r="AT195" t="str">
        <f t="shared" ref="AT195:AT228" si="107">IFERROR(AJ195-Z195,"")</f>
        <v/>
      </c>
      <c r="AU195" t="str">
        <f t="shared" ref="AU195:AU228" si="108">IFERROR(AK195-AA195,"")</f>
        <v/>
      </c>
      <c r="AV195" t="str">
        <f t="shared" ref="AV195:AV228" si="109">IFERROR(AL195-AB195,"")</f>
        <v/>
      </c>
      <c r="AW195" t="str">
        <f t="shared" ref="AW195:AW228" si="110">IFERROR(AM195-AC195,"")</f>
        <v/>
      </c>
      <c r="AY195" s="6" t="str">
        <f t="shared" si="92"/>
        <v/>
      </c>
      <c r="AZ195" s="6" t="str">
        <f t="shared" si="93"/>
        <v/>
      </c>
    </row>
    <row r="196" spans="1:52" x14ac:dyDescent="0.25">
      <c r="A196" s="2" t="s">
        <v>77</v>
      </c>
      <c r="B196" t="e">
        <f>VLOOKUP('Vol of ausaid vs. other funds'!$A196&amp;'Vol of ausaid vs. other funds'!B$1,#REF!,11,0)</f>
        <v>#REF!</v>
      </c>
      <c r="C196" t="e">
        <f>VLOOKUP('Vol of ausaid vs. other funds'!$A196&amp;'Vol of ausaid vs. other funds'!C$1,#REF!,11,0)</f>
        <v>#REF!</v>
      </c>
      <c r="D196" t="e">
        <f>VLOOKUP('Vol of ausaid vs. other funds'!$A196&amp;'Vol of ausaid vs. other funds'!D$1,#REF!,11,0)</f>
        <v>#REF!</v>
      </c>
      <c r="E196" t="e">
        <f>VLOOKUP('Vol of ausaid vs. other funds'!$A196&amp;'Vol of ausaid vs. other funds'!E$1,#REF!,11,0)</f>
        <v>#REF!</v>
      </c>
      <c r="F196" t="e">
        <f>VLOOKUP('Vol of ausaid vs. other funds'!$A196&amp;'Vol of ausaid vs. other funds'!F$1,#REF!,11,0)</f>
        <v>#REF!</v>
      </c>
      <c r="G196" t="e">
        <f>VLOOKUP('Vol of ausaid vs. other funds'!$A196&amp;'Vol of ausaid vs. other funds'!G$1,#REF!,11,0)</f>
        <v>#REF!</v>
      </c>
      <c r="H196" t="e">
        <f>VLOOKUP('Vol of ausaid vs. other funds'!$A196&amp;'Vol of ausaid vs. other funds'!H$1,#REF!,11,0)</f>
        <v>#REF!</v>
      </c>
      <c r="I196" t="e">
        <f>VLOOKUP('Vol of ausaid vs. other funds'!$A196&amp;'Vol of ausaid vs. other funds'!I$1,#REF!,11,0)</f>
        <v>#REF!</v>
      </c>
      <c r="L196" t="e">
        <f>VLOOKUP('Vol of ausaid vs. other funds'!$A196&amp;'Vol of ausaid vs. other funds'!L$1,#REF!,16,0)</f>
        <v>#REF!</v>
      </c>
      <c r="M196" t="e">
        <f>VLOOKUP('Vol of ausaid vs. other funds'!$A196&amp;'Vol of ausaid vs. other funds'!M$1,#REF!,16,0)</f>
        <v>#REF!</v>
      </c>
      <c r="N196" t="e">
        <f>VLOOKUP('Vol of ausaid vs. other funds'!$A196&amp;'Vol of ausaid vs. other funds'!N$1,#REF!,16,0)</f>
        <v>#REF!</v>
      </c>
      <c r="O196" t="e">
        <f>VLOOKUP('Vol of ausaid vs. other funds'!$A196&amp;'Vol of ausaid vs. other funds'!O$1,#REF!,16,0)</f>
        <v>#REF!</v>
      </c>
      <c r="P196" t="e">
        <f>VLOOKUP('Vol of ausaid vs. other funds'!$A196&amp;'Vol of ausaid vs. other funds'!P$1,#REF!,16,0)</f>
        <v>#REF!</v>
      </c>
      <c r="Q196" t="e">
        <f>VLOOKUP('Vol of ausaid vs. other funds'!$A196&amp;'Vol of ausaid vs. other funds'!Q$1,#REF!,16,0)</f>
        <v>#REF!</v>
      </c>
      <c r="R196" t="e">
        <f>VLOOKUP('Vol of ausaid vs. other funds'!$A196&amp;'Vol of ausaid vs. other funds'!R$1,#REF!,16,0)</f>
        <v>#REF!</v>
      </c>
      <c r="S196" t="e">
        <f>VLOOKUP('Vol of ausaid vs. other funds'!$A196&amp;'Vol of ausaid vs. other funds'!S$1,#REF!,16,0)</f>
        <v>#REF!</v>
      </c>
      <c r="V196" t="e">
        <f t="shared" si="85"/>
        <v>#REF!</v>
      </c>
      <c r="W196" t="e">
        <f t="shared" si="94"/>
        <v>#REF!</v>
      </c>
      <c r="X196" t="e">
        <f t="shared" si="86"/>
        <v>#REF!</v>
      </c>
      <c r="Y196" t="e">
        <f t="shared" si="87"/>
        <v>#REF!</v>
      </c>
      <c r="Z196" t="e">
        <f t="shared" si="88"/>
        <v>#REF!</v>
      </c>
      <c r="AA196" t="e">
        <f t="shared" si="89"/>
        <v>#REF!</v>
      </c>
      <c r="AB196" t="e">
        <f t="shared" si="90"/>
        <v>#REF!</v>
      </c>
      <c r="AC196" t="e">
        <f t="shared" si="91"/>
        <v>#REF!</v>
      </c>
      <c r="AF196" t="e">
        <f t="shared" si="95"/>
        <v>#REF!</v>
      </c>
      <c r="AG196" t="e">
        <f t="shared" si="96"/>
        <v>#REF!</v>
      </c>
      <c r="AH196" t="e">
        <f t="shared" si="97"/>
        <v>#REF!</v>
      </c>
      <c r="AI196" t="e">
        <f t="shared" si="98"/>
        <v>#REF!</v>
      </c>
      <c r="AJ196" t="e">
        <f t="shared" si="99"/>
        <v>#REF!</v>
      </c>
      <c r="AK196" t="e">
        <f t="shared" si="100"/>
        <v>#REF!</v>
      </c>
      <c r="AL196" t="e">
        <f t="shared" si="101"/>
        <v>#REF!</v>
      </c>
      <c r="AM196" t="e">
        <f t="shared" si="102"/>
        <v>#REF!</v>
      </c>
      <c r="AP196" t="str">
        <f t="shared" si="103"/>
        <v/>
      </c>
      <c r="AQ196" t="str">
        <f t="shared" si="104"/>
        <v/>
      </c>
      <c r="AR196" t="str">
        <f t="shared" si="105"/>
        <v/>
      </c>
      <c r="AS196" t="str">
        <f t="shared" si="106"/>
        <v/>
      </c>
      <c r="AT196" t="str">
        <f t="shared" si="107"/>
        <v/>
      </c>
      <c r="AU196" t="str">
        <f t="shared" si="108"/>
        <v/>
      </c>
      <c r="AV196" t="str">
        <f t="shared" si="109"/>
        <v/>
      </c>
      <c r="AW196" t="str">
        <f t="shared" si="110"/>
        <v/>
      </c>
      <c r="AY196" s="6" t="str">
        <f t="shared" si="92"/>
        <v/>
      </c>
      <c r="AZ196" s="6" t="str">
        <f t="shared" si="93"/>
        <v/>
      </c>
    </row>
    <row r="197" spans="1:52" x14ac:dyDescent="0.25">
      <c r="A197" s="2" t="s">
        <v>79</v>
      </c>
      <c r="B197" t="e">
        <f>VLOOKUP('Vol of ausaid vs. other funds'!$A197&amp;'Vol of ausaid vs. other funds'!B$1,#REF!,11,0)</f>
        <v>#REF!</v>
      </c>
      <c r="C197" t="e">
        <f>VLOOKUP('Vol of ausaid vs. other funds'!$A197&amp;'Vol of ausaid vs. other funds'!C$1,#REF!,11,0)</f>
        <v>#REF!</v>
      </c>
      <c r="D197" t="e">
        <f>VLOOKUP('Vol of ausaid vs. other funds'!$A197&amp;'Vol of ausaid vs. other funds'!D$1,#REF!,11,0)</f>
        <v>#REF!</v>
      </c>
      <c r="E197" t="e">
        <f>VLOOKUP('Vol of ausaid vs. other funds'!$A197&amp;'Vol of ausaid vs. other funds'!E$1,#REF!,11,0)</f>
        <v>#REF!</v>
      </c>
      <c r="F197" t="e">
        <f>VLOOKUP('Vol of ausaid vs. other funds'!$A197&amp;'Vol of ausaid vs. other funds'!F$1,#REF!,11,0)</f>
        <v>#REF!</v>
      </c>
      <c r="G197" t="e">
        <f>VLOOKUP('Vol of ausaid vs. other funds'!$A197&amp;'Vol of ausaid vs. other funds'!G$1,#REF!,11,0)</f>
        <v>#REF!</v>
      </c>
      <c r="H197" t="e">
        <f>VLOOKUP('Vol of ausaid vs. other funds'!$A197&amp;'Vol of ausaid vs. other funds'!H$1,#REF!,11,0)</f>
        <v>#REF!</v>
      </c>
      <c r="I197" t="e">
        <f>VLOOKUP('Vol of ausaid vs. other funds'!$A197&amp;'Vol of ausaid vs. other funds'!I$1,#REF!,11,0)</f>
        <v>#REF!</v>
      </c>
      <c r="L197" t="e">
        <f>VLOOKUP('Vol of ausaid vs. other funds'!$A197&amp;'Vol of ausaid vs. other funds'!L$1,#REF!,16,0)</f>
        <v>#REF!</v>
      </c>
      <c r="M197" t="e">
        <f>VLOOKUP('Vol of ausaid vs. other funds'!$A197&amp;'Vol of ausaid vs. other funds'!M$1,#REF!,16,0)</f>
        <v>#REF!</v>
      </c>
      <c r="N197" t="e">
        <f>VLOOKUP('Vol of ausaid vs. other funds'!$A197&amp;'Vol of ausaid vs. other funds'!N$1,#REF!,16,0)</f>
        <v>#REF!</v>
      </c>
      <c r="O197" t="e">
        <f>VLOOKUP('Vol of ausaid vs. other funds'!$A197&amp;'Vol of ausaid vs. other funds'!O$1,#REF!,16,0)</f>
        <v>#REF!</v>
      </c>
      <c r="P197" t="e">
        <f>VLOOKUP('Vol of ausaid vs. other funds'!$A197&amp;'Vol of ausaid vs. other funds'!P$1,#REF!,16,0)</f>
        <v>#REF!</v>
      </c>
      <c r="Q197" t="e">
        <f>VLOOKUP('Vol of ausaid vs. other funds'!$A197&amp;'Vol of ausaid vs. other funds'!Q$1,#REF!,16,0)</f>
        <v>#REF!</v>
      </c>
      <c r="R197" t="e">
        <f>VLOOKUP('Vol of ausaid vs. other funds'!$A197&amp;'Vol of ausaid vs. other funds'!R$1,#REF!,16,0)</f>
        <v>#REF!</v>
      </c>
      <c r="S197" t="e">
        <f>VLOOKUP('Vol of ausaid vs. other funds'!$A197&amp;'Vol of ausaid vs. other funds'!S$1,#REF!,16,0)</f>
        <v>#REF!</v>
      </c>
      <c r="V197" t="e">
        <f t="shared" si="85"/>
        <v>#REF!</v>
      </c>
      <c r="W197" t="e">
        <f t="shared" si="94"/>
        <v>#REF!</v>
      </c>
      <c r="X197" t="e">
        <f t="shared" si="86"/>
        <v>#REF!</v>
      </c>
      <c r="Y197" t="e">
        <f t="shared" si="87"/>
        <v>#REF!</v>
      </c>
      <c r="Z197" t="e">
        <f t="shared" si="88"/>
        <v>#REF!</v>
      </c>
      <c r="AA197" t="e">
        <f t="shared" si="89"/>
        <v>#REF!</v>
      </c>
      <c r="AB197" t="e">
        <f t="shared" si="90"/>
        <v>#REF!</v>
      </c>
      <c r="AC197" t="e">
        <f t="shared" si="91"/>
        <v>#REF!</v>
      </c>
      <c r="AF197" t="e">
        <f t="shared" si="95"/>
        <v>#REF!</v>
      </c>
      <c r="AG197" t="e">
        <f t="shared" si="96"/>
        <v>#REF!</v>
      </c>
      <c r="AH197" t="e">
        <f t="shared" si="97"/>
        <v>#REF!</v>
      </c>
      <c r="AI197" t="e">
        <f t="shared" si="98"/>
        <v>#REF!</v>
      </c>
      <c r="AJ197" t="e">
        <f t="shared" si="99"/>
        <v>#REF!</v>
      </c>
      <c r="AK197" t="e">
        <f t="shared" si="100"/>
        <v>#REF!</v>
      </c>
      <c r="AL197" t="e">
        <f t="shared" si="101"/>
        <v>#REF!</v>
      </c>
      <c r="AM197" t="e">
        <f t="shared" si="102"/>
        <v>#REF!</v>
      </c>
      <c r="AP197" t="str">
        <f t="shared" si="103"/>
        <v/>
      </c>
      <c r="AQ197" t="str">
        <f t="shared" si="104"/>
        <v/>
      </c>
      <c r="AR197" t="str">
        <f t="shared" si="105"/>
        <v/>
      </c>
      <c r="AS197" t="str">
        <f t="shared" si="106"/>
        <v/>
      </c>
      <c r="AT197" t="str">
        <f t="shared" si="107"/>
        <v/>
      </c>
      <c r="AU197" t="str">
        <f t="shared" si="108"/>
        <v/>
      </c>
      <c r="AV197" t="str">
        <f t="shared" si="109"/>
        <v/>
      </c>
      <c r="AW197" t="str">
        <f t="shared" si="110"/>
        <v/>
      </c>
      <c r="AY197" s="6" t="str">
        <f t="shared" si="92"/>
        <v/>
      </c>
      <c r="AZ197" s="6" t="str">
        <f t="shared" si="93"/>
        <v/>
      </c>
    </row>
    <row r="198" spans="1:52" x14ac:dyDescent="0.25">
      <c r="A198" t="s">
        <v>84</v>
      </c>
      <c r="B198" t="e">
        <f>VLOOKUP('Vol of ausaid vs. other funds'!$A198&amp;'Vol of ausaid vs. other funds'!B$1,#REF!,11,0)</f>
        <v>#REF!</v>
      </c>
      <c r="C198" t="e">
        <f>VLOOKUP('Vol of ausaid vs. other funds'!$A198&amp;'Vol of ausaid vs. other funds'!C$1,#REF!,11,0)</f>
        <v>#REF!</v>
      </c>
      <c r="D198" t="e">
        <f>VLOOKUP('Vol of ausaid vs. other funds'!$A198&amp;'Vol of ausaid vs. other funds'!D$1,#REF!,11,0)</f>
        <v>#REF!</v>
      </c>
      <c r="E198" t="e">
        <f>VLOOKUP('Vol of ausaid vs. other funds'!$A198&amp;'Vol of ausaid vs. other funds'!E$1,#REF!,11,0)</f>
        <v>#REF!</v>
      </c>
      <c r="F198" t="e">
        <f>VLOOKUP('Vol of ausaid vs. other funds'!$A198&amp;'Vol of ausaid vs. other funds'!F$1,#REF!,11,0)</f>
        <v>#REF!</v>
      </c>
      <c r="G198" t="e">
        <f>VLOOKUP('Vol of ausaid vs. other funds'!$A198&amp;'Vol of ausaid vs. other funds'!G$1,#REF!,11,0)</f>
        <v>#REF!</v>
      </c>
      <c r="H198" t="e">
        <f>VLOOKUP('Vol of ausaid vs. other funds'!$A198&amp;'Vol of ausaid vs. other funds'!H$1,#REF!,11,0)</f>
        <v>#REF!</v>
      </c>
      <c r="I198" t="e">
        <f>VLOOKUP('Vol of ausaid vs. other funds'!$A198&amp;'Vol of ausaid vs. other funds'!I$1,#REF!,11,0)</f>
        <v>#REF!</v>
      </c>
      <c r="L198" t="e">
        <f>VLOOKUP('Vol of ausaid vs. other funds'!$A198&amp;'Vol of ausaid vs. other funds'!L$1,#REF!,16,0)</f>
        <v>#REF!</v>
      </c>
      <c r="M198" t="e">
        <f>VLOOKUP('Vol of ausaid vs. other funds'!$A198&amp;'Vol of ausaid vs. other funds'!M$1,#REF!,16,0)</f>
        <v>#REF!</v>
      </c>
      <c r="N198" t="e">
        <f>VLOOKUP('Vol of ausaid vs. other funds'!$A198&amp;'Vol of ausaid vs. other funds'!N$1,#REF!,16,0)</f>
        <v>#REF!</v>
      </c>
      <c r="O198" t="e">
        <f>VLOOKUP('Vol of ausaid vs. other funds'!$A198&amp;'Vol of ausaid vs. other funds'!O$1,#REF!,16,0)</f>
        <v>#REF!</v>
      </c>
      <c r="P198" t="e">
        <f>VLOOKUP('Vol of ausaid vs. other funds'!$A198&amp;'Vol of ausaid vs. other funds'!P$1,#REF!,16,0)</f>
        <v>#REF!</v>
      </c>
      <c r="Q198" t="e">
        <f>VLOOKUP('Vol of ausaid vs. other funds'!$A198&amp;'Vol of ausaid vs. other funds'!Q$1,#REF!,16,0)</f>
        <v>#REF!</v>
      </c>
      <c r="R198" t="e">
        <f>VLOOKUP('Vol of ausaid vs. other funds'!$A198&amp;'Vol of ausaid vs. other funds'!R$1,#REF!,16,0)</f>
        <v>#REF!</v>
      </c>
      <c r="S198" t="e">
        <f>VLOOKUP('Vol of ausaid vs. other funds'!$A198&amp;'Vol of ausaid vs. other funds'!S$1,#REF!,16,0)</f>
        <v>#REF!</v>
      </c>
      <c r="V198" t="e">
        <f t="shared" si="85"/>
        <v>#REF!</v>
      </c>
      <c r="W198" t="e">
        <f t="shared" si="94"/>
        <v>#REF!</v>
      </c>
      <c r="X198" t="e">
        <f t="shared" si="86"/>
        <v>#REF!</v>
      </c>
      <c r="Y198" t="e">
        <f t="shared" si="87"/>
        <v>#REF!</v>
      </c>
      <c r="Z198" t="e">
        <f t="shared" si="88"/>
        <v>#REF!</v>
      </c>
      <c r="AA198" t="e">
        <f t="shared" si="89"/>
        <v>#REF!</v>
      </c>
      <c r="AB198" t="e">
        <f t="shared" si="90"/>
        <v>#REF!</v>
      </c>
      <c r="AC198" t="e">
        <f t="shared" si="91"/>
        <v>#REF!</v>
      </c>
      <c r="AF198" t="e">
        <f t="shared" si="95"/>
        <v>#REF!</v>
      </c>
      <c r="AG198" t="e">
        <f t="shared" si="96"/>
        <v>#REF!</v>
      </c>
      <c r="AH198" t="e">
        <f t="shared" si="97"/>
        <v>#REF!</v>
      </c>
      <c r="AI198" t="e">
        <f t="shared" si="98"/>
        <v>#REF!</v>
      </c>
      <c r="AJ198" t="e">
        <f t="shared" si="99"/>
        <v>#REF!</v>
      </c>
      <c r="AK198" t="e">
        <f t="shared" si="100"/>
        <v>#REF!</v>
      </c>
      <c r="AL198" t="e">
        <f t="shared" si="101"/>
        <v>#REF!</v>
      </c>
      <c r="AM198" t="e">
        <f t="shared" si="102"/>
        <v>#REF!</v>
      </c>
      <c r="AP198" t="str">
        <f t="shared" si="103"/>
        <v/>
      </c>
      <c r="AQ198" t="str">
        <f t="shared" si="104"/>
        <v/>
      </c>
      <c r="AR198" t="str">
        <f t="shared" si="105"/>
        <v/>
      </c>
      <c r="AS198" t="str">
        <f t="shared" si="106"/>
        <v/>
      </c>
      <c r="AT198" t="str">
        <f t="shared" si="107"/>
        <v/>
      </c>
      <c r="AU198" t="str">
        <f t="shared" si="108"/>
        <v/>
      </c>
      <c r="AV198" t="str">
        <f t="shared" si="109"/>
        <v/>
      </c>
      <c r="AW198" t="str">
        <f t="shared" si="110"/>
        <v/>
      </c>
      <c r="AY198" s="6" t="str">
        <f t="shared" si="92"/>
        <v/>
      </c>
      <c r="AZ198" s="6" t="str">
        <f t="shared" si="93"/>
        <v/>
      </c>
    </row>
    <row r="199" spans="1:52" x14ac:dyDescent="0.25">
      <c r="A199" t="s">
        <v>85</v>
      </c>
      <c r="B199" t="e">
        <f>VLOOKUP('Vol of ausaid vs. other funds'!$A199&amp;'Vol of ausaid vs. other funds'!B$1,#REF!,11,0)</f>
        <v>#REF!</v>
      </c>
      <c r="C199" t="e">
        <f>VLOOKUP('Vol of ausaid vs. other funds'!$A199&amp;'Vol of ausaid vs. other funds'!C$1,#REF!,11,0)</f>
        <v>#REF!</v>
      </c>
      <c r="D199" t="e">
        <f>VLOOKUP('Vol of ausaid vs. other funds'!$A199&amp;'Vol of ausaid vs. other funds'!D$1,#REF!,11,0)</f>
        <v>#REF!</v>
      </c>
      <c r="E199" t="e">
        <f>VLOOKUP('Vol of ausaid vs. other funds'!$A199&amp;'Vol of ausaid vs. other funds'!E$1,#REF!,11,0)</f>
        <v>#REF!</v>
      </c>
      <c r="F199" t="e">
        <f>VLOOKUP('Vol of ausaid vs. other funds'!$A199&amp;'Vol of ausaid vs. other funds'!F$1,#REF!,11,0)</f>
        <v>#REF!</v>
      </c>
      <c r="G199" t="e">
        <f>VLOOKUP('Vol of ausaid vs. other funds'!$A199&amp;'Vol of ausaid vs. other funds'!G$1,#REF!,11,0)</f>
        <v>#REF!</v>
      </c>
      <c r="H199" t="e">
        <f>VLOOKUP('Vol of ausaid vs. other funds'!$A199&amp;'Vol of ausaid vs. other funds'!H$1,#REF!,11,0)</f>
        <v>#REF!</v>
      </c>
      <c r="I199" t="e">
        <f>VLOOKUP('Vol of ausaid vs. other funds'!$A199&amp;'Vol of ausaid vs. other funds'!I$1,#REF!,11,0)</f>
        <v>#REF!</v>
      </c>
      <c r="L199" t="e">
        <f>VLOOKUP('Vol of ausaid vs. other funds'!$A199&amp;'Vol of ausaid vs. other funds'!L$1,#REF!,16,0)</f>
        <v>#REF!</v>
      </c>
      <c r="M199" t="e">
        <f>VLOOKUP('Vol of ausaid vs. other funds'!$A199&amp;'Vol of ausaid vs. other funds'!M$1,#REF!,16,0)</f>
        <v>#REF!</v>
      </c>
      <c r="N199" t="e">
        <f>VLOOKUP('Vol of ausaid vs. other funds'!$A199&amp;'Vol of ausaid vs. other funds'!N$1,#REF!,16,0)</f>
        <v>#REF!</v>
      </c>
      <c r="O199" t="e">
        <f>VLOOKUP('Vol of ausaid vs. other funds'!$A199&amp;'Vol of ausaid vs. other funds'!O$1,#REF!,16,0)</f>
        <v>#REF!</v>
      </c>
      <c r="P199" t="e">
        <f>VLOOKUP('Vol of ausaid vs. other funds'!$A199&amp;'Vol of ausaid vs. other funds'!P$1,#REF!,16,0)</f>
        <v>#REF!</v>
      </c>
      <c r="Q199" t="e">
        <f>VLOOKUP('Vol of ausaid vs. other funds'!$A199&amp;'Vol of ausaid vs. other funds'!Q$1,#REF!,16,0)</f>
        <v>#REF!</v>
      </c>
      <c r="R199" t="e">
        <f>VLOOKUP('Vol of ausaid vs. other funds'!$A199&amp;'Vol of ausaid vs. other funds'!R$1,#REF!,16,0)</f>
        <v>#REF!</v>
      </c>
      <c r="S199" t="e">
        <f>VLOOKUP('Vol of ausaid vs. other funds'!$A199&amp;'Vol of ausaid vs. other funds'!S$1,#REF!,16,0)</f>
        <v>#REF!</v>
      </c>
      <c r="V199" t="e">
        <f t="shared" si="85"/>
        <v>#REF!</v>
      </c>
      <c r="W199" t="e">
        <f t="shared" si="94"/>
        <v>#REF!</v>
      </c>
      <c r="X199" t="e">
        <f t="shared" si="86"/>
        <v>#REF!</v>
      </c>
      <c r="Y199" t="e">
        <f t="shared" si="87"/>
        <v>#REF!</v>
      </c>
      <c r="Z199" t="e">
        <f t="shared" si="88"/>
        <v>#REF!</v>
      </c>
      <c r="AA199" t="e">
        <f t="shared" si="89"/>
        <v>#REF!</v>
      </c>
      <c r="AB199" t="e">
        <f t="shared" si="90"/>
        <v>#REF!</v>
      </c>
      <c r="AC199" t="e">
        <f t="shared" si="91"/>
        <v>#REF!</v>
      </c>
      <c r="AF199" t="e">
        <f t="shared" si="95"/>
        <v>#REF!</v>
      </c>
      <c r="AG199" t="e">
        <f t="shared" si="96"/>
        <v>#REF!</v>
      </c>
      <c r="AH199" t="e">
        <f t="shared" si="97"/>
        <v>#REF!</v>
      </c>
      <c r="AI199" t="e">
        <f t="shared" si="98"/>
        <v>#REF!</v>
      </c>
      <c r="AJ199" t="e">
        <f t="shared" si="99"/>
        <v>#REF!</v>
      </c>
      <c r="AK199" t="e">
        <f t="shared" si="100"/>
        <v>#REF!</v>
      </c>
      <c r="AL199" t="e">
        <f t="shared" si="101"/>
        <v>#REF!</v>
      </c>
      <c r="AM199" t="e">
        <f t="shared" si="102"/>
        <v>#REF!</v>
      </c>
      <c r="AP199" t="str">
        <f t="shared" si="103"/>
        <v/>
      </c>
      <c r="AQ199" t="str">
        <f t="shared" si="104"/>
        <v/>
      </c>
      <c r="AR199" t="str">
        <f t="shared" si="105"/>
        <v/>
      </c>
      <c r="AS199" t="str">
        <f t="shared" si="106"/>
        <v/>
      </c>
      <c r="AT199" t="str">
        <f t="shared" si="107"/>
        <v/>
      </c>
      <c r="AU199" t="str">
        <f t="shared" si="108"/>
        <v/>
      </c>
      <c r="AV199" t="str">
        <f t="shared" si="109"/>
        <v/>
      </c>
      <c r="AW199" t="str">
        <f t="shared" si="110"/>
        <v/>
      </c>
      <c r="AY199" s="6" t="str">
        <f t="shared" si="92"/>
        <v/>
      </c>
      <c r="AZ199" s="6" t="str">
        <f t="shared" si="93"/>
        <v/>
      </c>
    </row>
    <row r="200" spans="1:52" x14ac:dyDescent="0.25">
      <c r="A200" t="s">
        <v>86</v>
      </c>
      <c r="B200" t="e">
        <f>VLOOKUP('Vol of ausaid vs. other funds'!$A200&amp;'Vol of ausaid vs. other funds'!B$1,#REF!,11,0)</f>
        <v>#REF!</v>
      </c>
      <c r="C200" t="e">
        <f>VLOOKUP('Vol of ausaid vs. other funds'!$A200&amp;'Vol of ausaid vs. other funds'!C$1,#REF!,11,0)</f>
        <v>#REF!</v>
      </c>
      <c r="D200" t="e">
        <f>VLOOKUP('Vol of ausaid vs. other funds'!$A200&amp;'Vol of ausaid vs. other funds'!D$1,#REF!,11,0)</f>
        <v>#REF!</v>
      </c>
      <c r="E200" t="e">
        <f>VLOOKUP('Vol of ausaid vs. other funds'!$A200&amp;'Vol of ausaid vs. other funds'!E$1,#REF!,11,0)</f>
        <v>#REF!</v>
      </c>
      <c r="F200" t="e">
        <f>VLOOKUP('Vol of ausaid vs. other funds'!$A200&amp;'Vol of ausaid vs. other funds'!F$1,#REF!,11,0)</f>
        <v>#REF!</v>
      </c>
      <c r="G200" t="e">
        <f>VLOOKUP('Vol of ausaid vs. other funds'!$A200&amp;'Vol of ausaid vs. other funds'!G$1,#REF!,11,0)</f>
        <v>#REF!</v>
      </c>
      <c r="H200" t="e">
        <f>VLOOKUP('Vol of ausaid vs. other funds'!$A200&amp;'Vol of ausaid vs. other funds'!H$1,#REF!,11,0)</f>
        <v>#REF!</v>
      </c>
      <c r="I200" t="e">
        <f>VLOOKUP('Vol of ausaid vs. other funds'!$A200&amp;'Vol of ausaid vs. other funds'!I$1,#REF!,11,0)</f>
        <v>#REF!</v>
      </c>
      <c r="L200" t="e">
        <f>VLOOKUP('Vol of ausaid vs. other funds'!$A200&amp;'Vol of ausaid vs. other funds'!L$1,#REF!,16,0)</f>
        <v>#REF!</v>
      </c>
      <c r="M200" t="e">
        <f>VLOOKUP('Vol of ausaid vs. other funds'!$A200&amp;'Vol of ausaid vs. other funds'!M$1,#REF!,16,0)</f>
        <v>#REF!</v>
      </c>
      <c r="N200" t="e">
        <f>VLOOKUP('Vol of ausaid vs. other funds'!$A200&amp;'Vol of ausaid vs. other funds'!N$1,#REF!,16,0)</f>
        <v>#REF!</v>
      </c>
      <c r="O200" t="e">
        <f>VLOOKUP('Vol of ausaid vs. other funds'!$A200&amp;'Vol of ausaid vs. other funds'!O$1,#REF!,16,0)</f>
        <v>#REF!</v>
      </c>
      <c r="P200" t="e">
        <f>VLOOKUP('Vol of ausaid vs. other funds'!$A200&amp;'Vol of ausaid vs. other funds'!P$1,#REF!,16,0)</f>
        <v>#REF!</v>
      </c>
      <c r="Q200" t="e">
        <f>VLOOKUP('Vol of ausaid vs. other funds'!$A200&amp;'Vol of ausaid vs. other funds'!Q$1,#REF!,16,0)</f>
        <v>#REF!</v>
      </c>
      <c r="R200" t="e">
        <f>VLOOKUP('Vol of ausaid vs. other funds'!$A200&amp;'Vol of ausaid vs. other funds'!R$1,#REF!,16,0)</f>
        <v>#REF!</v>
      </c>
      <c r="S200" t="e">
        <f>VLOOKUP('Vol of ausaid vs. other funds'!$A200&amp;'Vol of ausaid vs. other funds'!S$1,#REF!,16,0)</f>
        <v>#REF!</v>
      </c>
      <c r="V200" t="e">
        <f t="shared" si="85"/>
        <v>#REF!</v>
      </c>
      <c r="W200" t="e">
        <f t="shared" si="94"/>
        <v>#REF!</v>
      </c>
      <c r="X200" t="e">
        <f t="shared" si="86"/>
        <v>#REF!</v>
      </c>
      <c r="Y200" t="e">
        <f t="shared" si="87"/>
        <v>#REF!</v>
      </c>
      <c r="Z200" t="e">
        <f t="shared" si="88"/>
        <v>#REF!</v>
      </c>
      <c r="AA200" t="e">
        <f t="shared" si="89"/>
        <v>#REF!</v>
      </c>
      <c r="AB200" t="e">
        <f t="shared" si="90"/>
        <v>#REF!</v>
      </c>
      <c r="AC200" t="e">
        <f t="shared" si="91"/>
        <v>#REF!</v>
      </c>
      <c r="AF200" t="e">
        <f t="shared" si="95"/>
        <v>#REF!</v>
      </c>
      <c r="AG200" t="e">
        <f t="shared" si="96"/>
        <v>#REF!</v>
      </c>
      <c r="AH200" t="e">
        <f t="shared" si="97"/>
        <v>#REF!</v>
      </c>
      <c r="AI200" t="e">
        <f t="shared" si="98"/>
        <v>#REF!</v>
      </c>
      <c r="AJ200" t="e">
        <f t="shared" si="99"/>
        <v>#REF!</v>
      </c>
      <c r="AK200" t="e">
        <f t="shared" si="100"/>
        <v>#REF!</v>
      </c>
      <c r="AL200" t="e">
        <f t="shared" si="101"/>
        <v>#REF!</v>
      </c>
      <c r="AM200" t="e">
        <f t="shared" si="102"/>
        <v>#REF!</v>
      </c>
      <c r="AP200" t="str">
        <f t="shared" si="103"/>
        <v/>
      </c>
      <c r="AQ200" t="str">
        <f t="shared" si="104"/>
        <v/>
      </c>
      <c r="AR200" t="str">
        <f t="shared" si="105"/>
        <v/>
      </c>
      <c r="AS200" t="str">
        <f t="shared" si="106"/>
        <v/>
      </c>
      <c r="AT200" t="str">
        <f t="shared" si="107"/>
        <v/>
      </c>
      <c r="AU200" t="str">
        <f t="shared" si="108"/>
        <v/>
      </c>
      <c r="AV200" t="str">
        <f t="shared" si="109"/>
        <v/>
      </c>
      <c r="AW200" t="str">
        <f t="shared" si="110"/>
        <v/>
      </c>
      <c r="AY200" s="6" t="str">
        <f t="shared" si="92"/>
        <v/>
      </c>
      <c r="AZ200" s="6" t="str">
        <f t="shared" si="93"/>
        <v/>
      </c>
    </row>
    <row r="201" spans="1:52" x14ac:dyDescent="0.25">
      <c r="A201" t="s">
        <v>88</v>
      </c>
      <c r="B201" t="e">
        <f>VLOOKUP('Vol of ausaid vs. other funds'!$A201&amp;'Vol of ausaid vs. other funds'!B$1,#REF!,11,0)</f>
        <v>#REF!</v>
      </c>
      <c r="C201" t="e">
        <f>VLOOKUP('Vol of ausaid vs. other funds'!$A201&amp;'Vol of ausaid vs. other funds'!C$1,#REF!,11,0)</f>
        <v>#REF!</v>
      </c>
      <c r="D201" t="e">
        <f>VLOOKUP('Vol of ausaid vs. other funds'!$A201&amp;'Vol of ausaid vs. other funds'!D$1,#REF!,11,0)</f>
        <v>#REF!</v>
      </c>
      <c r="E201" t="e">
        <f>VLOOKUP('Vol of ausaid vs. other funds'!$A201&amp;'Vol of ausaid vs. other funds'!E$1,#REF!,11,0)</f>
        <v>#REF!</v>
      </c>
      <c r="F201" t="e">
        <f>VLOOKUP('Vol of ausaid vs. other funds'!$A201&amp;'Vol of ausaid vs. other funds'!F$1,#REF!,11,0)</f>
        <v>#REF!</v>
      </c>
      <c r="G201" t="e">
        <f>VLOOKUP('Vol of ausaid vs. other funds'!$A201&amp;'Vol of ausaid vs. other funds'!G$1,#REF!,11,0)</f>
        <v>#REF!</v>
      </c>
      <c r="H201" t="e">
        <f>VLOOKUP('Vol of ausaid vs. other funds'!$A201&amp;'Vol of ausaid vs. other funds'!H$1,#REF!,11,0)</f>
        <v>#REF!</v>
      </c>
      <c r="I201" t="e">
        <f>VLOOKUP('Vol of ausaid vs. other funds'!$A201&amp;'Vol of ausaid vs. other funds'!I$1,#REF!,11,0)</f>
        <v>#REF!</v>
      </c>
      <c r="L201" t="e">
        <f>VLOOKUP('Vol of ausaid vs. other funds'!$A201&amp;'Vol of ausaid vs. other funds'!L$1,#REF!,16,0)</f>
        <v>#REF!</v>
      </c>
      <c r="M201" t="e">
        <f>VLOOKUP('Vol of ausaid vs. other funds'!$A201&amp;'Vol of ausaid vs. other funds'!M$1,#REF!,16,0)</f>
        <v>#REF!</v>
      </c>
      <c r="N201" t="e">
        <f>VLOOKUP('Vol of ausaid vs. other funds'!$A201&amp;'Vol of ausaid vs. other funds'!N$1,#REF!,16,0)</f>
        <v>#REF!</v>
      </c>
      <c r="O201" t="e">
        <f>VLOOKUP('Vol of ausaid vs. other funds'!$A201&amp;'Vol of ausaid vs. other funds'!O$1,#REF!,16,0)</f>
        <v>#REF!</v>
      </c>
      <c r="P201" t="e">
        <f>VLOOKUP('Vol of ausaid vs. other funds'!$A201&amp;'Vol of ausaid vs. other funds'!P$1,#REF!,16,0)</f>
        <v>#REF!</v>
      </c>
      <c r="Q201" t="e">
        <f>VLOOKUP('Vol of ausaid vs. other funds'!$A201&amp;'Vol of ausaid vs. other funds'!Q$1,#REF!,16,0)</f>
        <v>#REF!</v>
      </c>
      <c r="R201" t="e">
        <f>VLOOKUP('Vol of ausaid vs. other funds'!$A201&amp;'Vol of ausaid vs. other funds'!R$1,#REF!,16,0)</f>
        <v>#REF!</v>
      </c>
      <c r="S201" t="e">
        <f>VLOOKUP('Vol of ausaid vs. other funds'!$A201&amp;'Vol of ausaid vs. other funds'!S$1,#REF!,16,0)</f>
        <v>#REF!</v>
      </c>
      <c r="V201" t="e">
        <f t="shared" si="85"/>
        <v>#REF!</v>
      </c>
      <c r="W201" t="e">
        <f t="shared" si="94"/>
        <v>#REF!</v>
      </c>
      <c r="X201" t="e">
        <f t="shared" si="86"/>
        <v>#REF!</v>
      </c>
      <c r="Y201" t="e">
        <f t="shared" si="87"/>
        <v>#REF!</v>
      </c>
      <c r="Z201" t="e">
        <f t="shared" si="88"/>
        <v>#REF!</v>
      </c>
      <c r="AA201" t="e">
        <f t="shared" si="89"/>
        <v>#REF!</v>
      </c>
      <c r="AB201" t="e">
        <f t="shared" si="90"/>
        <v>#REF!</v>
      </c>
      <c r="AC201" t="e">
        <f t="shared" si="91"/>
        <v>#REF!</v>
      </c>
      <c r="AF201" t="e">
        <f t="shared" si="95"/>
        <v>#REF!</v>
      </c>
      <c r="AG201" t="e">
        <f t="shared" si="96"/>
        <v>#REF!</v>
      </c>
      <c r="AH201" t="e">
        <f t="shared" si="97"/>
        <v>#REF!</v>
      </c>
      <c r="AI201" t="e">
        <f t="shared" si="98"/>
        <v>#REF!</v>
      </c>
      <c r="AJ201" t="e">
        <f t="shared" si="99"/>
        <v>#REF!</v>
      </c>
      <c r="AK201" t="e">
        <f t="shared" si="100"/>
        <v>#REF!</v>
      </c>
      <c r="AL201" t="e">
        <f t="shared" si="101"/>
        <v>#REF!</v>
      </c>
      <c r="AM201" t="e">
        <f t="shared" si="102"/>
        <v>#REF!</v>
      </c>
      <c r="AP201" t="str">
        <f t="shared" si="103"/>
        <v/>
      </c>
      <c r="AQ201" t="str">
        <f t="shared" si="104"/>
        <v/>
      </c>
      <c r="AR201" t="str">
        <f t="shared" si="105"/>
        <v/>
      </c>
      <c r="AS201" t="str">
        <f t="shared" si="106"/>
        <v/>
      </c>
      <c r="AT201" t="str">
        <f t="shared" si="107"/>
        <v/>
      </c>
      <c r="AU201" t="str">
        <f t="shared" si="108"/>
        <v/>
      </c>
      <c r="AV201" t="str">
        <f t="shared" si="109"/>
        <v/>
      </c>
      <c r="AW201" t="str">
        <f t="shared" si="110"/>
        <v/>
      </c>
      <c r="AY201" s="6" t="str">
        <f t="shared" si="92"/>
        <v/>
      </c>
      <c r="AZ201" s="6" t="str">
        <f t="shared" si="93"/>
        <v/>
      </c>
    </row>
    <row r="202" spans="1:52" x14ac:dyDescent="0.25">
      <c r="A202" t="s">
        <v>210</v>
      </c>
      <c r="B202" t="e">
        <f>VLOOKUP('Vol of ausaid vs. other funds'!$A202&amp;'Vol of ausaid vs. other funds'!B$1,#REF!,11,0)</f>
        <v>#REF!</v>
      </c>
      <c r="C202" t="e">
        <f>VLOOKUP('Vol of ausaid vs. other funds'!$A202&amp;'Vol of ausaid vs. other funds'!C$1,#REF!,11,0)</f>
        <v>#REF!</v>
      </c>
      <c r="D202" t="e">
        <f>VLOOKUP('Vol of ausaid vs. other funds'!$A202&amp;'Vol of ausaid vs. other funds'!D$1,#REF!,11,0)</f>
        <v>#REF!</v>
      </c>
      <c r="E202" t="e">
        <f>VLOOKUP('Vol of ausaid vs. other funds'!$A202&amp;'Vol of ausaid vs. other funds'!E$1,#REF!,11,0)</f>
        <v>#REF!</v>
      </c>
      <c r="F202" t="e">
        <f>VLOOKUP('Vol of ausaid vs. other funds'!$A202&amp;'Vol of ausaid vs. other funds'!F$1,#REF!,11,0)</f>
        <v>#REF!</v>
      </c>
      <c r="G202" t="e">
        <f>VLOOKUP('Vol of ausaid vs. other funds'!$A202&amp;'Vol of ausaid vs. other funds'!G$1,#REF!,11,0)</f>
        <v>#REF!</v>
      </c>
      <c r="H202" t="e">
        <f>VLOOKUP('Vol of ausaid vs. other funds'!$A202&amp;'Vol of ausaid vs. other funds'!H$1,#REF!,11,0)</f>
        <v>#REF!</v>
      </c>
      <c r="I202" t="e">
        <f>VLOOKUP('Vol of ausaid vs. other funds'!$A202&amp;'Vol of ausaid vs. other funds'!I$1,#REF!,11,0)</f>
        <v>#REF!</v>
      </c>
      <c r="L202" t="e">
        <f>VLOOKUP('Vol of ausaid vs. other funds'!$A202&amp;'Vol of ausaid vs. other funds'!L$1,#REF!,16,0)</f>
        <v>#REF!</v>
      </c>
      <c r="M202" t="e">
        <f>VLOOKUP('Vol of ausaid vs. other funds'!$A202&amp;'Vol of ausaid vs. other funds'!M$1,#REF!,16,0)</f>
        <v>#REF!</v>
      </c>
      <c r="N202" t="e">
        <f>VLOOKUP('Vol of ausaid vs. other funds'!$A202&amp;'Vol of ausaid vs. other funds'!N$1,#REF!,16,0)</f>
        <v>#REF!</v>
      </c>
      <c r="O202" t="e">
        <f>VLOOKUP('Vol of ausaid vs. other funds'!$A202&amp;'Vol of ausaid vs. other funds'!O$1,#REF!,16,0)</f>
        <v>#REF!</v>
      </c>
      <c r="P202" t="e">
        <f>VLOOKUP('Vol of ausaid vs. other funds'!$A202&amp;'Vol of ausaid vs. other funds'!P$1,#REF!,16,0)</f>
        <v>#REF!</v>
      </c>
      <c r="Q202" t="e">
        <f>VLOOKUP('Vol of ausaid vs. other funds'!$A202&amp;'Vol of ausaid vs. other funds'!Q$1,#REF!,16,0)</f>
        <v>#REF!</v>
      </c>
      <c r="R202" t="e">
        <f>VLOOKUP('Vol of ausaid vs. other funds'!$A202&amp;'Vol of ausaid vs. other funds'!R$1,#REF!,16,0)</f>
        <v>#REF!</v>
      </c>
      <c r="S202" t="e">
        <f>VLOOKUP('Vol of ausaid vs. other funds'!$A202&amp;'Vol of ausaid vs. other funds'!S$1,#REF!,16,0)</f>
        <v>#REF!</v>
      </c>
      <c r="V202" t="e">
        <f t="shared" si="85"/>
        <v>#REF!</v>
      </c>
      <c r="W202" t="e">
        <f t="shared" si="94"/>
        <v>#REF!</v>
      </c>
      <c r="X202" t="e">
        <f t="shared" si="86"/>
        <v>#REF!</v>
      </c>
      <c r="Y202" t="e">
        <f t="shared" si="87"/>
        <v>#REF!</v>
      </c>
      <c r="Z202" t="e">
        <f t="shared" si="88"/>
        <v>#REF!</v>
      </c>
      <c r="AA202" t="e">
        <f t="shared" si="89"/>
        <v>#REF!</v>
      </c>
      <c r="AB202" t="e">
        <f t="shared" si="90"/>
        <v>#REF!</v>
      </c>
      <c r="AC202" t="e">
        <f t="shared" si="91"/>
        <v>#REF!</v>
      </c>
      <c r="AF202" t="e">
        <f t="shared" si="95"/>
        <v>#REF!</v>
      </c>
      <c r="AG202" t="e">
        <f t="shared" si="96"/>
        <v>#REF!</v>
      </c>
      <c r="AH202" t="e">
        <f t="shared" si="97"/>
        <v>#REF!</v>
      </c>
      <c r="AI202" t="e">
        <f t="shared" si="98"/>
        <v>#REF!</v>
      </c>
      <c r="AJ202" t="e">
        <f t="shared" si="99"/>
        <v>#REF!</v>
      </c>
      <c r="AK202" t="e">
        <f t="shared" si="100"/>
        <v>#REF!</v>
      </c>
      <c r="AL202" t="e">
        <f t="shared" si="101"/>
        <v>#REF!</v>
      </c>
      <c r="AM202" t="e">
        <f t="shared" si="102"/>
        <v>#REF!</v>
      </c>
      <c r="AP202" t="str">
        <f t="shared" si="103"/>
        <v/>
      </c>
      <c r="AQ202" t="str">
        <f t="shared" si="104"/>
        <v/>
      </c>
      <c r="AR202" t="str">
        <f t="shared" si="105"/>
        <v/>
      </c>
      <c r="AS202" t="str">
        <f t="shared" si="106"/>
        <v/>
      </c>
      <c r="AT202" t="str">
        <f t="shared" si="107"/>
        <v/>
      </c>
      <c r="AU202" t="str">
        <f t="shared" si="108"/>
        <v/>
      </c>
      <c r="AV202" t="str">
        <f t="shared" si="109"/>
        <v/>
      </c>
      <c r="AW202" t="str">
        <f t="shared" si="110"/>
        <v/>
      </c>
      <c r="AY202" s="6" t="str">
        <f t="shared" si="92"/>
        <v/>
      </c>
      <c r="AZ202" s="6" t="str">
        <f t="shared" si="93"/>
        <v/>
      </c>
    </row>
    <row r="203" spans="1:52" x14ac:dyDescent="0.25">
      <c r="A203" t="s">
        <v>211</v>
      </c>
      <c r="B203" t="e">
        <f>VLOOKUP('Vol of ausaid vs. other funds'!$A203&amp;'Vol of ausaid vs. other funds'!B$1,#REF!,11,0)</f>
        <v>#REF!</v>
      </c>
      <c r="C203" t="e">
        <f>VLOOKUP('Vol of ausaid vs. other funds'!$A203&amp;'Vol of ausaid vs. other funds'!C$1,#REF!,11,0)</f>
        <v>#REF!</v>
      </c>
      <c r="D203" t="e">
        <f>VLOOKUP('Vol of ausaid vs. other funds'!$A203&amp;'Vol of ausaid vs. other funds'!D$1,#REF!,11,0)</f>
        <v>#REF!</v>
      </c>
      <c r="E203" t="e">
        <f>VLOOKUP('Vol of ausaid vs. other funds'!$A203&amp;'Vol of ausaid vs. other funds'!E$1,#REF!,11,0)</f>
        <v>#REF!</v>
      </c>
      <c r="F203" t="e">
        <f>VLOOKUP('Vol of ausaid vs. other funds'!$A203&amp;'Vol of ausaid vs. other funds'!F$1,#REF!,11,0)</f>
        <v>#REF!</v>
      </c>
      <c r="G203" t="e">
        <f>VLOOKUP('Vol of ausaid vs. other funds'!$A203&amp;'Vol of ausaid vs. other funds'!G$1,#REF!,11,0)</f>
        <v>#REF!</v>
      </c>
      <c r="H203" t="e">
        <f>VLOOKUP('Vol of ausaid vs. other funds'!$A203&amp;'Vol of ausaid vs. other funds'!H$1,#REF!,11,0)</f>
        <v>#REF!</v>
      </c>
      <c r="I203" t="e">
        <f>VLOOKUP('Vol of ausaid vs. other funds'!$A203&amp;'Vol of ausaid vs. other funds'!I$1,#REF!,11,0)</f>
        <v>#REF!</v>
      </c>
      <c r="L203" t="e">
        <f>VLOOKUP('Vol of ausaid vs. other funds'!$A203&amp;'Vol of ausaid vs. other funds'!L$1,#REF!,16,0)</f>
        <v>#REF!</v>
      </c>
      <c r="M203" t="e">
        <f>VLOOKUP('Vol of ausaid vs. other funds'!$A203&amp;'Vol of ausaid vs. other funds'!M$1,#REF!,16,0)</f>
        <v>#REF!</v>
      </c>
      <c r="N203" t="e">
        <f>VLOOKUP('Vol of ausaid vs. other funds'!$A203&amp;'Vol of ausaid vs. other funds'!N$1,#REF!,16,0)</f>
        <v>#REF!</v>
      </c>
      <c r="O203" t="e">
        <f>VLOOKUP('Vol of ausaid vs. other funds'!$A203&amp;'Vol of ausaid vs. other funds'!O$1,#REF!,16,0)</f>
        <v>#REF!</v>
      </c>
      <c r="P203" t="e">
        <f>VLOOKUP('Vol of ausaid vs. other funds'!$A203&amp;'Vol of ausaid vs. other funds'!P$1,#REF!,16,0)</f>
        <v>#REF!</v>
      </c>
      <c r="Q203" t="e">
        <f>VLOOKUP('Vol of ausaid vs. other funds'!$A203&amp;'Vol of ausaid vs. other funds'!Q$1,#REF!,16,0)</f>
        <v>#REF!</v>
      </c>
      <c r="R203" t="e">
        <f>VLOOKUP('Vol of ausaid vs. other funds'!$A203&amp;'Vol of ausaid vs. other funds'!R$1,#REF!,16,0)</f>
        <v>#REF!</v>
      </c>
      <c r="S203" t="e">
        <f>VLOOKUP('Vol of ausaid vs. other funds'!$A203&amp;'Vol of ausaid vs. other funds'!S$1,#REF!,16,0)</f>
        <v>#REF!</v>
      </c>
      <c r="V203" t="e">
        <f t="shared" si="85"/>
        <v>#REF!</v>
      </c>
      <c r="W203" t="e">
        <f t="shared" si="94"/>
        <v>#REF!</v>
      </c>
      <c r="X203" t="e">
        <f t="shared" si="86"/>
        <v>#REF!</v>
      </c>
      <c r="Y203" t="e">
        <f t="shared" si="87"/>
        <v>#REF!</v>
      </c>
      <c r="Z203" t="e">
        <f t="shared" si="88"/>
        <v>#REF!</v>
      </c>
      <c r="AA203" t="e">
        <f t="shared" si="89"/>
        <v>#REF!</v>
      </c>
      <c r="AB203" t="e">
        <f t="shared" si="90"/>
        <v>#REF!</v>
      </c>
      <c r="AC203" t="e">
        <f t="shared" si="91"/>
        <v>#REF!</v>
      </c>
      <c r="AF203" t="e">
        <f t="shared" si="95"/>
        <v>#REF!</v>
      </c>
      <c r="AG203" t="e">
        <f t="shared" si="96"/>
        <v>#REF!</v>
      </c>
      <c r="AH203" t="e">
        <f t="shared" si="97"/>
        <v>#REF!</v>
      </c>
      <c r="AI203" t="e">
        <f t="shared" si="98"/>
        <v>#REF!</v>
      </c>
      <c r="AJ203" t="e">
        <f t="shared" si="99"/>
        <v>#REF!</v>
      </c>
      <c r="AK203" t="e">
        <f t="shared" si="100"/>
        <v>#REF!</v>
      </c>
      <c r="AL203" t="e">
        <f t="shared" si="101"/>
        <v>#REF!</v>
      </c>
      <c r="AM203" t="e">
        <f t="shared" si="102"/>
        <v>#REF!</v>
      </c>
      <c r="AP203" t="str">
        <f t="shared" si="103"/>
        <v/>
      </c>
      <c r="AQ203" t="str">
        <f t="shared" si="104"/>
        <v/>
      </c>
      <c r="AR203" t="str">
        <f t="shared" si="105"/>
        <v/>
      </c>
      <c r="AS203" t="str">
        <f t="shared" si="106"/>
        <v/>
      </c>
      <c r="AT203" t="str">
        <f t="shared" si="107"/>
        <v/>
      </c>
      <c r="AU203" t="str">
        <f t="shared" si="108"/>
        <v/>
      </c>
      <c r="AV203" t="str">
        <f t="shared" si="109"/>
        <v/>
      </c>
      <c r="AW203" t="str">
        <f t="shared" si="110"/>
        <v/>
      </c>
      <c r="AY203" s="6" t="str">
        <f t="shared" si="92"/>
        <v/>
      </c>
      <c r="AZ203" s="6" t="str">
        <f t="shared" si="93"/>
        <v/>
      </c>
    </row>
    <row r="204" spans="1:52" x14ac:dyDescent="0.25">
      <c r="A204" s="2" t="s">
        <v>212</v>
      </c>
      <c r="B204" t="e">
        <f>VLOOKUP('Vol of ausaid vs. other funds'!$A204&amp;'Vol of ausaid vs. other funds'!B$1,#REF!,11,0)</f>
        <v>#REF!</v>
      </c>
      <c r="C204" t="e">
        <f>VLOOKUP('Vol of ausaid vs. other funds'!$A204&amp;'Vol of ausaid vs. other funds'!C$1,#REF!,11,0)</f>
        <v>#REF!</v>
      </c>
      <c r="D204" t="e">
        <f>VLOOKUP('Vol of ausaid vs. other funds'!$A204&amp;'Vol of ausaid vs. other funds'!D$1,#REF!,11,0)</f>
        <v>#REF!</v>
      </c>
      <c r="E204" t="e">
        <f>VLOOKUP('Vol of ausaid vs. other funds'!$A204&amp;'Vol of ausaid vs. other funds'!E$1,#REF!,11,0)</f>
        <v>#REF!</v>
      </c>
      <c r="F204" t="e">
        <f>VLOOKUP('Vol of ausaid vs. other funds'!$A204&amp;'Vol of ausaid vs. other funds'!F$1,#REF!,11,0)</f>
        <v>#REF!</v>
      </c>
      <c r="G204" t="e">
        <f>VLOOKUP('Vol of ausaid vs. other funds'!$A204&amp;'Vol of ausaid vs. other funds'!G$1,#REF!,11,0)</f>
        <v>#REF!</v>
      </c>
      <c r="H204" t="e">
        <f>VLOOKUP('Vol of ausaid vs. other funds'!$A204&amp;'Vol of ausaid vs. other funds'!H$1,#REF!,11,0)</f>
        <v>#REF!</v>
      </c>
      <c r="I204" t="e">
        <f>VLOOKUP('Vol of ausaid vs. other funds'!$A204&amp;'Vol of ausaid vs. other funds'!I$1,#REF!,11,0)</f>
        <v>#REF!</v>
      </c>
      <c r="L204" t="e">
        <f>VLOOKUP('Vol of ausaid vs. other funds'!$A204&amp;'Vol of ausaid vs. other funds'!L$1,#REF!,16,0)</f>
        <v>#REF!</v>
      </c>
      <c r="M204" t="e">
        <f>VLOOKUP('Vol of ausaid vs. other funds'!$A204&amp;'Vol of ausaid vs. other funds'!M$1,#REF!,16,0)</f>
        <v>#REF!</v>
      </c>
      <c r="N204" t="e">
        <f>VLOOKUP('Vol of ausaid vs. other funds'!$A204&amp;'Vol of ausaid vs. other funds'!N$1,#REF!,16,0)</f>
        <v>#REF!</v>
      </c>
      <c r="O204" t="e">
        <f>VLOOKUP('Vol of ausaid vs. other funds'!$A204&amp;'Vol of ausaid vs. other funds'!O$1,#REF!,16,0)</f>
        <v>#REF!</v>
      </c>
      <c r="P204" t="e">
        <f>VLOOKUP('Vol of ausaid vs. other funds'!$A204&amp;'Vol of ausaid vs. other funds'!P$1,#REF!,16,0)</f>
        <v>#REF!</v>
      </c>
      <c r="Q204" t="e">
        <f>VLOOKUP('Vol of ausaid vs. other funds'!$A204&amp;'Vol of ausaid vs. other funds'!Q$1,#REF!,16,0)</f>
        <v>#REF!</v>
      </c>
      <c r="R204" t="e">
        <f>VLOOKUP('Vol of ausaid vs. other funds'!$A204&amp;'Vol of ausaid vs. other funds'!R$1,#REF!,16,0)</f>
        <v>#REF!</v>
      </c>
      <c r="S204" t="e">
        <f>VLOOKUP('Vol of ausaid vs. other funds'!$A204&amp;'Vol of ausaid vs. other funds'!S$1,#REF!,16,0)</f>
        <v>#REF!</v>
      </c>
      <c r="V204" t="e">
        <f t="shared" si="85"/>
        <v>#REF!</v>
      </c>
      <c r="W204" t="e">
        <f t="shared" si="94"/>
        <v>#REF!</v>
      </c>
      <c r="X204" t="e">
        <f t="shared" si="86"/>
        <v>#REF!</v>
      </c>
      <c r="Y204" t="e">
        <f t="shared" si="87"/>
        <v>#REF!</v>
      </c>
      <c r="Z204" t="e">
        <f t="shared" si="88"/>
        <v>#REF!</v>
      </c>
      <c r="AA204" t="e">
        <f t="shared" si="89"/>
        <v>#REF!</v>
      </c>
      <c r="AB204" t="e">
        <f t="shared" si="90"/>
        <v>#REF!</v>
      </c>
      <c r="AC204" t="e">
        <f t="shared" si="91"/>
        <v>#REF!</v>
      </c>
      <c r="AF204" t="e">
        <f t="shared" si="95"/>
        <v>#REF!</v>
      </c>
      <c r="AG204" t="e">
        <f t="shared" si="96"/>
        <v>#REF!</v>
      </c>
      <c r="AH204" t="e">
        <f t="shared" si="97"/>
        <v>#REF!</v>
      </c>
      <c r="AI204" t="e">
        <f t="shared" si="98"/>
        <v>#REF!</v>
      </c>
      <c r="AJ204" t="e">
        <f t="shared" si="99"/>
        <v>#REF!</v>
      </c>
      <c r="AK204" t="e">
        <f t="shared" si="100"/>
        <v>#REF!</v>
      </c>
      <c r="AL204" t="e">
        <f t="shared" si="101"/>
        <v>#REF!</v>
      </c>
      <c r="AM204" t="e">
        <f t="shared" si="102"/>
        <v>#REF!</v>
      </c>
      <c r="AP204" t="str">
        <f t="shared" si="103"/>
        <v/>
      </c>
      <c r="AQ204" t="str">
        <f t="shared" si="104"/>
        <v/>
      </c>
      <c r="AR204" t="str">
        <f t="shared" si="105"/>
        <v/>
      </c>
      <c r="AS204" t="str">
        <f t="shared" si="106"/>
        <v/>
      </c>
      <c r="AT204" t="str">
        <f t="shared" si="107"/>
        <v/>
      </c>
      <c r="AU204" t="str">
        <f t="shared" si="108"/>
        <v/>
      </c>
      <c r="AV204" t="str">
        <f t="shared" si="109"/>
        <v/>
      </c>
      <c r="AW204" t="str">
        <f t="shared" si="110"/>
        <v/>
      </c>
      <c r="AY204" s="6" t="str">
        <f t="shared" si="92"/>
        <v/>
      </c>
      <c r="AZ204" s="6" t="str">
        <f t="shared" si="93"/>
        <v/>
      </c>
    </row>
    <row r="205" spans="1:52" x14ac:dyDescent="0.25">
      <c r="A205" s="2" t="s">
        <v>213</v>
      </c>
      <c r="B205" t="e">
        <f>VLOOKUP('Vol of ausaid vs. other funds'!$A205&amp;'Vol of ausaid vs. other funds'!B$1,#REF!,11,0)</f>
        <v>#REF!</v>
      </c>
      <c r="C205" t="e">
        <f>VLOOKUP('Vol of ausaid vs. other funds'!$A205&amp;'Vol of ausaid vs. other funds'!C$1,#REF!,11,0)</f>
        <v>#REF!</v>
      </c>
      <c r="D205" t="e">
        <f>VLOOKUP('Vol of ausaid vs. other funds'!$A205&amp;'Vol of ausaid vs. other funds'!D$1,#REF!,11,0)</f>
        <v>#REF!</v>
      </c>
      <c r="E205" t="e">
        <f>VLOOKUP('Vol of ausaid vs. other funds'!$A205&amp;'Vol of ausaid vs. other funds'!E$1,#REF!,11,0)</f>
        <v>#REF!</v>
      </c>
      <c r="F205" t="e">
        <f>VLOOKUP('Vol of ausaid vs. other funds'!$A205&amp;'Vol of ausaid vs. other funds'!F$1,#REF!,11,0)</f>
        <v>#REF!</v>
      </c>
      <c r="G205" t="e">
        <f>VLOOKUP('Vol of ausaid vs. other funds'!$A205&amp;'Vol of ausaid vs. other funds'!G$1,#REF!,11,0)</f>
        <v>#REF!</v>
      </c>
      <c r="H205" t="e">
        <f>VLOOKUP('Vol of ausaid vs. other funds'!$A205&amp;'Vol of ausaid vs. other funds'!H$1,#REF!,11,0)</f>
        <v>#REF!</v>
      </c>
      <c r="I205" t="e">
        <f>VLOOKUP('Vol of ausaid vs. other funds'!$A205&amp;'Vol of ausaid vs. other funds'!I$1,#REF!,11,0)</f>
        <v>#REF!</v>
      </c>
      <c r="L205" t="e">
        <f>VLOOKUP('Vol of ausaid vs. other funds'!$A205&amp;'Vol of ausaid vs. other funds'!L$1,#REF!,16,0)</f>
        <v>#REF!</v>
      </c>
      <c r="M205" t="e">
        <f>VLOOKUP('Vol of ausaid vs. other funds'!$A205&amp;'Vol of ausaid vs. other funds'!M$1,#REF!,16,0)</f>
        <v>#REF!</v>
      </c>
      <c r="N205" t="e">
        <f>VLOOKUP('Vol of ausaid vs. other funds'!$A205&amp;'Vol of ausaid vs. other funds'!N$1,#REF!,16,0)</f>
        <v>#REF!</v>
      </c>
      <c r="O205" t="e">
        <f>VLOOKUP('Vol of ausaid vs. other funds'!$A205&amp;'Vol of ausaid vs. other funds'!O$1,#REF!,16,0)</f>
        <v>#REF!</v>
      </c>
      <c r="P205" t="e">
        <f>VLOOKUP('Vol of ausaid vs. other funds'!$A205&amp;'Vol of ausaid vs. other funds'!P$1,#REF!,16,0)</f>
        <v>#REF!</v>
      </c>
      <c r="Q205" t="e">
        <f>VLOOKUP('Vol of ausaid vs. other funds'!$A205&amp;'Vol of ausaid vs. other funds'!Q$1,#REF!,16,0)</f>
        <v>#REF!</v>
      </c>
      <c r="R205" t="e">
        <f>VLOOKUP('Vol of ausaid vs. other funds'!$A205&amp;'Vol of ausaid vs. other funds'!R$1,#REF!,16,0)</f>
        <v>#REF!</v>
      </c>
      <c r="S205" t="e">
        <f>VLOOKUP('Vol of ausaid vs. other funds'!$A205&amp;'Vol of ausaid vs. other funds'!S$1,#REF!,16,0)</f>
        <v>#REF!</v>
      </c>
      <c r="V205" t="e">
        <f t="shared" si="85"/>
        <v>#REF!</v>
      </c>
      <c r="W205" t="e">
        <f t="shared" si="94"/>
        <v>#REF!</v>
      </c>
      <c r="X205" t="e">
        <f t="shared" si="86"/>
        <v>#REF!</v>
      </c>
      <c r="Y205" t="e">
        <f t="shared" si="87"/>
        <v>#REF!</v>
      </c>
      <c r="Z205" t="e">
        <f t="shared" si="88"/>
        <v>#REF!</v>
      </c>
      <c r="AA205" t="e">
        <f t="shared" si="89"/>
        <v>#REF!</v>
      </c>
      <c r="AB205" t="e">
        <f t="shared" si="90"/>
        <v>#REF!</v>
      </c>
      <c r="AC205" t="e">
        <f t="shared" si="91"/>
        <v>#REF!</v>
      </c>
      <c r="AF205" t="e">
        <f t="shared" si="95"/>
        <v>#REF!</v>
      </c>
      <c r="AG205" t="e">
        <f t="shared" si="96"/>
        <v>#REF!</v>
      </c>
      <c r="AH205" t="e">
        <f t="shared" si="97"/>
        <v>#REF!</v>
      </c>
      <c r="AI205" t="e">
        <f t="shared" si="98"/>
        <v>#REF!</v>
      </c>
      <c r="AJ205" t="e">
        <f t="shared" si="99"/>
        <v>#REF!</v>
      </c>
      <c r="AK205" t="e">
        <f t="shared" si="100"/>
        <v>#REF!</v>
      </c>
      <c r="AL205" t="e">
        <f t="shared" si="101"/>
        <v>#REF!</v>
      </c>
      <c r="AM205" t="e">
        <f t="shared" si="102"/>
        <v>#REF!</v>
      </c>
      <c r="AP205" t="str">
        <f t="shared" si="103"/>
        <v/>
      </c>
      <c r="AQ205" t="str">
        <f t="shared" si="104"/>
        <v/>
      </c>
      <c r="AR205" t="str">
        <f t="shared" si="105"/>
        <v/>
      </c>
      <c r="AS205" t="str">
        <f t="shared" si="106"/>
        <v/>
      </c>
      <c r="AT205" t="str">
        <f t="shared" si="107"/>
        <v/>
      </c>
      <c r="AU205" t="str">
        <f t="shared" si="108"/>
        <v/>
      </c>
      <c r="AV205" t="str">
        <f t="shared" si="109"/>
        <v/>
      </c>
      <c r="AW205" t="str">
        <f t="shared" si="110"/>
        <v/>
      </c>
      <c r="AY205" s="6" t="str">
        <f t="shared" si="92"/>
        <v/>
      </c>
      <c r="AZ205" s="6" t="str">
        <f t="shared" si="93"/>
        <v/>
      </c>
    </row>
    <row r="206" spans="1:52" x14ac:dyDescent="0.25">
      <c r="A206" t="s">
        <v>214</v>
      </c>
      <c r="B206" t="e">
        <f>VLOOKUP('Vol of ausaid vs. other funds'!$A206&amp;'Vol of ausaid vs. other funds'!B$1,#REF!,11,0)</f>
        <v>#REF!</v>
      </c>
      <c r="C206" t="e">
        <f>VLOOKUP('Vol of ausaid vs. other funds'!$A206&amp;'Vol of ausaid vs. other funds'!C$1,#REF!,11,0)</f>
        <v>#REF!</v>
      </c>
      <c r="D206" t="e">
        <f>VLOOKUP('Vol of ausaid vs. other funds'!$A206&amp;'Vol of ausaid vs. other funds'!D$1,#REF!,11,0)</f>
        <v>#REF!</v>
      </c>
      <c r="E206" t="e">
        <f>VLOOKUP('Vol of ausaid vs. other funds'!$A206&amp;'Vol of ausaid vs. other funds'!E$1,#REF!,11,0)</f>
        <v>#REF!</v>
      </c>
      <c r="F206" t="e">
        <f>VLOOKUP('Vol of ausaid vs. other funds'!$A206&amp;'Vol of ausaid vs. other funds'!F$1,#REF!,11,0)</f>
        <v>#REF!</v>
      </c>
      <c r="G206" t="e">
        <f>VLOOKUP('Vol of ausaid vs. other funds'!$A206&amp;'Vol of ausaid vs. other funds'!G$1,#REF!,11,0)</f>
        <v>#REF!</v>
      </c>
      <c r="H206" t="e">
        <f>VLOOKUP('Vol of ausaid vs. other funds'!$A206&amp;'Vol of ausaid vs. other funds'!H$1,#REF!,11,0)</f>
        <v>#REF!</v>
      </c>
      <c r="I206" t="e">
        <f>VLOOKUP('Vol of ausaid vs. other funds'!$A206&amp;'Vol of ausaid vs. other funds'!I$1,#REF!,11,0)</f>
        <v>#REF!</v>
      </c>
      <c r="L206" t="e">
        <f>VLOOKUP('Vol of ausaid vs. other funds'!$A206&amp;'Vol of ausaid vs. other funds'!L$1,#REF!,16,0)</f>
        <v>#REF!</v>
      </c>
      <c r="M206" t="e">
        <f>VLOOKUP('Vol of ausaid vs. other funds'!$A206&amp;'Vol of ausaid vs. other funds'!M$1,#REF!,16,0)</f>
        <v>#REF!</v>
      </c>
      <c r="N206" t="e">
        <f>VLOOKUP('Vol of ausaid vs. other funds'!$A206&amp;'Vol of ausaid vs. other funds'!N$1,#REF!,16,0)</f>
        <v>#REF!</v>
      </c>
      <c r="O206" t="e">
        <f>VLOOKUP('Vol of ausaid vs. other funds'!$A206&amp;'Vol of ausaid vs. other funds'!O$1,#REF!,16,0)</f>
        <v>#REF!</v>
      </c>
      <c r="P206" t="e">
        <f>VLOOKUP('Vol of ausaid vs. other funds'!$A206&amp;'Vol of ausaid vs. other funds'!P$1,#REF!,16,0)</f>
        <v>#REF!</v>
      </c>
      <c r="Q206" t="e">
        <f>VLOOKUP('Vol of ausaid vs. other funds'!$A206&amp;'Vol of ausaid vs. other funds'!Q$1,#REF!,16,0)</f>
        <v>#REF!</v>
      </c>
      <c r="R206" t="e">
        <f>VLOOKUP('Vol of ausaid vs. other funds'!$A206&amp;'Vol of ausaid vs. other funds'!R$1,#REF!,16,0)</f>
        <v>#REF!</v>
      </c>
      <c r="S206" t="e">
        <f>VLOOKUP('Vol of ausaid vs. other funds'!$A206&amp;'Vol of ausaid vs. other funds'!S$1,#REF!,16,0)</f>
        <v>#REF!</v>
      </c>
      <c r="V206" t="e">
        <f t="shared" si="85"/>
        <v>#REF!</v>
      </c>
      <c r="W206" t="e">
        <f t="shared" si="94"/>
        <v>#REF!</v>
      </c>
      <c r="X206" t="e">
        <f t="shared" si="86"/>
        <v>#REF!</v>
      </c>
      <c r="Y206" t="e">
        <f t="shared" si="87"/>
        <v>#REF!</v>
      </c>
      <c r="Z206" t="e">
        <f t="shared" si="88"/>
        <v>#REF!</v>
      </c>
      <c r="AA206" t="e">
        <f t="shared" si="89"/>
        <v>#REF!</v>
      </c>
      <c r="AB206" t="e">
        <f t="shared" si="90"/>
        <v>#REF!</v>
      </c>
      <c r="AC206" t="e">
        <f t="shared" si="91"/>
        <v>#REF!</v>
      </c>
      <c r="AF206" t="e">
        <f t="shared" si="95"/>
        <v>#REF!</v>
      </c>
      <c r="AG206" t="e">
        <f t="shared" si="96"/>
        <v>#REF!</v>
      </c>
      <c r="AH206" t="e">
        <f t="shared" si="97"/>
        <v>#REF!</v>
      </c>
      <c r="AI206" t="e">
        <f t="shared" si="98"/>
        <v>#REF!</v>
      </c>
      <c r="AJ206" t="e">
        <f t="shared" si="99"/>
        <v>#REF!</v>
      </c>
      <c r="AK206" t="e">
        <f t="shared" si="100"/>
        <v>#REF!</v>
      </c>
      <c r="AL206" t="e">
        <f t="shared" si="101"/>
        <v>#REF!</v>
      </c>
      <c r="AM206" t="e">
        <f t="shared" si="102"/>
        <v>#REF!</v>
      </c>
      <c r="AP206" t="str">
        <f t="shared" si="103"/>
        <v/>
      </c>
      <c r="AQ206" t="str">
        <f t="shared" si="104"/>
        <v/>
      </c>
      <c r="AR206" t="str">
        <f t="shared" si="105"/>
        <v/>
      </c>
      <c r="AS206" t="str">
        <f t="shared" si="106"/>
        <v/>
      </c>
      <c r="AT206" t="str">
        <f t="shared" si="107"/>
        <v/>
      </c>
      <c r="AU206" t="str">
        <f t="shared" si="108"/>
        <v/>
      </c>
      <c r="AV206" t="str">
        <f t="shared" si="109"/>
        <v/>
      </c>
      <c r="AW206" t="str">
        <f t="shared" si="110"/>
        <v/>
      </c>
      <c r="AY206" s="6" t="str">
        <f t="shared" si="92"/>
        <v/>
      </c>
      <c r="AZ206" s="6" t="str">
        <f t="shared" si="93"/>
        <v/>
      </c>
    </row>
    <row r="207" spans="1:52" x14ac:dyDescent="0.25">
      <c r="A207" s="2" t="s">
        <v>215</v>
      </c>
      <c r="B207" t="e">
        <f>VLOOKUP('Vol of ausaid vs. other funds'!$A207&amp;'Vol of ausaid vs. other funds'!B$1,#REF!,11,0)</f>
        <v>#REF!</v>
      </c>
      <c r="C207" t="e">
        <f>VLOOKUP('Vol of ausaid vs. other funds'!$A207&amp;'Vol of ausaid vs. other funds'!C$1,#REF!,11,0)</f>
        <v>#REF!</v>
      </c>
      <c r="D207" t="e">
        <f>VLOOKUP('Vol of ausaid vs. other funds'!$A207&amp;'Vol of ausaid vs. other funds'!D$1,#REF!,11,0)</f>
        <v>#REF!</v>
      </c>
      <c r="E207" t="e">
        <f>VLOOKUP('Vol of ausaid vs. other funds'!$A207&amp;'Vol of ausaid vs. other funds'!E$1,#REF!,11,0)</f>
        <v>#REF!</v>
      </c>
      <c r="F207" t="e">
        <f>VLOOKUP('Vol of ausaid vs. other funds'!$A207&amp;'Vol of ausaid vs. other funds'!F$1,#REF!,11,0)</f>
        <v>#REF!</v>
      </c>
      <c r="G207" t="e">
        <f>VLOOKUP('Vol of ausaid vs. other funds'!$A207&amp;'Vol of ausaid vs. other funds'!G$1,#REF!,11,0)</f>
        <v>#REF!</v>
      </c>
      <c r="H207" t="e">
        <f>VLOOKUP('Vol of ausaid vs. other funds'!$A207&amp;'Vol of ausaid vs. other funds'!H$1,#REF!,11,0)</f>
        <v>#REF!</v>
      </c>
      <c r="I207" t="e">
        <f>VLOOKUP('Vol of ausaid vs. other funds'!$A207&amp;'Vol of ausaid vs. other funds'!I$1,#REF!,11,0)</f>
        <v>#REF!</v>
      </c>
      <c r="L207" t="e">
        <f>VLOOKUP('Vol of ausaid vs. other funds'!$A207&amp;'Vol of ausaid vs. other funds'!L$1,#REF!,16,0)</f>
        <v>#REF!</v>
      </c>
      <c r="M207" t="e">
        <f>VLOOKUP('Vol of ausaid vs. other funds'!$A207&amp;'Vol of ausaid vs. other funds'!M$1,#REF!,16,0)</f>
        <v>#REF!</v>
      </c>
      <c r="N207" t="e">
        <f>VLOOKUP('Vol of ausaid vs. other funds'!$A207&amp;'Vol of ausaid vs. other funds'!N$1,#REF!,16,0)</f>
        <v>#REF!</v>
      </c>
      <c r="O207" t="e">
        <f>VLOOKUP('Vol of ausaid vs. other funds'!$A207&amp;'Vol of ausaid vs. other funds'!O$1,#REF!,16,0)</f>
        <v>#REF!</v>
      </c>
      <c r="P207" t="e">
        <f>VLOOKUP('Vol of ausaid vs. other funds'!$A207&amp;'Vol of ausaid vs. other funds'!P$1,#REF!,16,0)</f>
        <v>#REF!</v>
      </c>
      <c r="Q207" t="e">
        <f>VLOOKUP('Vol of ausaid vs. other funds'!$A207&amp;'Vol of ausaid vs. other funds'!Q$1,#REF!,16,0)</f>
        <v>#REF!</v>
      </c>
      <c r="R207" t="e">
        <f>VLOOKUP('Vol of ausaid vs. other funds'!$A207&amp;'Vol of ausaid vs. other funds'!R$1,#REF!,16,0)</f>
        <v>#REF!</v>
      </c>
      <c r="S207" t="e">
        <f>VLOOKUP('Vol of ausaid vs. other funds'!$A207&amp;'Vol of ausaid vs. other funds'!S$1,#REF!,16,0)</f>
        <v>#REF!</v>
      </c>
      <c r="V207" t="e">
        <f t="shared" si="85"/>
        <v>#REF!</v>
      </c>
      <c r="W207" t="e">
        <f t="shared" si="94"/>
        <v>#REF!</v>
      </c>
      <c r="X207" t="e">
        <f t="shared" si="86"/>
        <v>#REF!</v>
      </c>
      <c r="Y207" t="e">
        <f t="shared" si="87"/>
        <v>#REF!</v>
      </c>
      <c r="Z207" t="e">
        <f t="shared" si="88"/>
        <v>#REF!</v>
      </c>
      <c r="AA207" t="e">
        <f t="shared" si="89"/>
        <v>#REF!</v>
      </c>
      <c r="AB207" t="e">
        <f t="shared" si="90"/>
        <v>#REF!</v>
      </c>
      <c r="AC207" t="e">
        <f t="shared" si="91"/>
        <v>#REF!</v>
      </c>
      <c r="AF207" t="e">
        <f t="shared" si="95"/>
        <v>#REF!</v>
      </c>
      <c r="AG207" t="e">
        <f t="shared" si="96"/>
        <v>#REF!</v>
      </c>
      <c r="AH207" t="e">
        <f t="shared" si="97"/>
        <v>#REF!</v>
      </c>
      <c r="AI207" t="e">
        <f t="shared" si="98"/>
        <v>#REF!</v>
      </c>
      <c r="AJ207" t="e">
        <f t="shared" si="99"/>
        <v>#REF!</v>
      </c>
      <c r="AK207" t="e">
        <f t="shared" si="100"/>
        <v>#REF!</v>
      </c>
      <c r="AL207" t="e">
        <f t="shared" si="101"/>
        <v>#REF!</v>
      </c>
      <c r="AM207" t="e">
        <f t="shared" si="102"/>
        <v>#REF!</v>
      </c>
      <c r="AP207" t="str">
        <f t="shared" si="103"/>
        <v/>
      </c>
      <c r="AQ207" t="str">
        <f t="shared" si="104"/>
        <v/>
      </c>
      <c r="AR207" t="str">
        <f t="shared" si="105"/>
        <v/>
      </c>
      <c r="AS207" t="str">
        <f t="shared" si="106"/>
        <v/>
      </c>
      <c r="AT207" t="str">
        <f t="shared" si="107"/>
        <v/>
      </c>
      <c r="AU207" t="str">
        <f t="shared" si="108"/>
        <v/>
      </c>
      <c r="AV207" t="str">
        <f t="shared" si="109"/>
        <v/>
      </c>
      <c r="AW207" t="str">
        <f t="shared" si="110"/>
        <v/>
      </c>
      <c r="AY207" s="6" t="str">
        <f t="shared" si="92"/>
        <v/>
      </c>
      <c r="AZ207" s="6" t="str">
        <f t="shared" si="93"/>
        <v/>
      </c>
    </row>
    <row r="208" spans="1:52" x14ac:dyDescent="0.25">
      <c r="A208" s="2" t="s">
        <v>216</v>
      </c>
      <c r="B208" t="e">
        <f>VLOOKUP('Vol of ausaid vs. other funds'!$A208&amp;'Vol of ausaid vs. other funds'!B$1,#REF!,11,0)</f>
        <v>#REF!</v>
      </c>
      <c r="C208" t="e">
        <f>VLOOKUP('Vol of ausaid vs. other funds'!$A208&amp;'Vol of ausaid vs. other funds'!C$1,#REF!,11,0)</f>
        <v>#REF!</v>
      </c>
      <c r="D208" t="e">
        <f>VLOOKUP('Vol of ausaid vs. other funds'!$A208&amp;'Vol of ausaid vs. other funds'!D$1,#REF!,11,0)</f>
        <v>#REF!</v>
      </c>
      <c r="E208" t="e">
        <f>VLOOKUP('Vol of ausaid vs. other funds'!$A208&amp;'Vol of ausaid vs. other funds'!E$1,#REF!,11,0)</f>
        <v>#REF!</v>
      </c>
      <c r="F208" t="e">
        <f>VLOOKUP('Vol of ausaid vs. other funds'!$A208&amp;'Vol of ausaid vs. other funds'!F$1,#REF!,11,0)</f>
        <v>#REF!</v>
      </c>
      <c r="G208" t="e">
        <f>VLOOKUP('Vol of ausaid vs. other funds'!$A208&amp;'Vol of ausaid vs. other funds'!G$1,#REF!,11,0)</f>
        <v>#REF!</v>
      </c>
      <c r="H208" t="e">
        <f>VLOOKUP('Vol of ausaid vs. other funds'!$A208&amp;'Vol of ausaid vs. other funds'!H$1,#REF!,11,0)</f>
        <v>#REF!</v>
      </c>
      <c r="I208" t="e">
        <f>VLOOKUP('Vol of ausaid vs. other funds'!$A208&amp;'Vol of ausaid vs. other funds'!I$1,#REF!,11,0)</f>
        <v>#REF!</v>
      </c>
      <c r="L208" t="e">
        <f>VLOOKUP('Vol of ausaid vs. other funds'!$A208&amp;'Vol of ausaid vs. other funds'!L$1,#REF!,16,0)</f>
        <v>#REF!</v>
      </c>
      <c r="M208" t="e">
        <f>VLOOKUP('Vol of ausaid vs. other funds'!$A208&amp;'Vol of ausaid vs. other funds'!M$1,#REF!,16,0)</f>
        <v>#REF!</v>
      </c>
      <c r="N208" t="e">
        <f>VLOOKUP('Vol of ausaid vs. other funds'!$A208&amp;'Vol of ausaid vs. other funds'!N$1,#REF!,16,0)</f>
        <v>#REF!</v>
      </c>
      <c r="O208" t="e">
        <f>VLOOKUP('Vol of ausaid vs. other funds'!$A208&amp;'Vol of ausaid vs. other funds'!O$1,#REF!,16,0)</f>
        <v>#REF!</v>
      </c>
      <c r="P208" t="e">
        <f>VLOOKUP('Vol of ausaid vs. other funds'!$A208&amp;'Vol of ausaid vs. other funds'!P$1,#REF!,16,0)</f>
        <v>#REF!</v>
      </c>
      <c r="Q208" t="e">
        <f>VLOOKUP('Vol of ausaid vs. other funds'!$A208&amp;'Vol of ausaid vs. other funds'!Q$1,#REF!,16,0)</f>
        <v>#REF!</v>
      </c>
      <c r="R208" t="e">
        <f>VLOOKUP('Vol of ausaid vs. other funds'!$A208&amp;'Vol of ausaid vs. other funds'!R$1,#REF!,16,0)</f>
        <v>#REF!</v>
      </c>
      <c r="S208" t="e">
        <f>VLOOKUP('Vol of ausaid vs. other funds'!$A208&amp;'Vol of ausaid vs. other funds'!S$1,#REF!,16,0)</f>
        <v>#REF!</v>
      </c>
      <c r="V208" t="e">
        <f t="shared" si="85"/>
        <v>#REF!</v>
      </c>
      <c r="W208" t="e">
        <f t="shared" si="94"/>
        <v>#REF!</v>
      </c>
      <c r="X208" t="e">
        <f t="shared" si="86"/>
        <v>#REF!</v>
      </c>
      <c r="Y208" t="e">
        <f t="shared" si="87"/>
        <v>#REF!</v>
      </c>
      <c r="Z208" t="e">
        <f t="shared" si="88"/>
        <v>#REF!</v>
      </c>
      <c r="AA208" t="e">
        <f t="shared" si="89"/>
        <v>#REF!</v>
      </c>
      <c r="AB208" t="e">
        <f t="shared" si="90"/>
        <v>#REF!</v>
      </c>
      <c r="AC208" t="e">
        <f t="shared" si="91"/>
        <v>#REF!</v>
      </c>
      <c r="AF208" t="e">
        <f t="shared" si="95"/>
        <v>#REF!</v>
      </c>
      <c r="AG208" t="e">
        <f t="shared" si="96"/>
        <v>#REF!</v>
      </c>
      <c r="AH208" t="e">
        <f t="shared" si="97"/>
        <v>#REF!</v>
      </c>
      <c r="AI208" t="e">
        <f t="shared" si="98"/>
        <v>#REF!</v>
      </c>
      <c r="AJ208" t="e">
        <f t="shared" si="99"/>
        <v>#REF!</v>
      </c>
      <c r="AK208" t="e">
        <f t="shared" si="100"/>
        <v>#REF!</v>
      </c>
      <c r="AL208" t="e">
        <f t="shared" si="101"/>
        <v>#REF!</v>
      </c>
      <c r="AM208" t="e">
        <f t="shared" si="102"/>
        <v>#REF!</v>
      </c>
      <c r="AP208" t="str">
        <f t="shared" si="103"/>
        <v/>
      </c>
      <c r="AQ208" t="str">
        <f t="shared" si="104"/>
        <v/>
      </c>
      <c r="AR208" t="str">
        <f t="shared" si="105"/>
        <v/>
      </c>
      <c r="AS208" t="str">
        <f t="shared" si="106"/>
        <v/>
      </c>
      <c r="AT208" t="str">
        <f t="shared" si="107"/>
        <v/>
      </c>
      <c r="AU208" t="str">
        <f t="shared" si="108"/>
        <v/>
      </c>
      <c r="AV208" t="str">
        <f t="shared" si="109"/>
        <v/>
      </c>
      <c r="AW208" t="str">
        <f t="shared" si="110"/>
        <v/>
      </c>
      <c r="AY208" s="6" t="str">
        <f t="shared" si="92"/>
        <v/>
      </c>
      <c r="AZ208" s="6" t="str">
        <f t="shared" si="93"/>
        <v/>
      </c>
    </row>
    <row r="209" spans="1:52" x14ac:dyDescent="0.25">
      <c r="A209" s="2" t="s">
        <v>217</v>
      </c>
      <c r="B209" t="e">
        <f>VLOOKUP('Vol of ausaid vs. other funds'!$A209&amp;'Vol of ausaid vs. other funds'!B$1,#REF!,11,0)</f>
        <v>#REF!</v>
      </c>
      <c r="C209" t="e">
        <f>VLOOKUP('Vol of ausaid vs. other funds'!$A209&amp;'Vol of ausaid vs. other funds'!C$1,#REF!,11,0)</f>
        <v>#REF!</v>
      </c>
      <c r="D209" t="e">
        <f>VLOOKUP('Vol of ausaid vs. other funds'!$A209&amp;'Vol of ausaid vs. other funds'!D$1,#REF!,11,0)</f>
        <v>#REF!</v>
      </c>
      <c r="E209" t="e">
        <f>VLOOKUP('Vol of ausaid vs. other funds'!$A209&amp;'Vol of ausaid vs. other funds'!E$1,#REF!,11,0)</f>
        <v>#REF!</v>
      </c>
      <c r="F209" t="e">
        <f>VLOOKUP('Vol of ausaid vs. other funds'!$A209&amp;'Vol of ausaid vs. other funds'!F$1,#REF!,11,0)</f>
        <v>#REF!</v>
      </c>
      <c r="G209" t="e">
        <f>VLOOKUP('Vol of ausaid vs. other funds'!$A209&amp;'Vol of ausaid vs. other funds'!G$1,#REF!,11,0)</f>
        <v>#REF!</v>
      </c>
      <c r="H209" t="e">
        <f>VLOOKUP('Vol of ausaid vs. other funds'!$A209&amp;'Vol of ausaid vs. other funds'!H$1,#REF!,11,0)</f>
        <v>#REF!</v>
      </c>
      <c r="I209" t="e">
        <f>VLOOKUP('Vol of ausaid vs. other funds'!$A209&amp;'Vol of ausaid vs. other funds'!I$1,#REF!,11,0)</f>
        <v>#REF!</v>
      </c>
      <c r="L209" t="e">
        <f>VLOOKUP('Vol of ausaid vs. other funds'!$A209&amp;'Vol of ausaid vs. other funds'!L$1,#REF!,16,0)</f>
        <v>#REF!</v>
      </c>
      <c r="M209" t="e">
        <f>VLOOKUP('Vol of ausaid vs. other funds'!$A209&amp;'Vol of ausaid vs. other funds'!M$1,#REF!,16,0)</f>
        <v>#REF!</v>
      </c>
      <c r="N209" t="e">
        <f>VLOOKUP('Vol of ausaid vs. other funds'!$A209&amp;'Vol of ausaid vs. other funds'!N$1,#REF!,16,0)</f>
        <v>#REF!</v>
      </c>
      <c r="O209" t="e">
        <f>VLOOKUP('Vol of ausaid vs. other funds'!$A209&amp;'Vol of ausaid vs. other funds'!O$1,#REF!,16,0)</f>
        <v>#REF!</v>
      </c>
      <c r="P209" t="e">
        <f>VLOOKUP('Vol of ausaid vs. other funds'!$A209&amp;'Vol of ausaid vs. other funds'!P$1,#REF!,16,0)</f>
        <v>#REF!</v>
      </c>
      <c r="Q209" t="e">
        <f>VLOOKUP('Vol of ausaid vs. other funds'!$A209&amp;'Vol of ausaid vs. other funds'!Q$1,#REF!,16,0)</f>
        <v>#REF!</v>
      </c>
      <c r="R209" t="e">
        <f>VLOOKUP('Vol of ausaid vs. other funds'!$A209&amp;'Vol of ausaid vs. other funds'!R$1,#REF!,16,0)</f>
        <v>#REF!</v>
      </c>
      <c r="S209" t="e">
        <f>VLOOKUP('Vol of ausaid vs. other funds'!$A209&amp;'Vol of ausaid vs. other funds'!S$1,#REF!,16,0)</f>
        <v>#REF!</v>
      </c>
      <c r="V209" t="e">
        <f t="shared" si="85"/>
        <v>#REF!</v>
      </c>
      <c r="W209" t="e">
        <f t="shared" si="94"/>
        <v>#REF!</v>
      </c>
      <c r="X209" t="e">
        <f t="shared" si="86"/>
        <v>#REF!</v>
      </c>
      <c r="Y209" t="e">
        <f t="shared" si="87"/>
        <v>#REF!</v>
      </c>
      <c r="Z209" t="e">
        <f t="shared" si="88"/>
        <v>#REF!</v>
      </c>
      <c r="AA209" t="e">
        <f t="shared" si="89"/>
        <v>#REF!</v>
      </c>
      <c r="AB209" t="e">
        <f t="shared" si="90"/>
        <v>#REF!</v>
      </c>
      <c r="AC209" t="e">
        <f t="shared" si="91"/>
        <v>#REF!</v>
      </c>
      <c r="AF209" t="e">
        <f t="shared" si="95"/>
        <v>#REF!</v>
      </c>
      <c r="AG209" t="e">
        <f t="shared" si="96"/>
        <v>#REF!</v>
      </c>
      <c r="AH209" t="e">
        <f t="shared" si="97"/>
        <v>#REF!</v>
      </c>
      <c r="AI209" t="e">
        <f t="shared" si="98"/>
        <v>#REF!</v>
      </c>
      <c r="AJ209" t="e">
        <f t="shared" si="99"/>
        <v>#REF!</v>
      </c>
      <c r="AK209" t="e">
        <f t="shared" si="100"/>
        <v>#REF!</v>
      </c>
      <c r="AL209" t="e">
        <f t="shared" si="101"/>
        <v>#REF!</v>
      </c>
      <c r="AM209" t="e">
        <f t="shared" si="102"/>
        <v>#REF!</v>
      </c>
      <c r="AP209" t="str">
        <f t="shared" si="103"/>
        <v/>
      </c>
      <c r="AQ209" t="str">
        <f t="shared" si="104"/>
        <v/>
      </c>
      <c r="AR209" t="str">
        <f t="shared" si="105"/>
        <v/>
      </c>
      <c r="AS209" t="str">
        <f t="shared" si="106"/>
        <v/>
      </c>
      <c r="AT209" t="str">
        <f t="shared" si="107"/>
        <v/>
      </c>
      <c r="AU209" t="str">
        <f t="shared" si="108"/>
        <v/>
      </c>
      <c r="AV209" t="str">
        <f t="shared" si="109"/>
        <v/>
      </c>
      <c r="AW209" t="str">
        <f t="shared" si="110"/>
        <v/>
      </c>
      <c r="AY209" s="6" t="str">
        <f t="shared" si="92"/>
        <v/>
      </c>
      <c r="AZ209" s="6" t="str">
        <f t="shared" si="93"/>
        <v/>
      </c>
    </row>
    <row r="210" spans="1:52" x14ac:dyDescent="0.25">
      <c r="A210" s="2" t="s">
        <v>218</v>
      </c>
      <c r="B210" t="e">
        <f>VLOOKUP('Vol of ausaid vs. other funds'!$A210&amp;'Vol of ausaid vs. other funds'!B$1,#REF!,11,0)</f>
        <v>#REF!</v>
      </c>
      <c r="C210" t="e">
        <f>VLOOKUP('Vol of ausaid vs. other funds'!$A210&amp;'Vol of ausaid vs. other funds'!C$1,#REF!,11,0)</f>
        <v>#REF!</v>
      </c>
      <c r="D210" t="e">
        <f>VLOOKUP('Vol of ausaid vs. other funds'!$A210&amp;'Vol of ausaid vs. other funds'!D$1,#REF!,11,0)</f>
        <v>#REF!</v>
      </c>
      <c r="E210" t="e">
        <f>VLOOKUP('Vol of ausaid vs. other funds'!$A210&amp;'Vol of ausaid vs. other funds'!E$1,#REF!,11,0)</f>
        <v>#REF!</v>
      </c>
      <c r="F210" t="e">
        <f>VLOOKUP('Vol of ausaid vs. other funds'!$A210&amp;'Vol of ausaid vs. other funds'!F$1,#REF!,11,0)</f>
        <v>#REF!</v>
      </c>
      <c r="G210" t="e">
        <f>VLOOKUP('Vol of ausaid vs. other funds'!$A210&amp;'Vol of ausaid vs. other funds'!G$1,#REF!,11,0)</f>
        <v>#REF!</v>
      </c>
      <c r="H210" t="e">
        <f>VLOOKUP('Vol of ausaid vs. other funds'!$A210&amp;'Vol of ausaid vs. other funds'!H$1,#REF!,11,0)</f>
        <v>#REF!</v>
      </c>
      <c r="I210" t="e">
        <f>VLOOKUP('Vol of ausaid vs. other funds'!$A210&amp;'Vol of ausaid vs. other funds'!I$1,#REF!,11,0)</f>
        <v>#REF!</v>
      </c>
      <c r="L210" t="e">
        <f>VLOOKUP('Vol of ausaid vs. other funds'!$A210&amp;'Vol of ausaid vs. other funds'!L$1,#REF!,16,0)</f>
        <v>#REF!</v>
      </c>
      <c r="M210" t="e">
        <f>VLOOKUP('Vol of ausaid vs. other funds'!$A210&amp;'Vol of ausaid vs. other funds'!M$1,#REF!,16,0)</f>
        <v>#REF!</v>
      </c>
      <c r="N210" t="e">
        <f>VLOOKUP('Vol of ausaid vs. other funds'!$A210&amp;'Vol of ausaid vs. other funds'!N$1,#REF!,16,0)</f>
        <v>#REF!</v>
      </c>
      <c r="O210" t="e">
        <f>VLOOKUP('Vol of ausaid vs. other funds'!$A210&amp;'Vol of ausaid vs. other funds'!O$1,#REF!,16,0)</f>
        <v>#REF!</v>
      </c>
      <c r="P210" t="e">
        <f>VLOOKUP('Vol of ausaid vs. other funds'!$A210&amp;'Vol of ausaid vs. other funds'!P$1,#REF!,16,0)</f>
        <v>#REF!</v>
      </c>
      <c r="Q210" t="e">
        <f>VLOOKUP('Vol of ausaid vs. other funds'!$A210&amp;'Vol of ausaid vs. other funds'!Q$1,#REF!,16,0)</f>
        <v>#REF!</v>
      </c>
      <c r="R210" t="e">
        <f>VLOOKUP('Vol of ausaid vs. other funds'!$A210&amp;'Vol of ausaid vs. other funds'!R$1,#REF!,16,0)</f>
        <v>#REF!</v>
      </c>
      <c r="S210" t="e">
        <f>VLOOKUP('Vol of ausaid vs. other funds'!$A210&amp;'Vol of ausaid vs. other funds'!S$1,#REF!,16,0)</f>
        <v>#REF!</v>
      </c>
      <c r="V210" t="e">
        <f t="shared" si="85"/>
        <v>#REF!</v>
      </c>
      <c r="W210" t="e">
        <f t="shared" si="94"/>
        <v>#REF!</v>
      </c>
      <c r="X210" t="e">
        <f t="shared" si="86"/>
        <v>#REF!</v>
      </c>
      <c r="Y210" t="e">
        <f t="shared" si="87"/>
        <v>#REF!</v>
      </c>
      <c r="Z210" t="e">
        <f t="shared" si="88"/>
        <v>#REF!</v>
      </c>
      <c r="AA210" t="e">
        <f t="shared" si="89"/>
        <v>#REF!</v>
      </c>
      <c r="AB210" t="e">
        <f t="shared" si="90"/>
        <v>#REF!</v>
      </c>
      <c r="AC210" t="e">
        <f t="shared" si="91"/>
        <v>#REF!</v>
      </c>
      <c r="AF210" t="e">
        <f t="shared" si="95"/>
        <v>#REF!</v>
      </c>
      <c r="AG210" t="e">
        <f t="shared" si="96"/>
        <v>#REF!</v>
      </c>
      <c r="AH210" t="e">
        <f t="shared" si="97"/>
        <v>#REF!</v>
      </c>
      <c r="AI210" t="e">
        <f t="shared" si="98"/>
        <v>#REF!</v>
      </c>
      <c r="AJ210" t="e">
        <f t="shared" si="99"/>
        <v>#REF!</v>
      </c>
      <c r="AK210" t="e">
        <f t="shared" si="100"/>
        <v>#REF!</v>
      </c>
      <c r="AL210" t="e">
        <f t="shared" si="101"/>
        <v>#REF!</v>
      </c>
      <c r="AM210" t="e">
        <f t="shared" si="102"/>
        <v>#REF!</v>
      </c>
      <c r="AP210" t="str">
        <f t="shared" si="103"/>
        <v/>
      </c>
      <c r="AQ210" t="str">
        <f t="shared" si="104"/>
        <v/>
      </c>
      <c r="AR210" t="str">
        <f t="shared" si="105"/>
        <v/>
      </c>
      <c r="AS210" t="str">
        <f t="shared" si="106"/>
        <v/>
      </c>
      <c r="AT210" t="str">
        <f t="shared" si="107"/>
        <v/>
      </c>
      <c r="AU210" t="str">
        <f t="shared" si="108"/>
        <v/>
      </c>
      <c r="AV210" t="str">
        <f t="shared" si="109"/>
        <v/>
      </c>
      <c r="AW210" t="str">
        <f t="shared" si="110"/>
        <v/>
      </c>
      <c r="AY210" s="6" t="str">
        <f t="shared" si="92"/>
        <v/>
      </c>
      <c r="AZ210" s="6" t="str">
        <f t="shared" si="93"/>
        <v/>
      </c>
    </row>
    <row r="211" spans="1:52" ht="30" x14ac:dyDescent="0.25">
      <c r="A211" s="2" t="s">
        <v>93</v>
      </c>
      <c r="B211" t="e">
        <f>VLOOKUP('Vol of ausaid vs. other funds'!$A211&amp;'Vol of ausaid vs. other funds'!B$1,#REF!,11,0)</f>
        <v>#REF!</v>
      </c>
      <c r="C211" t="e">
        <f>VLOOKUP('Vol of ausaid vs. other funds'!$A211&amp;'Vol of ausaid vs. other funds'!C$1,#REF!,11,0)</f>
        <v>#REF!</v>
      </c>
      <c r="D211" t="e">
        <f>VLOOKUP('Vol of ausaid vs. other funds'!$A211&amp;'Vol of ausaid vs. other funds'!D$1,#REF!,11,0)</f>
        <v>#REF!</v>
      </c>
      <c r="E211" t="e">
        <f>VLOOKUP('Vol of ausaid vs. other funds'!$A211&amp;'Vol of ausaid vs. other funds'!E$1,#REF!,11,0)</f>
        <v>#REF!</v>
      </c>
      <c r="F211" t="e">
        <f>VLOOKUP('Vol of ausaid vs. other funds'!$A211&amp;'Vol of ausaid vs. other funds'!F$1,#REF!,11,0)</f>
        <v>#REF!</v>
      </c>
      <c r="G211" t="e">
        <f>VLOOKUP('Vol of ausaid vs. other funds'!$A211&amp;'Vol of ausaid vs. other funds'!G$1,#REF!,11,0)</f>
        <v>#REF!</v>
      </c>
      <c r="H211" t="e">
        <f>VLOOKUP('Vol of ausaid vs. other funds'!$A211&amp;'Vol of ausaid vs. other funds'!H$1,#REF!,11,0)</f>
        <v>#REF!</v>
      </c>
      <c r="I211" t="e">
        <f>VLOOKUP('Vol of ausaid vs. other funds'!$A211&amp;'Vol of ausaid vs. other funds'!I$1,#REF!,11,0)</f>
        <v>#REF!</v>
      </c>
      <c r="L211" t="e">
        <f>VLOOKUP('Vol of ausaid vs. other funds'!$A211&amp;'Vol of ausaid vs. other funds'!L$1,#REF!,16,0)</f>
        <v>#REF!</v>
      </c>
      <c r="M211" t="e">
        <f>VLOOKUP('Vol of ausaid vs. other funds'!$A211&amp;'Vol of ausaid vs. other funds'!M$1,#REF!,16,0)</f>
        <v>#REF!</v>
      </c>
      <c r="N211" t="e">
        <f>VLOOKUP('Vol of ausaid vs. other funds'!$A211&amp;'Vol of ausaid vs. other funds'!N$1,#REF!,16,0)</f>
        <v>#REF!</v>
      </c>
      <c r="O211" t="e">
        <f>VLOOKUP('Vol of ausaid vs. other funds'!$A211&amp;'Vol of ausaid vs. other funds'!O$1,#REF!,16,0)</f>
        <v>#REF!</v>
      </c>
      <c r="P211" t="e">
        <f>VLOOKUP('Vol of ausaid vs. other funds'!$A211&amp;'Vol of ausaid vs. other funds'!P$1,#REF!,16,0)</f>
        <v>#REF!</v>
      </c>
      <c r="Q211" t="e">
        <f>VLOOKUP('Vol of ausaid vs. other funds'!$A211&amp;'Vol of ausaid vs. other funds'!Q$1,#REF!,16,0)</f>
        <v>#REF!</v>
      </c>
      <c r="R211" t="e">
        <f>VLOOKUP('Vol of ausaid vs. other funds'!$A211&amp;'Vol of ausaid vs. other funds'!R$1,#REF!,16,0)</f>
        <v>#REF!</v>
      </c>
      <c r="S211" t="e">
        <f>VLOOKUP('Vol of ausaid vs. other funds'!$A211&amp;'Vol of ausaid vs. other funds'!S$1,#REF!,16,0)</f>
        <v>#REF!</v>
      </c>
      <c r="V211" t="e">
        <f t="shared" si="85"/>
        <v>#REF!</v>
      </c>
      <c r="W211" t="e">
        <f t="shared" si="94"/>
        <v>#REF!</v>
      </c>
      <c r="X211" t="e">
        <f t="shared" si="86"/>
        <v>#REF!</v>
      </c>
      <c r="Y211" t="e">
        <f t="shared" si="87"/>
        <v>#REF!</v>
      </c>
      <c r="Z211" t="e">
        <f t="shared" si="88"/>
        <v>#REF!</v>
      </c>
      <c r="AA211" t="e">
        <f t="shared" si="89"/>
        <v>#REF!</v>
      </c>
      <c r="AB211" t="e">
        <f t="shared" si="90"/>
        <v>#REF!</v>
      </c>
      <c r="AC211" t="e">
        <f t="shared" si="91"/>
        <v>#REF!</v>
      </c>
      <c r="AF211" t="e">
        <f t="shared" si="95"/>
        <v>#REF!</v>
      </c>
      <c r="AG211" t="e">
        <f t="shared" si="96"/>
        <v>#REF!</v>
      </c>
      <c r="AH211" t="e">
        <f t="shared" si="97"/>
        <v>#REF!</v>
      </c>
      <c r="AI211" t="e">
        <f t="shared" si="98"/>
        <v>#REF!</v>
      </c>
      <c r="AJ211" t="e">
        <f t="shared" si="99"/>
        <v>#REF!</v>
      </c>
      <c r="AK211" t="e">
        <f t="shared" si="100"/>
        <v>#REF!</v>
      </c>
      <c r="AL211" t="e">
        <f t="shared" si="101"/>
        <v>#REF!</v>
      </c>
      <c r="AM211" t="e">
        <f t="shared" si="102"/>
        <v>#REF!</v>
      </c>
      <c r="AP211" t="str">
        <f t="shared" si="103"/>
        <v/>
      </c>
      <c r="AQ211" t="str">
        <f t="shared" si="104"/>
        <v/>
      </c>
      <c r="AR211" t="str">
        <f t="shared" si="105"/>
        <v/>
      </c>
      <c r="AS211" t="str">
        <f t="shared" si="106"/>
        <v/>
      </c>
      <c r="AT211" t="str">
        <f t="shared" si="107"/>
        <v/>
      </c>
      <c r="AU211" t="str">
        <f t="shared" si="108"/>
        <v/>
      </c>
      <c r="AV211" t="str">
        <f t="shared" si="109"/>
        <v/>
      </c>
      <c r="AW211" t="str">
        <f t="shared" si="110"/>
        <v/>
      </c>
      <c r="AY211" s="6" t="str">
        <f t="shared" si="92"/>
        <v/>
      </c>
      <c r="AZ211" s="6" t="str">
        <f t="shared" si="93"/>
        <v/>
      </c>
    </row>
    <row r="212" spans="1:52" x14ac:dyDescent="0.25">
      <c r="A212" s="2" t="s">
        <v>206</v>
      </c>
      <c r="B212" t="e">
        <f>VLOOKUP('Vol of ausaid vs. other funds'!$A212&amp;'Vol of ausaid vs. other funds'!B$1,#REF!,11,0)</f>
        <v>#REF!</v>
      </c>
      <c r="C212" t="e">
        <f>VLOOKUP('Vol of ausaid vs. other funds'!$A212&amp;'Vol of ausaid vs. other funds'!C$1,#REF!,11,0)</f>
        <v>#REF!</v>
      </c>
      <c r="D212" t="e">
        <f>VLOOKUP('Vol of ausaid vs. other funds'!$A212&amp;'Vol of ausaid vs. other funds'!D$1,#REF!,11,0)</f>
        <v>#REF!</v>
      </c>
      <c r="E212" t="e">
        <f>VLOOKUP('Vol of ausaid vs. other funds'!$A212&amp;'Vol of ausaid vs. other funds'!E$1,#REF!,11,0)</f>
        <v>#REF!</v>
      </c>
      <c r="F212" t="e">
        <f>VLOOKUP('Vol of ausaid vs. other funds'!$A212&amp;'Vol of ausaid vs. other funds'!F$1,#REF!,11,0)</f>
        <v>#REF!</v>
      </c>
      <c r="G212" t="e">
        <f>VLOOKUP('Vol of ausaid vs. other funds'!$A212&amp;'Vol of ausaid vs. other funds'!G$1,#REF!,11,0)</f>
        <v>#REF!</v>
      </c>
      <c r="H212" t="e">
        <f>VLOOKUP('Vol of ausaid vs. other funds'!$A212&amp;'Vol of ausaid vs. other funds'!H$1,#REF!,11,0)</f>
        <v>#REF!</v>
      </c>
      <c r="I212" t="e">
        <f>VLOOKUP('Vol of ausaid vs. other funds'!$A212&amp;'Vol of ausaid vs. other funds'!I$1,#REF!,11,0)</f>
        <v>#REF!</v>
      </c>
      <c r="L212" t="e">
        <f>VLOOKUP('Vol of ausaid vs. other funds'!$A212&amp;'Vol of ausaid vs. other funds'!L$1,#REF!,16,0)</f>
        <v>#REF!</v>
      </c>
      <c r="M212" t="e">
        <f>VLOOKUP('Vol of ausaid vs. other funds'!$A212&amp;'Vol of ausaid vs. other funds'!M$1,#REF!,16,0)</f>
        <v>#REF!</v>
      </c>
      <c r="N212" t="e">
        <f>VLOOKUP('Vol of ausaid vs. other funds'!$A212&amp;'Vol of ausaid vs. other funds'!N$1,#REF!,16,0)</f>
        <v>#REF!</v>
      </c>
      <c r="O212" t="e">
        <f>VLOOKUP('Vol of ausaid vs. other funds'!$A212&amp;'Vol of ausaid vs. other funds'!O$1,#REF!,16,0)</f>
        <v>#REF!</v>
      </c>
      <c r="P212" t="e">
        <f>VLOOKUP('Vol of ausaid vs. other funds'!$A212&amp;'Vol of ausaid vs. other funds'!P$1,#REF!,16,0)</f>
        <v>#REF!</v>
      </c>
      <c r="Q212" t="e">
        <f>VLOOKUP('Vol of ausaid vs. other funds'!$A212&amp;'Vol of ausaid vs. other funds'!Q$1,#REF!,16,0)</f>
        <v>#REF!</v>
      </c>
      <c r="R212" t="e">
        <f>VLOOKUP('Vol of ausaid vs. other funds'!$A212&amp;'Vol of ausaid vs. other funds'!R$1,#REF!,16,0)</f>
        <v>#REF!</v>
      </c>
      <c r="S212" t="e">
        <f>VLOOKUP('Vol of ausaid vs. other funds'!$A212&amp;'Vol of ausaid vs. other funds'!S$1,#REF!,16,0)</f>
        <v>#REF!</v>
      </c>
      <c r="V212" t="e">
        <f t="shared" si="85"/>
        <v>#REF!</v>
      </c>
      <c r="W212" t="e">
        <f t="shared" si="94"/>
        <v>#REF!</v>
      </c>
      <c r="X212" t="e">
        <f t="shared" si="86"/>
        <v>#REF!</v>
      </c>
      <c r="Y212" t="e">
        <f t="shared" si="87"/>
        <v>#REF!</v>
      </c>
      <c r="Z212" t="e">
        <f t="shared" si="88"/>
        <v>#REF!</v>
      </c>
      <c r="AA212" t="e">
        <f t="shared" si="89"/>
        <v>#REF!</v>
      </c>
      <c r="AB212" t="e">
        <f t="shared" si="90"/>
        <v>#REF!</v>
      </c>
      <c r="AC212" t="e">
        <f t="shared" si="91"/>
        <v>#REF!</v>
      </c>
      <c r="AF212" t="e">
        <f t="shared" si="95"/>
        <v>#REF!</v>
      </c>
      <c r="AG212" t="e">
        <f t="shared" si="96"/>
        <v>#REF!</v>
      </c>
      <c r="AH212" t="e">
        <f t="shared" si="97"/>
        <v>#REF!</v>
      </c>
      <c r="AI212" t="e">
        <f t="shared" si="98"/>
        <v>#REF!</v>
      </c>
      <c r="AJ212" t="e">
        <f t="shared" si="99"/>
        <v>#REF!</v>
      </c>
      <c r="AK212" t="e">
        <f t="shared" si="100"/>
        <v>#REF!</v>
      </c>
      <c r="AL212" t="e">
        <f t="shared" si="101"/>
        <v>#REF!</v>
      </c>
      <c r="AM212" t="e">
        <f t="shared" si="102"/>
        <v>#REF!</v>
      </c>
      <c r="AP212" t="str">
        <f t="shared" si="103"/>
        <v/>
      </c>
      <c r="AQ212" t="str">
        <f t="shared" si="104"/>
        <v/>
      </c>
      <c r="AR212" t="str">
        <f t="shared" si="105"/>
        <v/>
      </c>
      <c r="AS212" t="str">
        <f t="shared" si="106"/>
        <v/>
      </c>
      <c r="AT212" t="str">
        <f t="shared" si="107"/>
        <v/>
      </c>
      <c r="AU212" t="str">
        <f t="shared" si="108"/>
        <v/>
      </c>
      <c r="AV212" t="str">
        <f t="shared" si="109"/>
        <v/>
      </c>
      <c r="AW212" t="str">
        <f t="shared" si="110"/>
        <v/>
      </c>
      <c r="AY212" s="6" t="str">
        <f t="shared" si="92"/>
        <v/>
      </c>
      <c r="AZ212" s="6" t="str">
        <f t="shared" si="93"/>
        <v/>
      </c>
    </row>
    <row r="213" spans="1:52" x14ac:dyDescent="0.25">
      <c r="A213" s="2" t="s">
        <v>219</v>
      </c>
      <c r="B213" t="e">
        <f>VLOOKUP('Vol of ausaid vs. other funds'!$A213&amp;'Vol of ausaid vs. other funds'!B$1,#REF!,11,0)</f>
        <v>#REF!</v>
      </c>
      <c r="C213" t="e">
        <f>VLOOKUP('Vol of ausaid vs. other funds'!$A213&amp;'Vol of ausaid vs. other funds'!C$1,#REF!,11,0)</f>
        <v>#REF!</v>
      </c>
      <c r="D213" t="e">
        <f>VLOOKUP('Vol of ausaid vs. other funds'!$A213&amp;'Vol of ausaid vs. other funds'!D$1,#REF!,11,0)</f>
        <v>#REF!</v>
      </c>
      <c r="E213" t="e">
        <f>VLOOKUP('Vol of ausaid vs. other funds'!$A213&amp;'Vol of ausaid vs. other funds'!E$1,#REF!,11,0)</f>
        <v>#REF!</v>
      </c>
      <c r="F213" t="e">
        <f>VLOOKUP('Vol of ausaid vs. other funds'!$A213&amp;'Vol of ausaid vs. other funds'!F$1,#REF!,11,0)</f>
        <v>#REF!</v>
      </c>
      <c r="G213" t="e">
        <f>VLOOKUP('Vol of ausaid vs. other funds'!$A213&amp;'Vol of ausaid vs. other funds'!G$1,#REF!,11,0)</f>
        <v>#REF!</v>
      </c>
      <c r="H213" t="e">
        <f>VLOOKUP('Vol of ausaid vs. other funds'!$A213&amp;'Vol of ausaid vs. other funds'!H$1,#REF!,11,0)</f>
        <v>#REF!</v>
      </c>
      <c r="I213" t="e">
        <f>VLOOKUP('Vol of ausaid vs. other funds'!$A213&amp;'Vol of ausaid vs. other funds'!I$1,#REF!,11,0)</f>
        <v>#REF!</v>
      </c>
      <c r="L213" t="e">
        <f>VLOOKUP('Vol of ausaid vs. other funds'!$A213&amp;'Vol of ausaid vs. other funds'!L$1,#REF!,16,0)</f>
        <v>#REF!</v>
      </c>
      <c r="M213" t="e">
        <f>VLOOKUP('Vol of ausaid vs. other funds'!$A213&amp;'Vol of ausaid vs. other funds'!M$1,#REF!,16,0)</f>
        <v>#REF!</v>
      </c>
      <c r="N213" t="e">
        <f>VLOOKUP('Vol of ausaid vs. other funds'!$A213&amp;'Vol of ausaid vs. other funds'!N$1,#REF!,16,0)</f>
        <v>#REF!</v>
      </c>
      <c r="O213" t="e">
        <f>VLOOKUP('Vol of ausaid vs. other funds'!$A213&amp;'Vol of ausaid vs. other funds'!O$1,#REF!,16,0)</f>
        <v>#REF!</v>
      </c>
      <c r="P213" t="e">
        <f>VLOOKUP('Vol of ausaid vs. other funds'!$A213&amp;'Vol of ausaid vs. other funds'!P$1,#REF!,16,0)</f>
        <v>#REF!</v>
      </c>
      <c r="Q213" t="e">
        <f>VLOOKUP('Vol of ausaid vs. other funds'!$A213&amp;'Vol of ausaid vs. other funds'!Q$1,#REF!,16,0)</f>
        <v>#REF!</v>
      </c>
      <c r="R213" t="e">
        <f>VLOOKUP('Vol of ausaid vs. other funds'!$A213&amp;'Vol of ausaid vs. other funds'!R$1,#REF!,16,0)</f>
        <v>#REF!</v>
      </c>
      <c r="S213" t="e">
        <f>VLOOKUP('Vol of ausaid vs. other funds'!$A213&amp;'Vol of ausaid vs. other funds'!S$1,#REF!,16,0)</f>
        <v>#REF!</v>
      </c>
      <c r="V213" t="e">
        <f t="shared" si="85"/>
        <v>#REF!</v>
      </c>
      <c r="W213" t="e">
        <f t="shared" si="94"/>
        <v>#REF!</v>
      </c>
      <c r="X213" t="e">
        <f t="shared" si="86"/>
        <v>#REF!</v>
      </c>
      <c r="Y213" t="e">
        <f t="shared" si="87"/>
        <v>#REF!</v>
      </c>
      <c r="Z213" t="e">
        <f t="shared" si="88"/>
        <v>#REF!</v>
      </c>
      <c r="AA213" t="e">
        <f t="shared" si="89"/>
        <v>#REF!</v>
      </c>
      <c r="AB213" t="e">
        <f t="shared" si="90"/>
        <v>#REF!</v>
      </c>
      <c r="AC213" t="e">
        <f t="shared" si="91"/>
        <v>#REF!</v>
      </c>
      <c r="AF213" t="e">
        <f t="shared" si="95"/>
        <v>#REF!</v>
      </c>
      <c r="AG213" t="e">
        <f t="shared" si="96"/>
        <v>#REF!</v>
      </c>
      <c r="AH213" t="e">
        <f t="shared" si="97"/>
        <v>#REF!</v>
      </c>
      <c r="AI213" t="e">
        <f t="shared" si="98"/>
        <v>#REF!</v>
      </c>
      <c r="AJ213" t="e">
        <f t="shared" si="99"/>
        <v>#REF!</v>
      </c>
      <c r="AK213" t="e">
        <f t="shared" si="100"/>
        <v>#REF!</v>
      </c>
      <c r="AL213" t="e">
        <f t="shared" si="101"/>
        <v>#REF!</v>
      </c>
      <c r="AM213" t="e">
        <f t="shared" si="102"/>
        <v>#REF!</v>
      </c>
      <c r="AP213" t="str">
        <f t="shared" si="103"/>
        <v/>
      </c>
      <c r="AQ213" t="str">
        <f t="shared" si="104"/>
        <v/>
      </c>
      <c r="AR213" t="str">
        <f t="shared" si="105"/>
        <v/>
      </c>
      <c r="AS213" t="str">
        <f t="shared" si="106"/>
        <v/>
      </c>
      <c r="AT213" t="str">
        <f t="shared" si="107"/>
        <v/>
      </c>
      <c r="AU213" t="str">
        <f t="shared" si="108"/>
        <v/>
      </c>
      <c r="AV213" t="str">
        <f t="shared" si="109"/>
        <v/>
      </c>
      <c r="AW213" t="str">
        <f t="shared" si="110"/>
        <v/>
      </c>
      <c r="AY213" s="6" t="str">
        <f t="shared" si="92"/>
        <v/>
      </c>
      <c r="AZ213" s="6" t="str">
        <f t="shared" si="93"/>
        <v/>
      </c>
    </row>
    <row r="214" spans="1:52" x14ac:dyDescent="0.25">
      <c r="A214" t="s">
        <v>220</v>
      </c>
      <c r="B214" t="e">
        <f>VLOOKUP('Vol of ausaid vs. other funds'!$A214&amp;'Vol of ausaid vs. other funds'!B$1,#REF!,11,0)</f>
        <v>#REF!</v>
      </c>
      <c r="C214" t="e">
        <f>VLOOKUP('Vol of ausaid vs. other funds'!$A214&amp;'Vol of ausaid vs. other funds'!C$1,#REF!,11,0)</f>
        <v>#REF!</v>
      </c>
      <c r="D214" t="e">
        <f>VLOOKUP('Vol of ausaid vs. other funds'!$A214&amp;'Vol of ausaid vs. other funds'!D$1,#REF!,11,0)</f>
        <v>#REF!</v>
      </c>
      <c r="E214" t="e">
        <f>VLOOKUP('Vol of ausaid vs. other funds'!$A214&amp;'Vol of ausaid vs. other funds'!E$1,#REF!,11,0)</f>
        <v>#REF!</v>
      </c>
      <c r="F214" t="e">
        <f>VLOOKUP('Vol of ausaid vs. other funds'!$A214&amp;'Vol of ausaid vs. other funds'!F$1,#REF!,11,0)</f>
        <v>#REF!</v>
      </c>
      <c r="G214" t="e">
        <f>VLOOKUP('Vol of ausaid vs. other funds'!$A214&amp;'Vol of ausaid vs. other funds'!G$1,#REF!,11,0)</f>
        <v>#REF!</v>
      </c>
      <c r="H214" t="e">
        <f>VLOOKUP('Vol of ausaid vs. other funds'!$A214&amp;'Vol of ausaid vs. other funds'!H$1,#REF!,11,0)</f>
        <v>#REF!</v>
      </c>
      <c r="I214" t="e">
        <f>VLOOKUP('Vol of ausaid vs. other funds'!$A214&amp;'Vol of ausaid vs. other funds'!I$1,#REF!,11,0)</f>
        <v>#REF!</v>
      </c>
      <c r="L214" t="e">
        <f>VLOOKUP('Vol of ausaid vs. other funds'!$A214&amp;'Vol of ausaid vs. other funds'!L$1,#REF!,16,0)</f>
        <v>#REF!</v>
      </c>
      <c r="M214" t="e">
        <f>VLOOKUP('Vol of ausaid vs. other funds'!$A214&amp;'Vol of ausaid vs. other funds'!M$1,#REF!,16,0)</f>
        <v>#REF!</v>
      </c>
      <c r="N214" t="e">
        <f>VLOOKUP('Vol of ausaid vs. other funds'!$A214&amp;'Vol of ausaid vs. other funds'!N$1,#REF!,16,0)</f>
        <v>#REF!</v>
      </c>
      <c r="O214" t="e">
        <f>VLOOKUP('Vol of ausaid vs. other funds'!$A214&amp;'Vol of ausaid vs. other funds'!O$1,#REF!,16,0)</f>
        <v>#REF!</v>
      </c>
      <c r="P214" t="e">
        <f>VLOOKUP('Vol of ausaid vs. other funds'!$A214&amp;'Vol of ausaid vs. other funds'!P$1,#REF!,16,0)</f>
        <v>#REF!</v>
      </c>
      <c r="Q214" t="e">
        <f>VLOOKUP('Vol of ausaid vs. other funds'!$A214&amp;'Vol of ausaid vs. other funds'!Q$1,#REF!,16,0)</f>
        <v>#REF!</v>
      </c>
      <c r="R214" t="e">
        <f>VLOOKUP('Vol of ausaid vs. other funds'!$A214&amp;'Vol of ausaid vs. other funds'!R$1,#REF!,16,0)</f>
        <v>#REF!</v>
      </c>
      <c r="S214" t="e">
        <f>VLOOKUP('Vol of ausaid vs. other funds'!$A214&amp;'Vol of ausaid vs. other funds'!S$1,#REF!,16,0)</f>
        <v>#REF!</v>
      </c>
      <c r="V214" t="e">
        <f t="shared" si="85"/>
        <v>#REF!</v>
      </c>
      <c r="W214" t="e">
        <f t="shared" si="94"/>
        <v>#REF!</v>
      </c>
      <c r="X214" t="e">
        <f t="shared" si="86"/>
        <v>#REF!</v>
      </c>
      <c r="Y214" t="e">
        <f t="shared" si="87"/>
        <v>#REF!</v>
      </c>
      <c r="Z214" t="e">
        <f t="shared" si="88"/>
        <v>#REF!</v>
      </c>
      <c r="AA214" t="e">
        <f t="shared" si="89"/>
        <v>#REF!</v>
      </c>
      <c r="AB214" t="e">
        <f t="shared" si="90"/>
        <v>#REF!</v>
      </c>
      <c r="AC214" t="e">
        <f t="shared" si="91"/>
        <v>#REF!</v>
      </c>
      <c r="AF214" t="e">
        <f t="shared" si="95"/>
        <v>#REF!</v>
      </c>
      <c r="AG214" t="e">
        <f t="shared" si="96"/>
        <v>#REF!</v>
      </c>
      <c r="AH214" t="e">
        <f t="shared" si="97"/>
        <v>#REF!</v>
      </c>
      <c r="AI214" t="e">
        <f t="shared" si="98"/>
        <v>#REF!</v>
      </c>
      <c r="AJ214" t="e">
        <f t="shared" si="99"/>
        <v>#REF!</v>
      </c>
      <c r="AK214" t="e">
        <f t="shared" si="100"/>
        <v>#REF!</v>
      </c>
      <c r="AL214" t="e">
        <f t="shared" si="101"/>
        <v>#REF!</v>
      </c>
      <c r="AM214" t="e">
        <f t="shared" si="102"/>
        <v>#REF!</v>
      </c>
      <c r="AP214" t="str">
        <f t="shared" si="103"/>
        <v/>
      </c>
      <c r="AQ214" t="str">
        <f t="shared" si="104"/>
        <v/>
      </c>
      <c r="AR214" t="str">
        <f t="shared" si="105"/>
        <v/>
      </c>
      <c r="AS214" t="str">
        <f t="shared" si="106"/>
        <v/>
      </c>
      <c r="AT214" t="str">
        <f t="shared" si="107"/>
        <v/>
      </c>
      <c r="AU214" t="str">
        <f t="shared" si="108"/>
        <v/>
      </c>
      <c r="AV214" t="str">
        <f t="shared" si="109"/>
        <v/>
      </c>
      <c r="AW214" t="str">
        <f t="shared" si="110"/>
        <v/>
      </c>
      <c r="AY214" s="6" t="str">
        <f t="shared" si="92"/>
        <v/>
      </c>
      <c r="AZ214" s="6" t="str">
        <f t="shared" si="93"/>
        <v/>
      </c>
    </row>
    <row r="215" spans="1:52" x14ac:dyDescent="0.25">
      <c r="A215" s="2" t="s">
        <v>76</v>
      </c>
      <c r="B215" t="e">
        <f>VLOOKUP('Vol of ausaid vs. other funds'!$A215&amp;'Vol of ausaid vs. other funds'!B$1,#REF!,11,0)</f>
        <v>#REF!</v>
      </c>
      <c r="C215" t="e">
        <f>VLOOKUP('Vol of ausaid vs. other funds'!$A215&amp;'Vol of ausaid vs. other funds'!C$1,#REF!,11,0)</f>
        <v>#REF!</v>
      </c>
      <c r="D215" t="e">
        <f>VLOOKUP('Vol of ausaid vs. other funds'!$A215&amp;'Vol of ausaid vs. other funds'!D$1,#REF!,11,0)</f>
        <v>#REF!</v>
      </c>
      <c r="E215" t="e">
        <f>VLOOKUP('Vol of ausaid vs. other funds'!$A215&amp;'Vol of ausaid vs. other funds'!E$1,#REF!,11,0)</f>
        <v>#REF!</v>
      </c>
      <c r="F215" t="e">
        <f>VLOOKUP('Vol of ausaid vs. other funds'!$A215&amp;'Vol of ausaid vs. other funds'!F$1,#REF!,11,0)</f>
        <v>#REF!</v>
      </c>
      <c r="G215" t="e">
        <f>VLOOKUP('Vol of ausaid vs. other funds'!$A215&amp;'Vol of ausaid vs. other funds'!G$1,#REF!,11,0)</f>
        <v>#REF!</v>
      </c>
      <c r="H215" t="e">
        <f>VLOOKUP('Vol of ausaid vs. other funds'!$A215&amp;'Vol of ausaid vs. other funds'!H$1,#REF!,11,0)</f>
        <v>#REF!</v>
      </c>
      <c r="I215" t="e">
        <f>VLOOKUP('Vol of ausaid vs. other funds'!$A215&amp;'Vol of ausaid vs. other funds'!I$1,#REF!,11,0)</f>
        <v>#REF!</v>
      </c>
      <c r="L215" t="e">
        <f>VLOOKUP('Vol of ausaid vs. other funds'!$A215&amp;'Vol of ausaid vs. other funds'!L$1,#REF!,16,0)</f>
        <v>#REF!</v>
      </c>
      <c r="M215" t="e">
        <f>VLOOKUP('Vol of ausaid vs. other funds'!$A215&amp;'Vol of ausaid vs. other funds'!M$1,#REF!,16,0)</f>
        <v>#REF!</v>
      </c>
      <c r="N215" t="e">
        <f>VLOOKUP('Vol of ausaid vs. other funds'!$A215&amp;'Vol of ausaid vs. other funds'!N$1,#REF!,16,0)</f>
        <v>#REF!</v>
      </c>
      <c r="O215" t="e">
        <f>VLOOKUP('Vol of ausaid vs. other funds'!$A215&amp;'Vol of ausaid vs. other funds'!O$1,#REF!,16,0)</f>
        <v>#REF!</v>
      </c>
      <c r="P215" t="e">
        <f>VLOOKUP('Vol of ausaid vs. other funds'!$A215&amp;'Vol of ausaid vs. other funds'!P$1,#REF!,16,0)</f>
        <v>#REF!</v>
      </c>
      <c r="Q215" t="e">
        <f>VLOOKUP('Vol of ausaid vs. other funds'!$A215&amp;'Vol of ausaid vs. other funds'!Q$1,#REF!,16,0)</f>
        <v>#REF!</v>
      </c>
      <c r="R215" t="e">
        <f>VLOOKUP('Vol of ausaid vs. other funds'!$A215&amp;'Vol of ausaid vs. other funds'!R$1,#REF!,16,0)</f>
        <v>#REF!</v>
      </c>
      <c r="S215" t="e">
        <f>VLOOKUP('Vol of ausaid vs. other funds'!$A215&amp;'Vol of ausaid vs. other funds'!S$1,#REF!,16,0)</f>
        <v>#REF!</v>
      </c>
      <c r="V215" t="e">
        <f t="shared" si="85"/>
        <v>#REF!</v>
      </c>
      <c r="W215" t="e">
        <f t="shared" si="94"/>
        <v>#REF!</v>
      </c>
      <c r="X215" t="e">
        <f t="shared" si="86"/>
        <v>#REF!</v>
      </c>
      <c r="Y215" t="e">
        <f t="shared" si="87"/>
        <v>#REF!</v>
      </c>
      <c r="Z215" t="e">
        <f t="shared" si="88"/>
        <v>#REF!</v>
      </c>
      <c r="AA215" t="e">
        <f t="shared" si="89"/>
        <v>#REF!</v>
      </c>
      <c r="AB215" t="e">
        <f t="shared" si="90"/>
        <v>#REF!</v>
      </c>
      <c r="AC215" t="e">
        <f t="shared" si="91"/>
        <v>#REF!</v>
      </c>
      <c r="AF215" t="e">
        <f t="shared" si="95"/>
        <v>#REF!</v>
      </c>
      <c r="AG215" t="e">
        <f t="shared" si="96"/>
        <v>#REF!</v>
      </c>
      <c r="AH215" t="e">
        <f t="shared" si="97"/>
        <v>#REF!</v>
      </c>
      <c r="AI215" t="e">
        <f t="shared" si="98"/>
        <v>#REF!</v>
      </c>
      <c r="AJ215" t="e">
        <f t="shared" si="99"/>
        <v>#REF!</v>
      </c>
      <c r="AK215" t="e">
        <f t="shared" si="100"/>
        <v>#REF!</v>
      </c>
      <c r="AL215" t="e">
        <f t="shared" si="101"/>
        <v>#REF!</v>
      </c>
      <c r="AM215" t="e">
        <f t="shared" si="102"/>
        <v>#REF!</v>
      </c>
      <c r="AP215" t="str">
        <f t="shared" si="103"/>
        <v/>
      </c>
      <c r="AQ215" t="str">
        <f t="shared" si="104"/>
        <v/>
      </c>
      <c r="AR215" t="str">
        <f t="shared" si="105"/>
        <v/>
      </c>
      <c r="AS215" t="str">
        <f t="shared" si="106"/>
        <v/>
      </c>
      <c r="AT215" t="str">
        <f t="shared" si="107"/>
        <v/>
      </c>
      <c r="AU215" t="str">
        <f t="shared" si="108"/>
        <v/>
      </c>
      <c r="AV215" t="str">
        <f t="shared" si="109"/>
        <v/>
      </c>
      <c r="AW215" t="str">
        <f t="shared" si="110"/>
        <v/>
      </c>
      <c r="AY215" s="6" t="str">
        <f t="shared" si="92"/>
        <v/>
      </c>
      <c r="AZ215" s="6" t="str">
        <f t="shared" si="93"/>
        <v/>
      </c>
    </row>
    <row r="216" spans="1:52" x14ac:dyDescent="0.25">
      <c r="A216" s="2" t="s">
        <v>87</v>
      </c>
      <c r="B216" t="e">
        <f>VLOOKUP('Vol of ausaid vs. other funds'!$A216&amp;'Vol of ausaid vs. other funds'!B$1,#REF!,11,0)</f>
        <v>#REF!</v>
      </c>
      <c r="C216" t="e">
        <f>VLOOKUP('Vol of ausaid vs. other funds'!$A216&amp;'Vol of ausaid vs. other funds'!C$1,#REF!,11,0)</f>
        <v>#REF!</v>
      </c>
      <c r="D216" t="e">
        <f>VLOOKUP('Vol of ausaid vs. other funds'!$A216&amp;'Vol of ausaid vs. other funds'!D$1,#REF!,11,0)</f>
        <v>#REF!</v>
      </c>
      <c r="E216" t="e">
        <f>VLOOKUP('Vol of ausaid vs. other funds'!$A216&amp;'Vol of ausaid vs. other funds'!E$1,#REF!,11,0)</f>
        <v>#REF!</v>
      </c>
      <c r="F216" t="e">
        <f>VLOOKUP('Vol of ausaid vs. other funds'!$A216&amp;'Vol of ausaid vs. other funds'!F$1,#REF!,11,0)</f>
        <v>#REF!</v>
      </c>
      <c r="G216" t="e">
        <f>VLOOKUP('Vol of ausaid vs. other funds'!$A216&amp;'Vol of ausaid vs. other funds'!G$1,#REF!,11,0)</f>
        <v>#REF!</v>
      </c>
      <c r="H216" t="e">
        <f>VLOOKUP('Vol of ausaid vs. other funds'!$A216&amp;'Vol of ausaid vs. other funds'!H$1,#REF!,11,0)</f>
        <v>#REF!</v>
      </c>
      <c r="I216" t="e">
        <f>VLOOKUP('Vol of ausaid vs. other funds'!$A216&amp;'Vol of ausaid vs. other funds'!I$1,#REF!,11,0)</f>
        <v>#REF!</v>
      </c>
      <c r="L216" t="e">
        <f>VLOOKUP('Vol of ausaid vs. other funds'!$A216&amp;'Vol of ausaid vs. other funds'!L$1,#REF!,16,0)</f>
        <v>#REF!</v>
      </c>
      <c r="M216" t="e">
        <f>VLOOKUP('Vol of ausaid vs. other funds'!$A216&amp;'Vol of ausaid vs. other funds'!M$1,#REF!,16,0)</f>
        <v>#REF!</v>
      </c>
      <c r="N216" t="e">
        <f>VLOOKUP('Vol of ausaid vs. other funds'!$A216&amp;'Vol of ausaid vs. other funds'!N$1,#REF!,16,0)</f>
        <v>#REF!</v>
      </c>
      <c r="O216" t="e">
        <f>VLOOKUP('Vol of ausaid vs. other funds'!$A216&amp;'Vol of ausaid vs. other funds'!O$1,#REF!,16,0)</f>
        <v>#REF!</v>
      </c>
      <c r="P216" t="e">
        <f>VLOOKUP('Vol of ausaid vs. other funds'!$A216&amp;'Vol of ausaid vs. other funds'!P$1,#REF!,16,0)</f>
        <v>#REF!</v>
      </c>
      <c r="Q216" t="e">
        <f>VLOOKUP('Vol of ausaid vs. other funds'!$A216&amp;'Vol of ausaid vs. other funds'!Q$1,#REF!,16,0)</f>
        <v>#REF!</v>
      </c>
      <c r="R216" t="e">
        <f>VLOOKUP('Vol of ausaid vs. other funds'!$A216&amp;'Vol of ausaid vs. other funds'!R$1,#REF!,16,0)</f>
        <v>#REF!</v>
      </c>
      <c r="S216" t="e">
        <f>VLOOKUP('Vol of ausaid vs. other funds'!$A216&amp;'Vol of ausaid vs. other funds'!S$1,#REF!,16,0)</f>
        <v>#REF!</v>
      </c>
      <c r="V216" t="e">
        <f t="shared" si="85"/>
        <v>#REF!</v>
      </c>
      <c r="W216" t="e">
        <f t="shared" si="94"/>
        <v>#REF!</v>
      </c>
      <c r="X216" t="e">
        <f t="shared" si="86"/>
        <v>#REF!</v>
      </c>
      <c r="Y216" t="e">
        <f t="shared" si="87"/>
        <v>#REF!</v>
      </c>
      <c r="Z216" t="e">
        <f t="shared" si="88"/>
        <v>#REF!</v>
      </c>
      <c r="AA216" t="e">
        <f t="shared" si="89"/>
        <v>#REF!</v>
      </c>
      <c r="AB216" t="e">
        <f t="shared" si="90"/>
        <v>#REF!</v>
      </c>
      <c r="AC216" t="e">
        <f t="shared" si="91"/>
        <v>#REF!</v>
      </c>
      <c r="AF216" t="e">
        <f t="shared" si="95"/>
        <v>#REF!</v>
      </c>
      <c r="AG216" t="e">
        <f t="shared" si="96"/>
        <v>#REF!</v>
      </c>
      <c r="AH216" t="e">
        <f t="shared" si="97"/>
        <v>#REF!</v>
      </c>
      <c r="AI216" t="e">
        <f t="shared" si="98"/>
        <v>#REF!</v>
      </c>
      <c r="AJ216" t="e">
        <f t="shared" si="99"/>
        <v>#REF!</v>
      </c>
      <c r="AK216" t="e">
        <f t="shared" si="100"/>
        <v>#REF!</v>
      </c>
      <c r="AL216" t="e">
        <f t="shared" si="101"/>
        <v>#REF!</v>
      </c>
      <c r="AM216" t="e">
        <f t="shared" si="102"/>
        <v>#REF!</v>
      </c>
      <c r="AP216" t="str">
        <f t="shared" si="103"/>
        <v/>
      </c>
      <c r="AQ216" t="str">
        <f t="shared" si="104"/>
        <v/>
      </c>
      <c r="AR216" t="str">
        <f t="shared" si="105"/>
        <v/>
      </c>
      <c r="AS216" t="str">
        <f t="shared" si="106"/>
        <v/>
      </c>
      <c r="AT216" t="str">
        <f t="shared" si="107"/>
        <v/>
      </c>
      <c r="AU216" t="str">
        <f t="shared" si="108"/>
        <v/>
      </c>
      <c r="AV216" t="str">
        <f t="shared" si="109"/>
        <v/>
      </c>
      <c r="AW216" t="str">
        <f t="shared" si="110"/>
        <v/>
      </c>
      <c r="AY216" s="6" t="str">
        <f t="shared" si="92"/>
        <v/>
      </c>
      <c r="AZ216" s="6" t="str">
        <f t="shared" si="93"/>
        <v/>
      </c>
    </row>
    <row r="217" spans="1:52" x14ac:dyDescent="0.25">
      <c r="A217" s="2" t="s">
        <v>91</v>
      </c>
      <c r="B217" t="e">
        <f>VLOOKUP('Vol of ausaid vs. other funds'!$A217&amp;'Vol of ausaid vs. other funds'!B$1,#REF!,11,0)</f>
        <v>#REF!</v>
      </c>
      <c r="C217" t="e">
        <f>VLOOKUP('Vol of ausaid vs. other funds'!$A217&amp;'Vol of ausaid vs. other funds'!C$1,#REF!,11,0)</f>
        <v>#REF!</v>
      </c>
      <c r="D217" t="e">
        <f>VLOOKUP('Vol of ausaid vs. other funds'!$A217&amp;'Vol of ausaid vs. other funds'!D$1,#REF!,11,0)</f>
        <v>#REF!</v>
      </c>
      <c r="E217" t="e">
        <f>VLOOKUP('Vol of ausaid vs. other funds'!$A217&amp;'Vol of ausaid vs. other funds'!E$1,#REF!,11,0)</f>
        <v>#REF!</v>
      </c>
      <c r="F217" t="e">
        <f>VLOOKUP('Vol of ausaid vs. other funds'!$A217&amp;'Vol of ausaid vs. other funds'!F$1,#REF!,11,0)</f>
        <v>#REF!</v>
      </c>
      <c r="G217" t="e">
        <f>VLOOKUP('Vol of ausaid vs. other funds'!$A217&amp;'Vol of ausaid vs. other funds'!G$1,#REF!,11,0)</f>
        <v>#REF!</v>
      </c>
      <c r="H217" t="e">
        <f>VLOOKUP('Vol of ausaid vs. other funds'!$A217&amp;'Vol of ausaid vs. other funds'!H$1,#REF!,11,0)</f>
        <v>#REF!</v>
      </c>
      <c r="I217" t="e">
        <f>VLOOKUP('Vol of ausaid vs. other funds'!$A217&amp;'Vol of ausaid vs. other funds'!I$1,#REF!,11,0)</f>
        <v>#REF!</v>
      </c>
      <c r="L217" t="e">
        <f>VLOOKUP('Vol of ausaid vs. other funds'!$A217&amp;'Vol of ausaid vs. other funds'!L$1,#REF!,16,0)</f>
        <v>#REF!</v>
      </c>
      <c r="M217" t="e">
        <f>VLOOKUP('Vol of ausaid vs. other funds'!$A217&amp;'Vol of ausaid vs. other funds'!M$1,#REF!,16,0)</f>
        <v>#REF!</v>
      </c>
      <c r="N217" t="e">
        <f>VLOOKUP('Vol of ausaid vs. other funds'!$A217&amp;'Vol of ausaid vs. other funds'!N$1,#REF!,16,0)</f>
        <v>#REF!</v>
      </c>
      <c r="O217" t="e">
        <f>VLOOKUP('Vol of ausaid vs. other funds'!$A217&amp;'Vol of ausaid vs. other funds'!O$1,#REF!,16,0)</f>
        <v>#REF!</v>
      </c>
      <c r="P217" t="e">
        <f>VLOOKUP('Vol of ausaid vs. other funds'!$A217&amp;'Vol of ausaid vs. other funds'!P$1,#REF!,16,0)</f>
        <v>#REF!</v>
      </c>
      <c r="Q217" t="e">
        <f>VLOOKUP('Vol of ausaid vs. other funds'!$A217&amp;'Vol of ausaid vs. other funds'!Q$1,#REF!,16,0)</f>
        <v>#REF!</v>
      </c>
      <c r="R217" t="e">
        <f>VLOOKUP('Vol of ausaid vs. other funds'!$A217&amp;'Vol of ausaid vs. other funds'!R$1,#REF!,16,0)</f>
        <v>#REF!</v>
      </c>
      <c r="S217" t="e">
        <f>VLOOKUP('Vol of ausaid vs. other funds'!$A217&amp;'Vol of ausaid vs. other funds'!S$1,#REF!,16,0)</f>
        <v>#REF!</v>
      </c>
      <c r="V217" t="e">
        <f t="shared" si="85"/>
        <v>#REF!</v>
      </c>
      <c r="W217" t="e">
        <f t="shared" si="94"/>
        <v>#REF!</v>
      </c>
      <c r="X217" t="e">
        <f t="shared" si="86"/>
        <v>#REF!</v>
      </c>
      <c r="Y217" t="e">
        <f t="shared" si="87"/>
        <v>#REF!</v>
      </c>
      <c r="Z217" t="e">
        <f t="shared" si="88"/>
        <v>#REF!</v>
      </c>
      <c r="AA217" t="e">
        <f t="shared" si="89"/>
        <v>#REF!</v>
      </c>
      <c r="AB217" t="e">
        <f t="shared" si="90"/>
        <v>#REF!</v>
      </c>
      <c r="AC217" t="e">
        <f t="shared" si="91"/>
        <v>#REF!</v>
      </c>
      <c r="AF217" t="e">
        <f t="shared" si="95"/>
        <v>#REF!</v>
      </c>
      <c r="AG217" t="e">
        <f t="shared" si="96"/>
        <v>#REF!</v>
      </c>
      <c r="AH217" t="e">
        <f t="shared" si="97"/>
        <v>#REF!</v>
      </c>
      <c r="AI217" t="e">
        <f t="shared" si="98"/>
        <v>#REF!</v>
      </c>
      <c r="AJ217" t="e">
        <f t="shared" si="99"/>
        <v>#REF!</v>
      </c>
      <c r="AK217" t="e">
        <f t="shared" si="100"/>
        <v>#REF!</v>
      </c>
      <c r="AL217" t="e">
        <f t="shared" si="101"/>
        <v>#REF!</v>
      </c>
      <c r="AM217" t="e">
        <f t="shared" si="102"/>
        <v>#REF!</v>
      </c>
      <c r="AP217" t="str">
        <f t="shared" si="103"/>
        <v/>
      </c>
      <c r="AQ217" t="str">
        <f t="shared" si="104"/>
        <v/>
      </c>
      <c r="AR217" t="str">
        <f t="shared" si="105"/>
        <v/>
      </c>
      <c r="AS217" t="str">
        <f t="shared" si="106"/>
        <v/>
      </c>
      <c r="AT217" t="str">
        <f t="shared" si="107"/>
        <v/>
      </c>
      <c r="AU217" t="str">
        <f t="shared" si="108"/>
        <v/>
      </c>
      <c r="AV217" t="str">
        <f t="shared" si="109"/>
        <v/>
      </c>
      <c r="AW217" t="str">
        <f t="shared" si="110"/>
        <v/>
      </c>
      <c r="AY217" s="6" t="str">
        <f t="shared" si="92"/>
        <v/>
      </c>
      <c r="AZ217" s="6" t="str">
        <f t="shared" si="93"/>
        <v/>
      </c>
    </row>
    <row r="218" spans="1:52" x14ac:dyDescent="0.25">
      <c r="A218" s="2" t="s">
        <v>92</v>
      </c>
      <c r="B218" t="e">
        <f>VLOOKUP('Vol of ausaid vs. other funds'!$A218&amp;'Vol of ausaid vs. other funds'!B$1,#REF!,11,0)</f>
        <v>#REF!</v>
      </c>
      <c r="C218" t="e">
        <f>VLOOKUP('Vol of ausaid vs. other funds'!$A218&amp;'Vol of ausaid vs. other funds'!C$1,#REF!,11,0)</f>
        <v>#REF!</v>
      </c>
      <c r="D218" t="e">
        <f>VLOOKUP('Vol of ausaid vs. other funds'!$A218&amp;'Vol of ausaid vs. other funds'!D$1,#REF!,11,0)</f>
        <v>#REF!</v>
      </c>
      <c r="E218" t="e">
        <f>VLOOKUP('Vol of ausaid vs. other funds'!$A218&amp;'Vol of ausaid vs. other funds'!E$1,#REF!,11,0)</f>
        <v>#REF!</v>
      </c>
      <c r="F218" t="e">
        <f>VLOOKUP('Vol of ausaid vs. other funds'!$A218&amp;'Vol of ausaid vs. other funds'!F$1,#REF!,11,0)</f>
        <v>#REF!</v>
      </c>
      <c r="G218" t="e">
        <f>VLOOKUP('Vol of ausaid vs. other funds'!$A218&amp;'Vol of ausaid vs. other funds'!G$1,#REF!,11,0)</f>
        <v>#REF!</v>
      </c>
      <c r="H218" t="e">
        <f>VLOOKUP('Vol of ausaid vs. other funds'!$A218&amp;'Vol of ausaid vs. other funds'!H$1,#REF!,11,0)</f>
        <v>#REF!</v>
      </c>
      <c r="I218" t="e">
        <f>VLOOKUP('Vol of ausaid vs. other funds'!$A218&amp;'Vol of ausaid vs. other funds'!I$1,#REF!,11,0)</f>
        <v>#REF!</v>
      </c>
      <c r="L218" t="e">
        <f>VLOOKUP('Vol of ausaid vs. other funds'!$A218&amp;'Vol of ausaid vs. other funds'!L$1,#REF!,16,0)</f>
        <v>#REF!</v>
      </c>
      <c r="M218" t="e">
        <f>VLOOKUP('Vol of ausaid vs. other funds'!$A218&amp;'Vol of ausaid vs. other funds'!M$1,#REF!,16,0)</f>
        <v>#REF!</v>
      </c>
      <c r="N218" t="e">
        <f>VLOOKUP('Vol of ausaid vs. other funds'!$A218&amp;'Vol of ausaid vs. other funds'!N$1,#REF!,16,0)</f>
        <v>#REF!</v>
      </c>
      <c r="O218" t="e">
        <f>VLOOKUP('Vol of ausaid vs. other funds'!$A218&amp;'Vol of ausaid vs. other funds'!O$1,#REF!,16,0)</f>
        <v>#REF!</v>
      </c>
      <c r="P218" t="e">
        <f>VLOOKUP('Vol of ausaid vs. other funds'!$A218&amp;'Vol of ausaid vs. other funds'!P$1,#REF!,16,0)</f>
        <v>#REF!</v>
      </c>
      <c r="Q218" t="e">
        <f>VLOOKUP('Vol of ausaid vs. other funds'!$A218&amp;'Vol of ausaid vs. other funds'!Q$1,#REF!,16,0)</f>
        <v>#REF!</v>
      </c>
      <c r="R218" t="e">
        <f>VLOOKUP('Vol of ausaid vs. other funds'!$A218&amp;'Vol of ausaid vs. other funds'!R$1,#REF!,16,0)</f>
        <v>#REF!</v>
      </c>
      <c r="S218" t="e">
        <f>VLOOKUP('Vol of ausaid vs. other funds'!$A218&amp;'Vol of ausaid vs. other funds'!S$1,#REF!,16,0)</f>
        <v>#REF!</v>
      </c>
      <c r="V218" t="e">
        <f t="shared" si="85"/>
        <v>#REF!</v>
      </c>
      <c r="W218" t="e">
        <f t="shared" si="94"/>
        <v>#REF!</v>
      </c>
      <c r="X218" t="e">
        <f t="shared" si="86"/>
        <v>#REF!</v>
      </c>
      <c r="Y218" t="e">
        <f t="shared" si="87"/>
        <v>#REF!</v>
      </c>
      <c r="Z218" t="e">
        <f t="shared" si="88"/>
        <v>#REF!</v>
      </c>
      <c r="AA218" t="e">
        <f t="shared" si="89"/>
        <v>#REF!</v>
      </c>
      <c r="AB218" t="e">
        <f t="shared" si="90"/>
        <v>#REF!</v>
      </c>
      <c r="AC218" t="e">
        <f t="shared" si="91"/>
        <v>#REF!</v>
      </c>
      <c r="AF218" t="e">
        <f t="shared" si="95"/>
        <v>#REF!</v>
      </c>
      <c r="AG218" t="e">
        <f t="shared" si="96"/>
        <v>#REF!</v>
      </c>
      <c r="AH218" t="e">
        <f t="shared" si="97"/>
        <v>#REF!</v>
      </c>
      <c r="AI218" t="e">
        <f t="shared" si="98"/>
        <v>#REF!</v>
      </c>
      <c r="AJ218" t="e">
        <f t="shared" si="99"/>
        <v>#REF!</v>
      </c>
      <c r="AK218" t="e">
        <f t="shared" si="100"/>
        <v>#REF!</v>
      </c>
      <c r="AL218" t="e">
        <f t="shared" si="101"/>
        <v>#REF!</v>
      </c>
      <c r="AM218" t="e">
        <f t="shared" si="102"/>
        <v>#REF!</v>
      </c>
      <c r="AP218" t="str">
        <f t="shared" si="103"/>
        <v/>
      </c>
      <c r="AQ218" t="str">
        <f t="shared" si="104"/>
        <v/>
      </c>
      <c r="AR218" t="str">
        <f t="shared" si="105"/>
        <v/>
      </c>
      <c r="AS218" t="str">
        <f t="shared" si="106"/>
        <v/>
      </c>
      <c r="AT218" t="str">
        <f t="shared" si="107"/>
        <v/>
      </c>
      <c r="AU218" t="str">
        <f t="shared" si="108"/>
        <v/>
      </c>
      <c r="AV218" t="str">
        <f t="shared" si="109"/>
        <v/>
      </c>
      <c r="AW218" t="str">
        <f t="shared" si="110"/>
        <v/>
      </c>
      <c r="AY218" s="6" t="str">
        <f t="shared" si="92"/>
        <v/>
      </c>
      <c r="AZ218" s="6" t="str">
        <f t="shared" si="93"/>
        <v/>
      </c>
    </row>
    <row r="219" spans="1:52" x14ac:dyDescent="0.25">
      <c r="A219" s="2" t="s">
        <v>184</v>
      </c>
      <c r="B219" t="e">
        <f>VLOOKUP('Vol of ausaid vs. other funds'!$A219&amp;'Vol of ausaid vs. other funds'!B$1,#REF!,11,0)</f>
        <v>#REF!</v>
      </c>
      <c r="C219" t="e">
        <f>VLOOKUP('Vol of ausaid vs. other funds'!$A219&amp;'Vol of ausaid vs. other funds'!C$1,#REF!,11,0)</f>
        <v>#REF!</v>
      </c>
      <c r="D219" t="e">
        <f>VLOOKUP('Vol of ausaid vs. other funds'!$A219&amp;'Vol of ausaid vs. other funds'!D$1,#REF!,11,0)</f>
        <v>#REF!</v>
      </c>
      <c r="E219" t="e">
        <f>VLOOKUP('Vol of ausaid vs. other funds'!$A219&amp;'Vol of ausaid vs. other funds'!E$1,#REF!,11,0)</f>
        <v>#REF!</v>
      </c>
      <c r="F219" t="e">
        <f>VLOOKUP('Vol of ausaid vs. other funds'!$A219&amp;'Vol of ausaid vs. other funds'!F$1,#REF!,11,0)</f>
        <v>#REF!</v>
      </c>
      <c r="G219" t="e">
        <f>VLOOKUP('Vol of ausaid vs. other funds'!$A219&amp;'Vol of ausaid vs. other funds'!G$1,#REF!,11,0)</f>
        <v>#REF!</v>
      </c>
      <c r="H219" t="e">
        <f>VLOOKUP('Vol of ausaid vs. other funds'!$A219&amp;'Vol of ausaid vs. other funds'!H$1,#REF!,11,0)</f>
        <v>#REF!</v>
      </c>
      <c r="I219" t="e">
        <f>VLOOKUP('Vol of ausaid vs. other funds'!$A219&amp;'Vol of ausaid vs. other funds'!I$1,#REF!,11,0)</f>
        <v>#REF!</v>
      </c>
      <c r="L219" t="e">
        <f>VLOOKUP('Vol of ausaid vs. other funds'!$A219&amp;'Vol of ausaid vs. other funds'!L$1,#REF!,16,0)</f>
        <v>#REF!</v>
      </c>
      <c r="M219" t="e">
        <f>VLOOKUP('Vol of ausaid vs. other funds'!$A219&amp;'Vol of ausaid vs. other funds'!M$1,#REF!,16,0)</f>
        <v>#REF!</v>
      </c>
      <c r="N219" t="e">
        <f>VLOOKUP('Vol of ausaid vs. other funds'!$A219&amp;'Vol of ausaid vs. other funds'!N$1,#REF!,16,0)</f>
        <v>#REF!</v>
      </c>
      <c r="O219" t="e">
        <f>VLOOKUP('Vol of ausaid vs. other funds'!$A219&amp;'Vol of ausaid vs. other funds'!O$1,#REF!,16,0)</f>
        <v>#REF!</v>
      </c>
      <c r="P219" t="e">
        <f>VLOOKUP('Vol of ausaid vs. other funds'!$A219&amp;'Vol of ausaid vs. other funds'!P$1,#REF!,16,0)</f>
        <v>#REF!</v>
      </c>
      <c r="Q219" t="e">
        <f>VLOOKUP('Vol of ausaid vs. other funds'!$A219&amp;'Vol of ausaid vs. other funds'!Q$1,#REF!,16,0)</f>
        <v>#REF!</v>
      </c>
      <c r="R219" t="e">
        <f>VLOOKUP('Vol of ausaid vs. other funds'!$A219&amp;'Vol of ausaid vs. other funds'!R$1,#REF!,16,0)</f>
        <v>#REF!</v>
      </c>
      <c r="S219" t="e">
        <f>VLOOKUP('Vol of ausaid vs. other funds'!$A219&amp;'Vol of ausaid vs. other funds'!S$1,#REF!,16,0)</f>
        <v>#REF!</v>
      </c>
      <c r="V219" t="e">
        <f t="shared" si="85"/>
        <v>#REF!</v>
      </c>
      <c r="W219" t="e">
        <f t="shared" si="94"/>
        <v>#REF!</v>
      </c>
      <c r="X219" t="e">
        <f t="shared" si="86"/>
        <v>#REF!</v>
      </c>
      <c r="Y219" t="e">
        <f t="shared" si="87"/>
        <v>#REF!</v>
      </c>
      <c r="Z219" t="e">
        <f t="shared" si="88"/>
        <v>#REF!</v>
      </c>
      <c r="AA219" t="e">
        <f t="shared" si="89"/>
        <v>#REF!</v>
      </c>
      <c r="AB219" t="e">
        <f t="shared" si="90"/>
        <v>#REF!</v>
      </c>
      <c r="AC219" t="e">
        <f t="shared" si="91"/>
        <v>#REF!</v>
      </c>
      <c r="AF219" t="e">
        <f t="shared" si="95"/>
        <v>#REF!</v>
      </c>
      <c r="AG219" t="e">
        <f t="shared" si="96"/>
        <v>#REF!</v>
      </c>
      <c r="AH219" t="e">
        <f t="shared" si="97"/>
        <v>#REF!</v>
      </c>
      <c r="AI219" t="e">
        <f t="shared" si="98"/>
        <v>#REF!</v>
      </c>
      <c r="AJ219" t="e">
        <f t="shared" si="99"/>
        <v>#REF!</v>
      </c>
      <c r="AK219" t="e">
        <f t="shared" si="100"/>
        <v>#REF!</v>
      </c>
      <c r="AL219" t="e">
        <f t="shared" si="101"/>
        <v>#REF!</v>
      </c>
      <c r="AM219" t="e">
        <f t="shared" si="102"/>
        <v>#REF!</v>
      </c>
      <c r="AP219" t="str">
        <f t="shared" si="103"/>
        <v/>
      </c>
      <c r="AQ219" t="str">
        <f t="shared" si="104"/>
        <v/>
      </c>
      <c r="AR219" t="str">
        <f t="shared" si="105"/>
        <v/>
      </c>
      <c r="AS219" t="str">
        <f t="shared" si="106"/>
        <v/>
      </c>
      <c r="AT219" t="str">
        <f t="shared" si="107"/>
        <v/>
      </c>
      <c r="AU219" t="str">
        <f t="shared" si="108"/>
        <v/>
      </c>
      <c r="AV219" t="str">
        <f t="shared" si="109"/>
        <v/>
      </c>
      <c r="AW219" t="str">
        <f t="shared" si="110"/>
        <v/>
      </c>
      <c r="AY219" s="6" t="str">
        <f t="shared" si="92"/>
        <v/>
      </c>
      <c r="AZ219" s="6" t="str">
        <f t="shared" si="93"/>
        <v/>
      </c>
    </row>
    <row r="220" spans="1:52" x14ac:dyDescent="0.25">
      <c r="A220" t="s">
        <v>221</v>
      </c>
      <c r="B220" t="e">
        <f>VLOOKUP('Vol of ausaid vs. other funds'!$A220&amp;'Vol of ausaid vs. other funds'!B$1,#REF!,11,0)</f>
        <v>#REF!</v>
      </c>
      <c r="C220" t="e">
        <f>VLOOKUP('Vol of ausaid vs. other funds'!$A220&amp;'Vol of ausaid vs. other funds'!C$1,#REF!,11,0)</f>
        <v>#REF!</v>
      </c>
      <c r="D220" t="e">
        <f>VLOOKUP('Vol of ausaid vs. other funds'!$A220&amp;'Vol of ausaid vs. other funds'!D$1,#REF!,11,0)</f>
        <v>#REF!</v>
      </c>
      <c r="E220" t="e">
        <f>VLOOKUP('Vol of ausaid vs. other funds'!$A220&amp;'Vol of ausaid vs. other funds'!E$1,#REF!,11,0)</f>
        <v>#REF!</v>
      </c>
      <c r="F220" t="e">
        <f>VLOOKUP('Vol of ausaid vs. other funds'!$A220&amp;'Vol of ausaid vs. other funds'!F$1,#REF!,11,0)</f>
        <v>#REF!</v>
      </c>
      <c r="G220" t="e">
        <f>VLOOKUP('Vol of ausaid vs. other funds'!$A220&amp;'Vol of ausaid vs. other funds'!G$1,#REF!,11,0)</f>
        <v>#REF!</v>
      </c>
      <c r="H220" t="e">
        <f>VLOOKUP('Vol of ausaid vs. other funds'!$A220&amp;'Vol of ausaid vs. other funds'!H$1,#REF!,11,0)</f>
        <v>#REF!</v>
      </c>
      <c r="I220" t="e">
        <f>VLOOKUP('Vol of ausaid vs. other funds'!$A220&amp;'Vol of ausaid vs. other funds'!I$1,#REF!,11,0)</f>
        <v>#REF!</v>
      </c>
      <c r="L220" t="e">
        <f>VLOOKUP('Vol of ausaid vs. other funds'!$A220&amp;'Vol of ausaid vs. other funds'!L$1,#REF!,16,0)</f>
        <v>#REF!</v>
      </c>
      <c r="M220" t="e">
        <f>VLOOKUP('Vol of ausaid vs. other funds'!$A220&amp;'Vol of ausaid vs. other funds'!M$1,#REF!,16,0)</f>
        <v>#REF!</v>
      </c>
      <c r="N220" t="e">
        <f>VLOOKUP('Vol of ausaid vs. other funds'!$A220&amp;'Vol of ausaid vs. other funds'!N$1,#REF!,16,0)</f>
        <v>#REF!</v>
      </c>
      <c r="O220" t="e">
        <f>VLOOKUP('Vol of ausaid vs. other funds'!$A220&amp;'Vol of ausaid vs. other funds'!O$1,#REF!,16,0)</f>
        <v>#REF!</v>
      </c>
      <c r="P220" t="e">
        <f>VLOOKUP('Vol of ausaid vs. other funds'!$A220&amp;'Vol of ausaid vs. other funds'!P$1,#REF!,16,0)</f>
        <v>#REF!</v>
      </c>
      <c r="Q220" t="e">
        <f>VLOOKUP('Vol of ausaid vs. other funds'!$A220&amp;'Vol of ausaid vs. other funds'!Q$1,#REF!,16,0)</f>
        <v>#REF!</v>
      </c>
      <c r="R220" t="e">
        <f>VLOOKUP('Vol of ausaid vs. other funds'!$A220&amp;'Vol of ausaid vs. other funds'!R$1,#REF!,16,0)</f>
        <v>#REF!</v>
      </c>
      <c r="S220" t="e">
        <f>VLOOKUP('Vol of ausaid vs. other funds'!$A220&amp;'Vol of ausaid vs. other funds'!S$1,#REF!,16,0)</f>
        <v>#REF!</v>
      </c>
      <c r="V220" t="e">
        <f t="shared" si="85"/>
        <v>#REF!</v>
      </c>
      <c r="W220" t="e">
        <f t="shared" si="94"/>
        <v>#REF!</v>
      </c>
      <c r="X220" t="e">
        <f t="shared" si="86"/>
        <v>#REF!</v>
      </c>
      <c r="Y220" t="e">
        <f t="shared" si="87"/>
        <v>#REF!</v>
      </c>
      <c r="Z220" t="e">
        <f t="shared" si="88"/>
        <v>#REF!</v>
      </c>
      <c r="AA220" t="e">
        <f t="shared" si="89"/>
        <v>#REF!</v>
      </c>
      <c r="AB220" t="e">
        <f t="shared" si="90"/>
        <v>#REF!</v>
      </c>
      <c r="AC220" t="e">
        <f t="shared" si="91"/>
        <v>#REF!</v>
      </c>
      <c r="AF220" t="e">
        <f t="shared" si="95"/>
        <v>#REF!</v>
      </c>
      <c r="AG220" t="e">
        <f t="shared" si="96"/>
        <v>#REF!</v>
      </c>
      <c r="AH220" t="e">
        <f t="shared" si="97"/>
        <v>#REF!</v>
      </c>
      <c r="AI220" t="e">
        <f t="shared" si="98"/>
        <v>#REF!</v>
      </c>
      <c r="AJ220" t="e">
        <f t="shared" si="99"/>
        <v>#REF!</v>
      </c>
      <c r="AK220" t="e">
        <f t="shared" si="100"/>
        <v>#REF!</v>
      </c>
      <c r="AL220" t="e">
        <f t="shared" si="101"/>
        <v>#REF!</v>
      </c>
      <c r="AM220" t="e">
        <f t="shared" si="102"/>
        <v>#REF!</v>
      </c>
      <c r="AP220" t="str">
        <f t="shared" si="103"/>
        <v/>
      </c>
      <c r="AQ220" t="str">
        <f t="shared" si="104"/>
        <v/>
      </c>
      <c r="AR220" t="str">
        <f t="shared" si="105"/>
        <v/>
      </c>
      <c r="AS220" t="str">
        <f t="shared" si="106"/>
        <v/>
      </c>
      <c r="AT220" t="str">
        <f t="shared" si="107"/>
        <v/>
      </c>
      <c r="AU220" t="str">
        <f t="shared" si="108"/>
        <v/>
      </c>
      <c r="AV220" t="str">
        <f t="shared" si="109"/>
        <v/>
      </c>
      <c r="AW220" t="str">
        <f t="shared" si="110"/>
        <v/>
      </c>
      <c r="AY220" s="6" t="str">
        <f t="shared" si="92"/>
        <v/>
      </c>
      <c r="AZ220" s="6" t="str">
        <f t="shared" si="93"/>
        <v/>
      </c>
    </row>
    <row r="221" spans="1:52" x14ac:dyDescent="0.25">
      <c r="A221" s="2" t="s">
        <v>222</v>
      </c>
      <c r="B221" t="e">
        <f>VLOOKUP('Vol of ausaid vs. other funds'!$A221&amp;'Vol of ausaid vs. other funds'!B$1,#REF!,11,0)</f>
        <v>#REF!</v>
      </c>
      <c r="C221" t="e">
        <f>VLOOKUP('Vol of ausaid vs. other funds'!$A221&amp;'Vol of ausaid vs. other funds'!C$1,#REF!,11,0)</f>
        <v>#REF!</v>
      </c>
      <c r="D221" t="e">
        <f>VLOOKUP('Vol of ausaid vs. other funds'!$A221&amp;'Vol of ausaid vs. other funds'!D$1,#REF!,11,0)</f>
        <v>#REF!</v>
      </c>
      <c r="E221" t="e">
        <f>VLOOKUP('Vol of ausaid vs. other funds'!$A221&amp;'Vol of ausaid vs. other funds'!E$1,#REF!,11,0)</f>
        <v>#REF!</v>
      </c>
      <c r="F221" t="e">
        <f>VLOOKUP('Vol of ausaid vs. other funds'!$A221&amp;'Vol of ausaid vs. other funds'!F$1,#REF!,11,0)</f>
        <v>#REF!</v>
      </c>
      <c r="G221" t="e">
        <f>VLOOKUP('Vol of ausaid vs. other funds'!$A221&amp;'Vol of ausaid vs. other funds'!G$1,#REF!,11,0)</f>
        <v>#REF!</v>
      </c>
      <c r="H221" t="e">
        <f>VLOOKUP('Vol of ausaid vs. other funds'!$A221&amp;'Vol of ausaid vs. other funds'!H$1,#REF!,11,0)</f>
        <v>#REF!</v>
      </c>
      <c r="I221" t="e">
        <f>VLOOKUP('Vol of ausaid vs. other funds'!$A221&amp;'Vol of ausaid vs. other funds'!I$1,#REF!,11,0)</f>
        <v>#REF!</v>
      </c>
      <c r="L221" t="e">
        <f>VLOOKUP('Vol of ausaid vs. other funds'!$A221&amp;'Vol of ausaid vs. other funds'!L$1,#REF!,16,0)</f>
        <v>#REF!</v>
      </c>
      <c r="M221" t="e">
        <f>VLOOKUP('Vol of ausaid vs. other funds'!$A221&amp;'Vol of ausaid vs. other funds'!M$1,#REF!,16,0)</f>
        <v>#REF!</v>
      </c>
      <c r="N221" t="e">
        <f>VLOOKUP('Vol of ausaid vs. other funds'!$A221&amp;'Vol of ausaid vs. other funds'!N$1,#REF!,16,0)</f>
        <v>#REF!</v>
      </c>
      <c r="O221" t="e">
        <f>VLOOKUP('Vol of ausaid vs. other funds'!$A221&amp;'Vol of ausaid vs. other funds'!O$1,#REF!,16,0)</f>
        <v>#REF!</v>
      </c>
      <c r="P221" t="e">
        <f>VLOOKUP('Vol of ausaid vs. other funds'!$A221&amp;'Vol of ausaid vs. other funds'!P$1,#REF!,16,0)</f>
        <v>#REF!</v>
      </c>
      <c r="Q221" t="e">
        <f>VLOOKUP('Vol of ausaid vs. other funds'!$A221&amp;'Vol of ausaid vs. other funds'!Q$1,#REF!,16,0)</f>
        <v>#REF!</v>
      </c>
      <c r="R221" t="e">
        <f>VLOOKUP('Vol of ausaid vs. other funds'!$A221&amp;'Vol of ausaid vs. other funds'!R$1,#REF!,16,0)</f>
        <v>#REF!</v>
      </c>
      <c r="S221" t="e">
        <f>VLOOKUP('Vol of ausaid vs. other funds'!$A221&amp;'Vol of ausaid vs. other funds'!S$1,#REF!,16,0)</f>
        <v>#REF!</v>
      </c>
      <c r="V221" t="e">
        <f t="shared" si="85"/>
        <v>#REF!</v>
      </c>
      <c r="W221" t="e">
        <f t="shared" si="94"/>
        <v>#REF!</v>
      </c>
      <c r="X221" t="e">
        <f t="shared" si="86"/>
        <v>#REF!</v>
      </c>
      <c r="Y221" t="e">
        <f t="shared" si="87"/>
        <v>#REF!</v>
      </c>
      <c r="Z221" t="e">
        <f t="shared" si="88"/>
        <v>#REF!</v>
      </c>
      <c r="AA221" t="e">
        <f t="shared" si="89"/>
        <v>#REF!</v>
      </c>
      <c r="AB221" t="e">
        <f t="shared" si="90"/>
        <v>#REF!</v>
      </c>
      <c r="AC221" t="e">
        <f t="shared" si="91"/>
        <v>#REF!</v>
      </c>
      <c r="AF221" t="e">
        <f t="shared" si="95"/>
        <v>#REF!</v>
      </c>
      <c r="AG221" t="e">
        <f t="shared" si="96"/>
        <v>#REF!</v>
      </c>
      <c r="AH221" t="e">
        <f t="shared" si="97"/>
        <v>#REF!</v>
      </c>
      <c r="AI221" t="e">
        <f t="shared" si="98"/>
        <v>#REF!</v>
      </c>
      <c r="AJ221" t="e">
        <f t="shared" si="99"/>
        <v>#REF!</v>
      </c>
      <c r="AK221" t="e">
        <f t="shared" si="100"/>
        <v>#REF!</v>
      </c>
      <c r="AL221" t="e">
        <f t="shared" si="101"/>
        <v>#REF!</v>
      </c>
      <c r="AM221" t="e">
        <f t="shared" si="102"/>
        <v>#REF!</v>
      </c>
      <c r="AP221" t="str">
        <f t="shared" si="103"/>
        <v/>
      </c>
      <c r="AQ221" t="str">
        <f t="shared" si="104"/>
        <v/>
      </c>
      <c r="AR221" t="str">
        <f t="shared" si="105"/>
        <v/>
      </c>
      <c r="AS221" t="str">
        <f t="shared" si="106"/>
        <v/>
      </c>
      <c r="AT221" t="str">
        <f t="shared" si="107"/>
        <v/>
      </c>
      <c r="AU221" t="str">
        <f t="shared" si="108"/>
        <v/>
      </c>
      <c r="AV221" t="str">
        <f t="shared" si="109"/>
        <v/>
      </c>
      <c r="AW221" t="str">
        <f t="shared" si="110"/>
        <v/>
      </c>
      <c r="AY221" s="6" t="str">
        <f t="shared" si="92"/>
        <v/>
      </c>
      <c r="AZ221" s="6" t="str">
        <f t="shared" si="93"/>
        <v/>
      </c>
    </row>
    <row r="222" spans="1:52" x14ac:dyDescent="0.25">
      <c r="A222" t="s">
        <v>160</v>
      </c>
      <c r="B222" t="e">
        <f>VLOOKUP('Vol of ausaid vs. other funds'!$A222&amp;'Vol of ausaid vs. other funds'!B$1,#REF!,11,0)</f>
        <v>#REF!</v>
      </c>
      <c r="C222" t="e">
        <f>VLOOKUP('Vol of ausaid vs. other funds'!$A222&amp;'Vol of ausaid vs. other funds'!C$1,#REF!,11,0)</f>
        <v>#REF!</v>
      </c>
      <c r="D222" t="e">
        <f>VLOOKUP('Vol of ausaid vs. other funds'!$A222&amp;'Vol of ausaid vs. other funds'!D$1,#REF!,11,0)</f>
        <v>#REF!</v>
      </c>
      <c r="E222" t="e">
        <f>VLOOKUP('Vol of ausaid vs. other funds'!$A222&amp;'Vol of ausaid vs. other funds'!E$1,#REF!,11,0)</f>
        <v>#REF!</v>
      </c>
      <c r="F222" t="e">
        <f>VLOOKUP('Vol of ausaid vs. other funds'!$A222&amp;'Vol of ausaid vs. other funds'!F$1,#REF!,11,0)</f>
        <v>#REF!</v>
      </c>
      <c r="G222" t="e">
        <f>VLOOKUP('Vol of ausaid vs. other funds'!$A222&amp;'Vol of ausaid vs. other funds'!G$1,#REF!,11,0)</f>
        <v>#REF!</v>
      </c>
      <c r="H222" t="e">
        <f>VLOOKUP('Vol of ausaid vs. other funds'!$A222&amp;'Vol of ausaid vs. other funds'!H$1,#REF!,11,0)</f>
        <v>#REF!</v>
      </c>
      <c r="I222" t="e">
        <f>VLOOKUP('Vol of ausaid vs. other funds'!$A222&amp;'Vol of ausaid vs. other funds'!I$1,#REF!,11,0)</f>
        <v>#REF!</v>
      </c>
      <c r="L222" t="e">
        <f>VLOOKUP('Vol of ausaid vs. other funds'!$A222&amp;'Vol of ausaid vs. other funds'!L$1,#REF!,16,0)</f>
        <v>#REF!</v>
      </c>
      <c r="M222" t="e">
        <f>VLOOKUP('Vol of ausaid vs. other funds'!$A222&amp;'Vol of ausaid vs. other funds'!M$1,#REF!,16,0)</f>
        <v>#REF!</v>
      </c>
      <c r="N222" t="e">
        <f>VLOOKUP('Vol of ausaid vs. other funds'!$A222&amp;'Vol of ausaid vs. other funds'!N$1,#REF!,16,0)</f>
        <v>#REF!</v>
      </c>
      <c r="O222" t="e">
        <f>VLOOKUP('Vol of ausaid vs. other funds'!$A222&amp;'Vol of ausaid vs. other funds'!O$1,#REF!,16,0)</f>
        <v>#REF!</v>
      </c>
      <c r="P222" t="e">
        <f>VLOOKUP('Vol of ausaid vs. other funds'!$A222&amp;'Vol of ausaid vs. other funds'!P$1,#REF!,16,0)</f>
        <v>#REF!</v>
      </c>
      <c r="Q222" t="e">
        <f>VLOOKUP('Vol of ausaid vs. other funds'!$A222&amp;'Vol of ausaid vs. other funds'!Q$1,#REF!,16,0)</f>
        <v>#REF!</v>
      </c>
      <c r="R222" t="e">
        <f>VLOOKUP('Vol of ausaid vs. other funds'!$A222&amp;'Vol of ausaid vs. other funds'!R$1,#REF!,16,0)</f>
        <v>#REF!</v>
      </c>
      <c r="S222" t="e">
        <f>VLOOKUP('Vol of ausaid vs. other funds'!$A222&amp;'Vol of ausaid vs. other funds'!S$1,#REF!,16,0)</f>
        <v>#REF!</v>
      </c>
      <c r="V222" t="e">
        <f t="shared" si="85"/>
        <v>#REF!</v>
      </c>
      <c r="W222" t="e">
        <f t="shared" si="94"/>
        <v>#REF!</v>
      </c>
      <c r="X222" t="e">
        <f t="shared" si="86"/>
        <v>#REF!</v>
      </c>
      <c r="Y222" t="e">
        <f t="shared" si="87"/>
        <v>#REF!</v>
      </c>
      <c r="Z222" t="e">
        <f t="shared" si="88"/>
        <v>#REF!</v>
      </c>
      <c r="AA222" t="e">
        <f t="shared" si="89"/>
        <v>#REF!</v>
      </c>
      <c r="AB222" t="e">
        <f t="shared" si="90"/>
        <v>#REF!</v>
      </c>
      <c r="AC222" t="e">
        <f t="shared" si="91"/>
        <v>#REF!</v>
      </c>
      <c r="AF222" t="e">
        <f t="shared" si="95"/>
        <v>#REF!</v>
      </c>
      <c r="AG222" t="e">
        <f t="shared" si="96"/>
        <v>#REF!</v>
      </c>
      <c r="AH222" t="e">
        <f t="shared" si="97"/>
        <v>#REF!</v>
      </c>
      <c r="AI222" t="e">
        <f t="shared" si="98"/>
        <v>#REF!</v>
      </c>
      <c r="AJ222" t="e">
        <f t="shared" si="99"/>
        <v>#REF!</v>
      </c>
      <c r="AK222" t="e">
        <f t="shared" si="100"/>
        <v>#REF!</v>
      </c>
      <c r="AL222" t="e">
        <f t="shared" si="101"/>
        <v>#REF!</v>
      </c>
      <c r="AM222" t="e">
        <f t="shared" si="102"/>
        <v>#REF!</v>
      </c>
      <c r="AP222" t="str">
        <f t="shared" si="103"/>
        <v/>
      </c>
      <c r="AQ222" t="str">
        <f t="shared" si="104"/>
        <v/>
      </c>
      <c r="AR222" t="str">
        <f t="shared" si="105"/>
        <v/>
      </c>
      <c r="AS222" t="str">
        <f t="shared" si="106"/>
        <v/>
      </c>
      <c r="AT222" t="str">
        <f t="shared" si="107"/>
        <v/>
      </c>
      <c r="AU222" t="str">
        <f t="shared" si="108"/>
        <v/>
      </c>
      <c r="AV222" t="str">
        <f t="shared" si="109"/>
        <v/>
      </c>
      <c r="AW222" t="str">
        <f t="shared" si="110"/>
        <v/>
      </c>
      <c r="AY222" s="6" t="str">
        <f t="shared" si="92"/>
        <v/>
      </c>
      <c r="AZ222" s="6" t="str">
        <f t="shared" si="93"/>
        <v/>
      </c>
    </row>
    <row r="223" spans="1:52" x14ac:dyDescent="0.25">
      <c r="A223" s="2" t="s">
        <v>116</v>
      </c>
      <c r="B223" t="e">
        <f>VLOOKUP('Vol of ausaid vs. other funds'!$A223&amp;'Vol of ausaid vs. other funds'!B$1,#REF!,11,0)</f>
        <v>#REF!</v>
      </c>
      <c r="C223" t="e">
        <f>VLOOKUP('Vol of ausaid vs. other funds'!$A223&amp;'Vol of ausaid vs. other funds'!C$1,#REF!,11,0)</f>
        <v>#REF!</v>
      </c>
      <c r="D223" t="e">
        <f>VLOOKUP('Vol of ausaid vs. other funds'!$A223&amp;'Vol of ausaid vs. other funds'!D$1,#REF!,11,0)</f>
        <v>#REF!</v>
      </c>
      <c r="E223" t="e">
        <f>VLOOKUP('Vol of ausaid vs. other funds'!$A223&amp;'Vol of ausaid vs. other funds'!E$1,#REF!,11,0)</f>
        <v>#REF!</v>
      </c>
      <c r="F223" t="e">
        <f>VLOOKUP('Vol of ausaid vs. other funds'!$A223&amp;'Vol of ausaid vs. other funds'!F$1,#REF!,11,0)</f>
        <v>#REF!</v>
      </c>
      <c r="G223" t="e">
        <f>VLOOKUP('Vol of ausaid vs. other funds'!$A223&amp;'Vol of ausaid vs. other funds'!G$1,#REF!,11,0)</f>
        <v>#REF!</v>
      </c>
      <c r="H223" t="e">
        <f>VLOOKUP('Vol of ausaid vs. other funds'!$A223&amp;'Vol of ausaid vs. other funds'!H$1,#REF!,11,0)</f>
        <v>#REF!</v>
      </c>
      <c r="I223" t="e">
        <f>VLOOKUP('Vol of ausaid vs. other funds'!$A223&amp;'Vol of ausaid vs. other funds'!I$1,#REF!,11,0)</f>
        <v>#REF!</v>
      </c>
      <c r="L223" t="e">
        <f>VLOOKUP('Vol of ausaid vs. other funds'!$A223&amp;'Vol of ausaid vs. other funds'!L$1,#REF!,16,0)</f>
        <v>#REF!</v>
      </c>
      <c r="M223" t="e">
        <f>VLOOKUP('Vol of ausaid vs. other funds'!$A223&amp;'Vol of ausaid vs. other funds'!M$1,#REF!,16,0)</f>
        <v>#REF!</v>
      </c>
      <c r="N223" t="e">
        <f>VLOOKUP('Vol of ausaid vs. other funds'!$A223&amp;'Vol of ausaid vs. other funds'!N$1,#REF!,16,0)</f>
        <v>#REF!</v>
      </c>
      <c r="O223" t="e">
        <f>VLOOKUP('Vol of ausaid vs. other funds'!$A223&amp;'Vol of ausaid vs. other funds'!O$1,#REF!,16,0)</f>
        <v>#REF!</v>
      </c>
      <c r="P223" t="e">
        <f>VLOOKUP('Vol of ausaid vs. other funds'!$A223&amp;'Vol of ausaid vs. other funds'!P$1,#REF!,16,0)</f>
        <v>#REF!</v>
      </c>
      <c r="Q223" t="e">
        <f>VLOOKUP('Vol of ausaid vs. other funds'!$A223&amp;'Vol of ausaid vs. other funds'!Q$1,#REF!,16,0)</f>
        <v>#REF!</v>
      </c>
      <c r="R223" t="e">
        <f>VLOOKUP('Vol of ausaid vs. other funds'!$A223&amp;'Vol of ausaid vs. other funds'!R$1,#REF!,16,0)</f>
        <v>#REF!</v>
      </c>
      <c r="S223" t="e">
        <f>VLOOKUP('Vol of ausaid vs. other funds'!$A223&amp;'Vol of ausaid vs. other funds'!S$1,#REF!,16,0)</f>
        <v>#REF!</v>
      </c>
      <c r="V223" t="e">
        <f t="shared" si="85"/>
        <v>#REF!</v>
      </c>
      <c r="W223" t="e">
        <f t="shared" si="94"/>
        <v>#REF!</v>
      </c>
      <c r="X223" t="e">
        <f t="shared" si="86"/>
        <v>#REF!</v>
      </c>
      <c r="Y223" t="e">
        <f t="shared" si="87"/>
        <v>#REF!</v>
      </c>
      <c r="Z223" t="e">
        <f t="shared" si="88"/>
        <v>#REF!</v>
      </c>
      <c r="AA223" t="e">
        <f t="shared" si="89"/>
        <v>#REF!</v>
      </c>
      <c r="AB223" t="e">
        <f t="shared" si="90"/>
        <v>#REF!</v>
      </c>
      <c r="AC223" t="e">
        <f t="shared" si="91"/>
        <v>#REF!</v>
      </c>
      <c r="AF223" t="e">
        <f t="shared" si="95"/>
        <v>#REF!</v>
      </c>
      <c r="AG223" t="e">
        <f t="shared" si="96"/>
        <v>#REF!</v>
      </c>
      <c r="AH223" t="e">
        <f t="shared" si="97"/>
        <v>#REF!</v>
      </c>
      <c r="AI223" t="e">
        <f t="shared" si="98"/>
        <v>#REF!</v>
      </c>
      <c r="AJ223" t="e">
        <f t="shared" si="99"/>
        <v>#REF!</v>
      </c>
      <c r="AK223" t="e">
        <f t="shared" si="100"/>
        <v>#REF!</v>
      </c>
      <c r="AL223" t="e">
        <f t="shared" si="101"/>
        <v>#REF!</v>
      </c>
      <c r="AM223" t="e">
        <f t="shared" si="102"/>
        <v>#REF!</v>
      </c>
      <c r="AP223" t="str">
        <f t="shared" si="103"/>
        <v/>
      </c>
      <c r="AQ223" t="str">
        <f t="shared" si="104"/>
        <v/>
      </c>
      <c r="AR223" t="str">
        <f t="shared" si="105"/>
        <v/>
      </c>
      <c r="AS223" t="str">
        <f t="shared" si="106"/>
        <v/>
      </c>
      <c r="AT223" t="str">
        <f t="shared" si="107"/>
        <v/>
      </c>
      <c r="AU223" t="str">
        <f t="shared" si="108"/>
        <v/>
      </c>
      <c r="AV223" t="str">
        <f t="shared" si="109"/>
        <v/>
      </c>
      <c r="AW223" t="str">
        <f t="shared" si="110"/>
        <v/>
      </c>
      <c r="AY223" s="6" t="str">
        <f t="shared" si="92"/>
        <v/>
      </c>
      <c r="AZ223" s="6" t="str">
        <f t="shared" si="93"/>
        <v/>
      </c>
    </row>
    <row r="224" spans="1:52" x14ac:dyDescent="0.25">
      <c r="A224" t="s">
        <v>147</v>
      </c>
      <c r="B224" t="e">
        <f>VLOOKUP('Vol of ausaid vs. other funds'!$A224&amp;'Vol of ausaid vs. other funds'!B$1,#REF!,11,0)</f>
        <v>#REF!</v>
      </c>
      <c r="C224" t="e">
        <f>VLOOKUP('Vol of ausaid vs. other funds'!$A224&amp;'Vol of ausaid vs. other funds'!C$1,#REF!,11,0)</f>
        <v>#REF!</v>
      </c>
      <c r="D224" t="e">
        <f>VLOOKUP('Vol of ausaid vs. other funds'!$A224&amp;'Vol of ausaid vs. other funds'!D$1,#REF!,11,0)</f>
        <v>#REF!</v>
      </c>
      <c r="E224" t="e">
        <f>VLOOKUP('Vol of ausaid vs. other funds'!$A224&amp;'Vol of ausaid vs. other funds'!E$1,#REF!,11,0)</f>
        <v>#REF!</v>
      </c>
      <c r="F224" t="e">
        <f>VLOOKUP('Vol of ausaid vs. other funds'!$A224&amp;'Vol of ausaid vs. other funds'!F$1,#REF!,11,0)</f>
        <v>#REF!</v>
      </c>
      <c r="G224" t="e">
        <f>VLOOKUP('Vol of ausaid vs. other funds'!$A224&amp;'Vol of ausaid vs. other funds'!G$1,#REF!,11,0)</f>
        <v>#REF!</v>
      </c>
      <c r="H224" t="e">
        <f>VLOOKUP('Vol of ausaid vs. other funds'!$A224&amp;'Vol of ausaid vs. other funds'!H$1,#REF!,11,0)</f>
        <v>#REF!</v>
      </c>
      <c r="I224" t="e">
        <f>VLOOKUP('Vol of ausaid vs. other funds'!$A224&amp;'Vol of ausaid vs. other funds'!I$1,#REF!,11,0)</f>
        <v>#REF!</v>
      </c>
      <c r="L224" t="e">
        <f>VLOOKUP('Vol of ausaid vs. other funds'!$A224&amp;'Vol of ausaid vs. other funds'!L$1,#REF!,16,0)</f>
        <v>#REF!</v>
      </c>
      <c r="M224" t="e">
        <f>VLOOKUP('Vol of ausaid vs. other funds'!$A224&amp;'Vol of ausaid vs. other funds'!M$1,#REF!,16,0)</f>
        <v>#REF!</v>
      </c>
      <c r="N224" t="e">
        <f>VLOOKUP('Vol of ausaid vs. other funds'!$A224&amp;'Vol of ausaid vs. other funds'!N$1,#REF!,16,0)</f>
        <v>#REF!</v>
      </c>
      <c r="O224" t="e">
        <f>VLOOKUP('Vol of ausaid vs. other funds'!$A224&amp;'Vol of ausaid vs. other funds'!O$1,#REF!,16,0)</f>
        <v>#REF!</v>
      </c>
      <c r="P224" t="e">
        <f>VLOOKUP('Vol of ausaid vs. other funds'!$A224&amp;'Vol of ausaid vs. other funds'!P$1,#REF!,16,0)</f>
        <v>#REF!</v>
      </c>
      <c r="Q224" t="e">
        <f>VLOOKUP('Vol of ausaid vs. other funds'!$A224&amp;'Vol of ausaid vs. other funds'!Q$1,#REF!,16,0)</f>
        <v>#REF!</v>
      </c>
      <c r="R224" t="e">
        <f>VLOOKUP('Vol of ausaid vs. other funds'!$A224&amp;'Vol of ausaid vs. other funds'!R$1,#REF!,16,0)</f>
        <v>#REF!</v>
      </c>
      <c r="S224" t="e">
        <f>VLOOKUP('Vol of ausaid vs. other funds'!$A224&amp;'Vol of ausaid vs. other funds'!S$1,#REF!,16,0)</f>
        <v>#REF!</v>
      </c>
      <c r="V224" t="e">
        <f t="shared" si="85"/>
        <v>#REF!</v>
      </c>
      <c r="W224" t="e">
        <f t="shared" si="94"/>
        <v>#REF!</v>
      </c>
      <c r="X224" t="e">
        <f t="shared" si="86"/>
        <v>#REF!</v>
      </c>
      <c r="Y224" t="e">
        <f t="shared" si="87"/>
        <v>#REF!</v>
      </c>
      <c r="Z224" t="e">
        <f t="shared" si="88"/>
        <v>#REF!</v>
      </c>
      <c r="AA224" t="e">
        <f t="shared" si="89"/>
        <v>#REF!</v>
      </c>
      <c r="AB224" t="e">
        <f t="shared" si="90"/>
        <v>#REF!</v>
      </c>
      <c r="AC224" t="e">
        <f t="shared" si="91"/>
        <v>#REF!</v>
      </c>
      <c r="AF224" t="e">
        <f t="shared" si="95"/>
        <v>#REF!</v>
      </c>
      <c r="AG224" t="e">
        <f t="shared" si="96"/>
        <v>#REF!</v>
      </c>
      <c r="AH224" t="e">
        <f t="shared" si="97"/>
        <v>#REF!</v>
      </c>
      <c r="AI224" t="e">
        <f t="shared" si="98"/>
        <v>#REF!</v>
      </c>
      <c r="AJ224" t="e">
        <f t="shared" si="99"/>
        <v>#REF!</v>
      </c>
      <c r="AK224" t="e">
        <f t="shared" si="100"/>
        <v>#REF!</v>
      </c>
      <c r="AL224" t="e">
        <f t="shared" si="101"/>
        <v>#REF!</v>
      </c>
      <c r="AM224" t="e">
        <f t="shared" si="102"/>
        <v>#REF!</v>
      </c>
      <c r="AP224" t="str">
        <f t="shared" si="103"/>
        <v/>
      </c>
      <c r="AQ224" t="str">
        <f t="shared" si="104"/>
        <v/>
      </c>
      <c r="AR224" t="str">
        <f t="shared" si="105"/>
        <v/>
      </c>
      <c r="AS224" t="str">
        <f t="shared" si="106"/>
        <v/>
      </c>
      <c r="AT224" t="str">
        <f t="shared" si="107"/>
        <v/>
      </c>
      <c r="AU224" t="str">
        <f t="shared" si="108"/>
        <v/>
      </c>
      <c r="AV224" t="str">
        <f t="shared" si="109"/>
        <v/>
      </c>
      <c r="AW224" t="str">
        <f t="shared" si="110"/>
        <v/>
      </c>
      <c r="AY224" s="6" t="str">
        <f t="shared" si="92"/>
        <v/>
      </c>
      <c r="AZ224" s="6" t="str">
        <f t="shared" si="93"/>
        <v/>
      </c>
    </row>
    <row r="225" spans="1:52" x14ac:dyDescent="0.25">
      <c r="A225" s="2" t="s">
        <v>71</v>
      </c>
      <c r="B225" t="e">
        <f>VLOOKUP('Vol of ausaid vs. other funds'!$A225&amp;'Vol of ausaid vs. other funds'!B$1,#REF!,11,0)</f>
        <v>#REF!</v>
      </c>
      <c r="C225" t="e">
        <f>VLOOKUP('Vol of ausaid vs. other funds'!$A225&amp;'Vol of ausaid vs. other funds'!C$1,#REF!,11,0)</f>
        <v>#REF!</v>
      </c>
      <c r="D225" t="e">
        <f>VLOOKUP('Vol of ausaid vs. other funds'!$A225&amp;'Vol of ausaid vs. other funds'!D$1,#REF!,11,0)</f>
        <v>#REF!</v>
      </c>
      <c r="E225" t="e">
        <f>VLOOKUP('Vol of ausaid vs. other funds'!$A225&amp;'Vol of ausaid vs. other funds'!E$1,#REF!,11,0)</f>
        <v>#REF!</v>
      </c>
      <c r="F225" t="e">
        <f>VLOOKUP('Vol of ausaid vs. other funds'!$A225&amp;'Vol of ausaid vs. other funds'!F$1,#REF!,11,0)</f>
        <v>#REF!</v>
      </c>
      <c r="G225" t="e">
        <f>VLOOKUP('Vol of ausaid vs. other funds'!$A225&amp;'Vol of ausaid vs. other funds'!G$1,#REF!,11,0)</f>
        <v>#REF!</v>
      </c>
      <c r="H225" t="e">
        <f>VLOOKUP('Vol of ausaid vs. other funds'!$A225&amp;'Vol of ausaid vs. other funds'!H$1,#REF!,11,0)</f>
        <v>#REF!</v>
      </c>
      <c r="I225" t="e">
        <f>VLOOKUP('Vol of ausaid vs. other funds'!$A225&amp;'Vol of ausaid vs. other funds'!I$1,#REF!,11,0)</f>
        <v>#REF!</v>
      </c>
      <c r="L225" t="e">
        <f>VLOOKUP('Vol of ausaid vs. other funds'!$A225&amp;'Vol of ausaid vs. other funds'!L$1,#REF!,16,0)</f>
        <v>#REF!</v>
      </c>
      <c r="M225" t="e">
        <f>VLOOKUP('Vol of ausaid vs. other funds'!$A225&amp;'Vol of ausaid vs. other funds'!M$1,#REF!,16,0)</f>
        <v>#REF!</v>
      </c>
      <c r="N225" t="e">
        <f>VLOOKUP('Vol of ausaid vs. other funds'!$A225&amp;'Vol of ausaid vs. other funds'!N$1,#REF!,16,0)</f>
        <v>#REF!</v>
      </c>
      <c r="O225" t="e">
        <f>VLOOKUP('Vol of ausaid vs. other funds'!$A225&amp;'Vol of ausaid vs. other funds'!O$1,#REF!,16,0)</f>
        <v>#REF!</v>
      </c>
      <c r="P225" t="e">
        <f>VLOOKUP('Vol of ausaid vs. other funds'!$A225&amp;'Vol of ausaid vs. other funds'!P$1,#REF!,16,0)</f>
        <v>#REF!</v>
      </c>
      <c r="Q225" t="e">
        <f>VLOOKUP('Vol of ausaid vs. other funds'!$A225&amp;'Vol of ausaid vs. other funds'!Q$1,#REF!,16,0)</f>
        <v>#REF!</v>
      </c>
      <c r="R225" t="e">
        <f>VLOOKUP('Vol of ausaid vs. other funds'!$A225&amp;'Vol of ausaid vs. other funds'!R$1,#REF!,16,0)</f>
        <v>#REF!</v>
      </c>
      <c r="S225" t="e">
        <f>VLOOKUP('Vol of ausaid vs. other funds'!$A225&amp;'Vol of ausaid vs. other funds'!S$1,#REF!,16,0)</f>
        <v>#REF!</v>
      </c>
      <c r="V225" t="e">
        <f t="shared" si="85"/>
        <v>#REF!</v>
      </c>
      <c r="W225" t="e">
        <f t="shared" si="94"/>
        <v>#REF!</v>
      </c>
      <c r="X225" t="e">
        <f t="shared" si="86"/>
        <v>#REF!</v>
      </c>
      <c r="Y225" t="e">
        <f t="shared" si="87"/>
        <v>#REF!</v>
      </c>
      <c r="Z225" t="e">
        <f t="shared" si="88"/>
        <v>#REF!</v>
      </c>
      <c r="AA225" t="e">
        <f t="shared" si="89"/>
        <v>#REF!</v>
      </c>
      <c r="AB225" t="e">
        <f t="shared" si="90"/>
        <v>#REF!</v>
      </c>
      <c r="AC225" t="e">
        <f t="shared" si="91"/>
        <v>#REF!</v>
      </c>
      <c r="AF225" t="e">
        <f t="shared" si="95"/>
        <v>#REF!</v>
      </c>
      <c r="AG225" t="e">
        <f t="shared" si="96"/>
        <v>#REF!</v>
      </c>
      <c r="AH225" t="e">
        <f t="shared" si="97"/>
        <v>#REF!</v>
      </c>
      <c r="AI225" t="e">
        <f t="shared" si="98"/>
        <v>#REF!</v>
      </c>
      <c r="AJ225" t="e">
        <f t="shared" si="99"/>
        <v>#REF!</v>
      </c>
      <c r="AK225" t="e">
        <f t="shared" si="100"/>
        <v>#REF!</v>
      </c>
      <c r="AL225" t="e">
        <f t="shared" si="101"/>
        <v>#REF!</v>
      </c>
      <c r="AM225" t="e">
        <f t="shared" si="102"/>
        <v>#REF!</v>
      </c>
      <c r="AP225" t="str">
        <f t="shared" si="103"/>
        <v/>
      </c>
      <c r="AQ225" t="str">
        <f t="shared" si="104"/>
        <v/>
      </c>
      <c r="AR225" t="str">
        <f t="shared" si="105"/>
        <v/>
      </c>
      <c r="AS225" t="str">
        <f t="shared" si="106"/>
        <v/>
      </c>
      <c r="AT225" t="str">
        <f t="shared" si="107"/>
        <v/>
      </c>
      <c r="AU225" t="str">
        <f t="shared" si="108"/>
        <v/>
      </c>
      <c r="AV225" t="str">
        <f t="shared" si="109"/>
        <v/>
      </c>
      <c r="AW225" t="str">
        <f t="shared" si="110"/>
        <v/>
      </c>
      <c r="AY225" s="6" t="str">
        <f t="shared" si="92"/>
        <v/>
      </c>
      <c r="AZ225" s="6" t="str">
        <f t="shared" si="93"/>
        <v/>
      </c>
    </row>
    <row r="226" spans="1:52" x14ac:dyDescent="0.25">
      <c r="A226" t="s">
        <v>82</v>
      </c>
      <c r="B226" t="e">
        <f>VLOOKUP('Vol of ausaid vs. other funds'!$A226&amp;'Vol of ausaid vs. other funds'!B$1,#REF!,11,0)</f>
        <v>#REF!</v>
      </c>
      <c r="C226" t="e">
        <f>VLOOKUP('Vol of ausaid vs. other funds'!$A226&amp;'Vol of ausaid vs. other funds'!C$1,#REF!,11,0)</f>
        <v>#REF!</v>
      </c>
      <c r="D226" t="e">
        <f>VLOOKUP('Vol of ausaid vs. other funds'!$A226&amp;'Vol of ausaid vs. other funds'!D$1,#REF!,11,0)</f>
        <v>#REF!</v>
      </c>
      <c r="E226" t="e">
        <f>VLOOKUP('Vol of ausaid vs. other funds'!$A226&amp;'Vol of ausaid vs. other funds'!E$1,#REF!,11,0)</f>
        <v>#REF!</v>
      </c>
      <c r="F226" t="e">
        <f>VLOOKUP('Vol of ausaid vs. other funds'!$A226&amp;'Vol of ausaid vs. other funds'!F$1,#REF!,11,0)</f>
        <v>#REF!</v>
      </c>
      <c r="G226" t="e">
        <f>VLOOKUP('Vol of ausaid vs. other funds'!$A226&amp;'Vol of ausaid vs. other funds'!G$1,#REF!,11,0)</f>
        <v>#REF!</v>
      </c>
      <c r="H226" t="e">
        <f>VLOOKUP('Vol of ausaid vs. other funds'!$A226&amp;'Vol of ausaid vs. other funds'!H$1,#REF!,11,0)</f>
        <v>#REF!</v>
      </c>
      <c r="I226" t="e">
        <f>VLOOKUP('Vol of ausaid vs. other funds'!$A226&amp;'Vol of ausaid vs. other funds'!I$1,#REF!,11,0)</f>
        <v>#REF!</v>
      </c>
      <c r="L226" t="e">
        <f>VLOOKUP('Vol of ausaid vs. other funds'!$A226&amp;'Vol of ausaid vs. other funds'!L$1,#REF!,16,0)</f>
        <v>#REF!</v>
      </c>
      <c r="M226" t="e">
        <f>VLOOKUP('Vol of ausaid vs. other funds'!$A226&amp;'Vol of ausaid vs. other funds'!M$1,#REF!,16,0)</f>
        <v>#REF!</v>
      </c>
      <c r="N226" t="e">
        <f>VLOOKUP('Vol of ausaid vs. other funds'!$A226&amp;'Vol of ausaid vs. other funds'!N$1,#REF!,16,0)</f>
        <v>#REF!</v>
      </c>
      <c r="O226" t="e">
        <f>VLOOKUP('Vol of ausaid vs. other funds'!$A226&amp;'Vol of ausaid vs. other funds'!O$1,#REF!,16,0)</f>
        <v>#REF!</v>
      </c>
      <c r="P226" t="e">
        <f>VLOOKUP('Vol of ausaid vs. other funds'!$A226&amp;'Vol of ausaid vs. other funds'!P$1,#REF!,16,0)</f>
        <v>#REF!</v>
      </c>
      <c r="Q226" t="e">
        <f>VLOOKUP('Vol of ausaid vs. other funds'!$A226&amp;'Vol of ausaid vs. other funds'!Q$1,#REF!,16,0)</f>
        <v>#REF!</v>
      </c>
      <c r="R226" t="e">
        <f>VLOOKUP('Vol of ausaid vs. other funds'!$A226&amp;'Vol of ausaid vs. other funds'!R$1,#REF!,16,0)</f>
        <v>#REF!</v>
      </c>
      <c r="S226" t="e">
        <f>VLOOKUP('Vol of ausaid vs. other funds'!$A226&amp;'Vol of ausaid vs. other funds'!S$1,#REF!,16,0)</f>
        <v>#REF!</v>
      </c>
      <c r="V226" t="e">
        <f t="shared" si="85"/>
        <v>#REF!</v>
      </c>
      <c r="W226" t="e">
        <f t="shared" si="94"/>
        <v>#REF!</v>
      </c>
      <c r="X226" t="e">
        <f t="shared" si="86"/>
        <v>#REF!</v>
      </c>
      <c r="Y226" t="e">
        <f t="shared" si="87"/>
        <v>#REF!</v>
      </c>
      <c r="Z226" t="e">
        <f t="shared" si="88"/>
        <v>#REF!</v>
      </c>
      <c r="AA226" t="e">
        <f t="shared" si="89"/>
        <v>#REF!</v>
      </c>
      <c r="AB226" t="e">
        <f t="shared" si="90"/>
        <v>#REF!</v>
      </c>
      <c r="AC226" t="e">
        <f t="shared" si="91"/>
        <v>#REF!</v>
      </c>
      <c r="AF226" t="e">
        <f t="shared" si="95"/>
        <v>#REF!</v>
      </c>
      <c r="AG226" t="e">
        <f t="shared" si="96"/>
        <v>#REF!</v>
      </c>
      <c r="AH226" t="e">
        <f t="shared" si="97"/>
        <v>#REF!</v>
      </c>
      <c r="AI226" t="e">
        <f t="shared" si="98"/>
        <v>#REF!</v>
      </c>
      <c r="AJ226" t="e">
        <f t="shared" si="99"/>
        <v>#REF!</v>
      </c>
      <c r="AK226" t="e">
        <f t="shared" si="100"/>
        <v>#REF!</v>
      </c>
      <c r="AL226" t="e">
        <f t="shared" si="101"/>
        <v>#REF!</v>
      </c>
      <c r="AM226" t="e">
        <f t="shared" si="102"/>
        <v>#REF!</v>
      </c>
      <c r="AP226" t="str">
        <f t="shared" si="103"/>
        <v/>
      </c>
      <c r="AQ226" t="str">
        <f t="shared" si="104"/>
        <v/>
      </c>
      <c r="AR226" t="str">
        <f t="shared" si="105"/>
        <v/>
      </c>
      <c r="AS226" t="str">
        <f t="shared" si="106"/>
        <v/>
      </c>
      <c r="AT226" t="str">
        <f t="shared" si="107"/>
        <v/>
      </c>
      <c r="AU226" t="str">
        <f t="shared" si="108"/>
        <v/>
      </c>
      <c r="AV226" t="str">
        <f t="shared" si="109"/>
        <v/>
      </c>
      <c r="AW226" t="str">
        <f t="shared" si="110"/>
        <v/>
      </c>
      <c r="AY226" s="6" t="str">
        <f t="shared" si="92"/>
        <v/>
      </c>
      <c r="AZ226" s="6" t="str">
        <f t="shared" si="93"/>
        <v/>
      </c>
    </row>
    <row r="227" spans="1:52" ht="30" x14ac:dyDescent="0.25">
      <c r="A227" s="2" t="s">
        <v>209</v>
      </c>
      <c r="B227" t="e">
        <f>VLOOKUP('Vol of ausaid vs. other funds'!$A227&amp;'Vol of ausaid vs. other funds'!B$1,#REF!,11,0)</f>
        <v>#REF!</v>
      </c>
      <c r="C227" t="e">
        <f>VLOOKUP('Vol of ausaid vs. other funds'!$A227&amp;'Vol of ausaid vs. other funds'!C$1,#REF!,11,0)</f>
        <v>#REF!</v>
      </c>
      <c r="D227" t="e">
        <f>VLOOKUP('Vol of ausaid vs. other funds'!$A227&amp;'Vol of ausaid vs. other funds'!D$1,#REF!,11,0)</f>
        <v>#REF!</v>
      </c>
      <c r="E227" t="e">
        <f>VLOOKUP('Vol of ausaid vs. other funds'!$A227&amp;'Vol of ausaid vs. other funds'!E$1,#REF!,11,0)</f>
        <v>#REF!</v>
      </c>
      <c r="F227" t="e">
        <f>VLOOKUP('Vol of ausaid vs. other funds'!$A227&amp;'Vol of ausaid vs. other funds'!F$1,#REF!,11,0)</f>
        <v>#REF!</v>
      </c>
      <c r="G227" t="e">
        <f>VLOOKUP('Vol of ausaid vs. other funds'!$A227&amp;'Vol of ausaid vs. other funds'!G$1,#REF!,11,0)</f>
        <v>#REF!</v>
      </c>
      <c r="H227" t="e">
        <f>VLOOKUP('Vol of ausaid vs. other funds'!$A227&amp;'Vol of ausaid vs. other funds'!H$1,#REF!,11,0)</f>
        <v>#REF!</v>
      </c>
      <c r="I227" t="e">
        <f>VLOOKUP('Vol of ausaid vs. other funds'!$A227&amp;'Vol of ausaid vs. other funds'!I$1,#REF!,11,0)</f>
        <v>#REF!</v>
      </c>
      <c r="L227" t="e">
        <f>VLOOKUP('Vol of ausaid vs. other funds'!$A227&amp;'Vol of ausaid vs. other funds'!L$1,#REF!,16,0)</f>
        <v>#REF!</v>
      </c>
      <c r="M227" t="e">
        <f>VLOOKUP('Vol of ausaid vs. other funds'!$A227&amp;'Vol of ausaid vs. other funds'!M$1,#REF!,16,0)</f>
        <v>#REF!</v>
      </c>
      <c r="N227" t="e">
        <f>VLOOKUP('Vol of ausaid vs. other funds'!$A227&amp;'Vol of ausaid vs. other funds'!N$1,#REF!,16,0)</f>
        <v>#REF!</v>
      </c>
      <c r="O227" t="e">
        <f>VLOOKUP('Vol of ausaid vs. other funds'!$A227&amp;'Vol of ausaid vs. other funds'!O$1,#REF!,16,0)</f>
        <v>#REF!</v>
      </c>
      <c r="P227" t="e">
        <f>VLOOKUP('Vol of ausaid vs. other funds'!$A227&amp;'Vol of ausaid vs. other funds'!P$1,#REF!,16,0)</f>
        <v>#REF!</v>
      </c>
      <c r="Q227" t="e">
        <f>VLOOKUP('Vol of ausaid vs. other funds'!$A227&amp;'Vol of ausaid vs. other funds'!Q$1,#REF!,16,0)</f>
        <v>#REF!</v>
      </c>
      <c r="R227" t="e">
        <f>VLOOKUP('Vol of ausaid vs. other funds'!$A227&amp;'Vol of ausaid vs. other funds'!R$1,#REF!,16,0)</f>
        <v>#REF!</v>
      </c>
      <c r="S227" t="e">
        <f>VLOOKUP('Vol of ausaid vs. other funds'!$A227&amp;'Vol of ausaid vs. other funds'!S$1,#REF!,16,0)</f>
        <v>#REF!</v>
      </c>
      <c r="V227" t="e">
        <f t="shared" si="85"/>
        <v>#REF!</v>
      </c>
      <c r="W227" t="e">
        <f t="shared" si="94"/>
        <v>#REF!</v>
      </c>
      <c r="X227" t="e">
        <f t="shared" si="86"/>
        <v>#REF!</v>
      </c>
      <c r="Y227" t="e">
        <f t="shared" si="87"/>
        <v>#REF!</v>
      </c>
      <c r="Z227" t="e">
        <f t="shared" si="88"/>
        <v>#REF!</v>
      </c>
      <c r="AA227" t="e">
        <f t="shared" si="89"/>
        <v>#REF!</v>
      </c>
      <c r="AB227" t="e">
        <f t="shared" si="90"/>
        <v>#REF!</v>
      </c>
      <c r="AC227" t="e">
        <f t="shared" si="91"/>
        <v>#REF!</v>
      </c>
      <c r="AF227" t="e">
        <f t="shared" si="95"/>
        <v>#REF!</v>
      </c>
      <c r="AG227" t="e">
        <f t="shared" si="96"/>
        <v>#REF!</v>
      </c>
      <c r="AH227" t="e">
        <f t="shared" si="97"/>
        <v>#REF!</v>
      </c>
      <c r="AI227" t="e">
        <f t="shared" si="98"/>
        <v>#REF!</v>
      </c>
      <c r="AJ227" t="e">
        <f t="shared" si="99"/>
        <v>#REF!</v>
      </c>
      <c r="AK227" t="e">
        <f t="shared" si="100"/>
        <v>#REF!</v>
      </c>
      <c r="AL227" t="e">
        <f t="shared" si="101"/>
        <v>#REF!</v>
      </c>
      <c r="AM227" t="e">
        <f t="shared" si="102"/>
        <v>#REF!</v>
      </c>
      <c r="AP227" t="str">
        <f t="shared" si="103"/>
        <v/>
      </c>
      <c r="AQ227" t="str">
        <f t="shared" si="104"/>
        <v/>
      </c>
      <c r="AR227" t="str">
        <f t="shared" si="105"/>
        <v/>
      </c>
      <c r="AS227" t="str">
        <f t="shared" si="106"/>
        <v/>
      </c>
      <c r="AT227" t="str">
        <f t="shared" si="107"/>
        <v/>
      </c>
      <c r="AU227" t="str">
        <f t="shared" si="108"/>
        <v/>
      </c>
      <c r="AV227" t="str">
        <f t="shared" si="109"/>
        <v/>
      </c>
      <c r="AW227" t="str">
        <f t="shared" si="110"/>
        <v/>
      </c>
      <c r="AY227" s="6" t="str">
        <f t="shared" si="92"/>
        <v/>
      </c>
      <c r="AZ227" s="6" t="str">
        <f t="shared" si="93"/>
        <v/>
      </c>
    </row>
    <row r="228" spans="1:52" x14ac:dyDescent="0.25">
      <c r="A228" t="s">
        <v>223</v>
      </c>
      <c r="B228" t="e">
        <f>VLOOKUP('Vol of ausaid vs. other funds'!$A228&amp;'Vol of ausaid vs. other funds'!B$1,#REF!,11,0)</f>
        <v>#REF!</v>
      </c>
      <c r="C228" t="e">
        <f>VLOOKUP('Vol of ausaid vs. other funds'!$A228&amp;'Vol of ausaid vs. other funds'!C$1,#REF!,11,0)</f>
        <v>#REF!</v>
      </c>
      <c r="D228" t="e">
        <f>VLOOKUP('Vol of ausaid vs. other funds'!$A228&amp;'Vol of ausaid vs. other funds'!D$1,#REF!,11,0)</f>
        <v>#REF!</v>
      </c>
      <c r="E228" t="e">
        <f>VLOOKUP('Vol of ausaid vs. other funds'!$A228&amp;'Vol of ausaid vs. other funds'!E$1,#REF!,11,0)</f>
        <v>#REF!</v>
      </c>
      <c r="F228" t="e">
        <f>VLOOKUP('Vol of ausaid vs. other funds'!$A228&amp;'Vol of ausaid vs. other funds'!F$1,#REF!,11,0)</f>
        <v>#REF!</v>
      </c>
      <c r="G228" t="e">
        <f>VLOOKUP('Vol of ausaid vs. other funds'!$A228&amp;'Vol of ausaid vs. other funds'!G$1,#REF!,11,0)</f>
        <v>#REF!</v>
      </c>
      <c r="H228" t="e">
        <f>VLOOKUP('Vol of ausaid vs. other funds'!$A228&amp;'Vol of ausaid vs. other funds'!H$1,#REF!,11,0)</f>
        <v>#REF!</v>
      </c>
      <c r="I228" t="e">
        <f>VLOOKUP('Vol of ausaid vs. other funds'!$A228&amp;'Vol of ausaid vs. other funds'!I$1,#REF!,11,0)</f>
        <v>#REF!</v>
      </c>
      <c r="L228" t="e">
        <f>VLOOKUP('Vol of ausaid vs. other funds'!$A228&amp;'Vol of ausaid vs. other funds'!L$1,#REF!,16,0)</f>
        <v>#REF!</v>
      </c>
      <c r="M228" t="e">
        <f>VLOOKUP('Vol of ausaid vs. other funds'!$A228&amp;'Vol of ausaid vs. other funds'!M$1,#REF!,16,0)</f>
        <v>#REF!</v>
      </c>
      <c r="N228" t="e">
        <f>VLOOKUP('Vol of ausaid vs. other funds'!$A228&amp;'Vol of ausaid vs. other funds'!N$1,#REF!,16,0)</f>
        <v>#REF!</v>
      </c>
      <c r="O228" t="e">
        <f>VLOOKUP('Vol of ausaid vs. other funds'!$A228&amp;'Vol of ausaid vs. other funds'!O$1,#REF!,16,0)</f>
        <v>#REF!</v>
      </c>
      <c r="P228" t="e">
        <f>VLOOKUP('Vol of ausaid vs. other funds'!$A228&amp;'Vol of ausaid vs. other funds'!P$1,#REF!,16,0)</f>
        <v>#REF!</v>
      </c>
      <c r="Q228" t="e">
        <f>VLOOKUP('Vol of ausaid vs. other funds'!$A228&amp;'Vol of ausaid vs. other funds'!Q$1,#REF!,16,0)</f>
        <v>#REF!</v>
      </c>
      <c r="R228" t="e">
        <f>VLOOKUP('Vol of ausaid vs. other funds'!$A228&amp;'Vol of ausaid vs. other funds'!R$1,#REF!,16,0)</f>
        <v>#REF!</v>
      </c>
      <c r="S228" t="e">
        <f>VLOOKUP('Vol of ausaid vs. other funds'!$A228&amp;'Vol of ausaid vs. other funds'!S$1,#REF!,16,0)</f>
        <v>#REF!</v>
      </c>
      <c r="V228" t="e">
        <f t="shared" si="85"/>
        <v>#REF!</v>
      </c>
      <c r="W228" t="e">
        <f t="shared" si="94"/>
        <v>#REF!</v>
      </c>
      <c r="X228" t="e">
        <f t="shared" si="86"/>
        <v>#REF!</v>
      </c>
      <c r="Y228" t="e">
        <f t="shared" si="87"/>
        <v>#REF!</v>
      </c>
      <c r="Z228" t="e">
        <f t="shared" si="88"/>
        <v>#REF!</v>
      </c>
      <c r="AA228" t="e">
        <f t="shared" si="89"/>
        <v>#REF!</v>
      </c>
      <c r="AB228" t="e">
        <f t="shared" si="90"/>
        <v>#REF!</v>
      </c>
      <c r="AC228" t="e">
        <f t="shared" si="91"/>
        <v>#REF!</v>
      </c>
      <c r="AF228" t="e">
        <f t="shared" si="95"/>
        <v>#REF!</v>
      </c>
      <c r="AG228" t="e">
        <f t="shared" si="96"/>
        <v>#REF!</v>
      </c>
      <c r="AH228" t="e">
        <f t="shared" si="97"/>
        <v>#REF!</v>
      </c>
      <c r="AI228" t="e">
        <f t="shared" si="98"/>
        <v>#REF!</v>
      </c>
      <c r="AJ228" t="e">
        <f t="shared" si="99"/>
        <v>#REF!</v>
      </c>
      <c r="AK228" t="e">
        <f t="shared" si="100"/>
        <v>#REF!</v>
      </c>
      <c r="AL228" t="e">
        <f t="shared" si="101"/>
        <v>#REF!</v>
      </c>
      <c r="AM228" t="e">
        <f t="shared" si="102"/>
        <v>#REF!</v>
      </c>
      <c r="AP228" t="str">
        <f t="shared" si="103"/>
        <v/>
      </c>
      <c r="AQ228" t="str">
        <f t="shared" si="104"/>
        <v/>
      </c>
      <c r="AR228" t="str">
        <f t="shared" si="105"/>
        <v/>
      </c>
      <c r="AS228" t="str">
        <f t="shared" si="106"/>
        <v/>
      </c>
      <c r="AT228" t="str">
        <f t="shared" si="107"/>
        <v/>
      </c>
      <c r="AU228" t="str">
        <f t="shared" si="108"/>
        <v/>
      </c>
      <c r="AV228" t="str">
        <f t="shared" si="109"/>
        <v/>
      </c>
      <c r="AW228" t="str">
        <f t="shared" si="110"/>
        <v/>
      </c>
      <c r="AY228" s="6" t="str">
        <f t="shared" si="92"/>
        <v/>
      </c>
      <c r="AZ228" s="6" t="str">
        <f t="shared" si="93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16"/>
  <sheetViews>
    <sheetView zoomScale="80" zoomScaleNormal="80" workbookViewId="0">
      <selection activeCell="B10" sqref="B10"/>
    </sheetView>
  </sheetViews>
  <sheetFormatPr defaultColWidth="8.140625" defaultRowHeight="15" x14ac:dyDescent="0.25"/>
  <cols>
    <col min="1" max="1" width="31.28515625" customWidth="1"/>
    <col min="2" max="2" width="17.85546875" bestFit="1" customWidth="1"/>
    <col min="3" max="3" width="16.28515625" bestFit="1" customWidth="1"/>
    <col min="4" max="12" width="17.85546875" bestFit="1" customWidth="1"/>
    <col min="13" max="13" width="19.140625" bestFit="1" customWidth="1"/>
    <col min="14" max="14" width="15.7109375" bestFit="1" customWidth="1"/>
  </cols>
  <sheetData>
    <row r="1" spans="1:14" x14ac:dyDescent="0.25">
      <c r="A1" s="3" t="s">
        <v>361</v>
      </c>
    </row>
    <row r="3" spans="1:14" x14ac:dyDescent="0.25">
      <c r="B3" t="s">
        <v>353</v>
      </c>
      <c r="C3" t="s">
        <v>352</v>
      </c>
      <c r="D3" t="s">
        <v>351</v>
      </c>
      <c r="E3" t="s">
        <v>354</v>
      </c>
      <c r="F3" t="s">
        <v>355</v>
      </c>
      <c r="G3" t="s">
        <v>356</v>
      </c>
      <c r="H3" t="s">
        <v>409</v>
      </c>
      <c r="I3" t="s">
        <v>358</v>
      </c>
      <c r="J3" t="s">
        <v>357</v>
      </c>
      <c r="K3" t="s">
        <v>410</v>
      </c>
      <c r="L3" t="s">
        <v>411</v>
      </c>
      <c r="M3" t="s">
        <v>412</v>
      </c>
    </row>
    <row r="4" spans="1:14" x14ac:dyDescent="0.25">
      <c r="A4" t="s">
        <v>603</v>
      </c>
      <c r="B4" s="45">
        <f>'Total funding'!C3</f>
        <v>276340517.47000003</v>
      </c>
      <c r="C4" s="45">
        <f>'Total funding'!D3</f>
        <v>322561815</v>
      </c>
      <c r="D4" s="45">
        <f>'Total funding'!E3</f>
        <v>370287896</v>
      </c>
      <c r="E4" s="45">
        <f>'Total funding'!F3</f>
        <v>444691789</v>
      </c>
      <c r="F4" s="45">
        <f>'Total funding'!G3</f>
        <v>823880574.66999996</v>
      </c>
      <c r="G4" s="45">
        <f>'Total funding'!H3</f>
        <v>689915456.8959173</v>
      </c>
      <c r="H4" s="45">
        <f>'Total funding'!I3</f>
        <v>771003647.73185611</v>
      </c>
      <c r="I4" s="45">
        <f>'Total funding'!J3</f>
        <v>820473691.25475025</v>
      </c>
      <c r="J4" s="45">
        <f>'Total funding'!K3</f>
        <v>821271614.23327386</v>
      </c>
      <c r="K4" s="45">
        <f>'Total funding'!L3</f>
        <v>888440973</v>
      </c>
      <c r="L4" s="45">
        <f>'Total funding'!M3</f>
        <v>895613549</v>
      </c>
      <c r="M4" s="45">
        <f>'Total funding'!N3</f>
        <v>871596473</v>
      </c>
      <c r="N4" s="45"/>
    </row>
    <row r="5" spans="1:14" x14ac:dyDescent="0.25">
      <c r="A5" t="s">
        <v>605</v>
      </c>
      <c r="B5">
        <v>868</v>
      </c>
      <c r="C5">
        <v>925</v>
      </c>
      <c r="D5">
        <v>1001</v>
      </c>
      <c r="E5">
        <v>1202</v>
      </c>
      <c r="F5">
        <v>1524</v>
      </c>
      <c r="G5">
        <v>1615</v>
      </c>
      <c r="H5">
        <v>1951</v>
      </c>
      <c r="I5">
        <v>2386</v>
      </c>
      <c r="J5">
        <v>2141</v>
      </c>
      <c r="K5">
        <v>2033</v>
      </c>
      <c r="L5">
        <v>2298</v>
      </c>
      <c r="M5">
        <v>2242</v>
      </c>
    </row>
    <row r="6" spans="1:14" x14ac:dyDescent="0.25">
      <c r="A6" t="s">
        <v>604</v>
      </c>
      <c r="B6" s="45">
        <f>B5*1000000</f>
        <v>868000000</v>
      </c>
      <c r="C6" s="45">
        <f t="shared" ref="C6:M6" si="0">C5*1000000</f>
        <v>925000000</v>
      </c>
      <c r="D6" s="45">
        <f t="shared" si="0"/>
        <v>1001000000</v>
      </c>
      <c r="E6" s="45">
        <f t="shared" si="0"/>
        <v>1202000000</v>
      </c>
      <c r="F6" s="45">
        <f t="shared" si="0"/>
        <v>1524000000</v>
      </c>
      <c r="G6" s="45">
        <f t="shared" si="0"/>
        <v>1615000000</v>
      </c>
      <c r="H6" s="45">
        <f t="shared" si="0"/>
        <v>1951000000</v>
      </c>
      <c r="I6" s="45">
        <f t="shared" si="0"/>
        <v>2386000000</v>
      </c>
      <c r="J6" s="45">
        <f t="shared" si="0"/>
        <v>2141000000</v>
      </c>
      <c r="K6" s="45">
        <f t="shared" si="0"/>
        <v>2033000000</v>
      </c>
      <c r="L6" s="45">
        <f t="shared" si="0"/>
        <v>2298000000</v>
      </c>
      <c r="M6" s="45">
        <f t="shared" si="0"/>
        <v>2242000000</v>
      </c>
    </row>
    <row r="7" spans="1:14" x14ac:dyDescent="0.25">
      <c r="A7" t="s">
        <v>606</v>
      </c>
      <c r="B7">
        <f>B4/B6</f>
        <v>0.3183646514631337</v>
      </c>
      <c r="C7">
        <f t="shared" ref="C7:L7" si="1">C4/C6</f>
        <v>0.34871547567567568</v>
      </c>
      <c r="D7">
        <f t="shared" si="1"/>
        <v>0.36991797802197801</v>
      </c>
      <c r="E7">
        <f t="shared" si="1"/>
        <v>0.36995989101497506</v>
      </c>
      <c r="F7">
        <f t="shared" si="1"/>
        <v>0.54060405162073488</v>
      </c>
      <c r="G7">
        <f t="shared" si="1"/>
        <v>0.42719223337208501</v>
      </c>
      <c r="H7">
        <f t="shared" si="1"/>
        <v>0.3951838276431861</v>
      </c>
      <c r="I7">
        <f t="shared" si="1"/>
        <v>0.34386994604138738</v>
      </c>
      <c r="J7">
        <f t="shared" si="1"/>
        <v>0.38359253350456507</v>
      </c>
      <c r="K7">
        <f t="shared" si="1"/>
        <v>0.43700982439744218</v>
      </c>
      <c r="L7">
        <f t="shared" si="1"/>
        <v>0.38973609617058314</v>
      </c>
      <c r="M7">
        <f>M4/M6</f>
        <v>0.38875846253345225</v>
      </c>
    </row>
    <row r="9" spans="1:14" x14ac:dyDescent="0.25">
      <c r="A9" t="s">
        <v>369</v>
      </c>
      <c r="B9">
        <f>'Total funding'!C8</f>
        <v>72.47081712062257</v>
      </c>
      <c r="C9">
        <f>'Total funding'!D8</f>
        <v>74.5136186770428</v>
      </c>
      <c r="D9">
        <f>'Total funding'!E8</f>
        <v>76.459143968871587</v>
      </c>
      <c r="E9">
        <f>'Total funding'!F8</f>
        <v>78.404669260700388</v>
      </c>
      <c r="F9">
        <f>'Total funding'!G8</f>
        <v>80.350194552529175</v>
      </c>
      <c r="G9">
        <f>'Total funding'!H8</f>
        <v>83.560311284046691</v>
      </c>
      <c r="H9">
        <f>'Total funding'!I8</f>
        <v>85.311284046692606</v>
      </c>
      <c r="I9">
        <f>'Total funding'!J8</f>
        <v>89.105058365758751</v>
      </c>
      <c r="J9">
        <f>'Total funding'!K8</f>
        <v>90.36964980544748</v>
      </c>
      <c r="K9">
        <f>'Total funding'!L8</f>
        <v>93.19066147859921</v>
      </c>
      <c r="L9">
        <f>'Total funding'!M8</f>
        <v>96.498054474708169</v>
      </c>
      <c r="M9">
        <f>'Total funding'!N8</f>
        <v>97.665369649805456</v>
      </c>
    </row>
    <row r="11" spans="1:14" x14ac:dyDescent="0.25">
      <c r="A11" s="3" t="s">
        <v>362</v>
      </c>
    </row>
    <row r="12" spans="1:14" x14ac:dyDescent="0.25">
      <c r="B12" t="str">
        <f>B3</f>
        <v>2000/01</v>
      </c>
      <c r="C12" t="str">
        <f t="shared" ref="C12:M12" si="2">C3</f>
        <v>2001/02</v>
      </c>
      <c r="D12" t="str">
        <f t="shared" si="2"/>
        <v>2002/03</v>
      </c>
      <c r="E12" t="str">
        <f t="shared" si="2"/>
        <v>2003/04</v>
      </c>
      <c r="F12" t="str">
        <f t="shared" si="2"/>
        <v>2004/05</v>
      </c>
      <c r="G12" t="str">
        <f t="shared" si="2"/>
        <v>2005/06</v>
      </c>
      <c r="H12" t="str">
        <f t="shared" si="2"/>
        <v>2006/07</v>
      </c>
      <c r="I12" t="str">
        <f t="shared" si="2"/>
        <v>2007/08</v>
      </c>
      <c r="J12" t="str">
        <f t="shared" si="2"/>
        <v>2008/09</v>
      </c>
      <c r="K12" t="str">
        <f t="shared" si="2"/>
        <v>2009/10</v>
      </c>
      <c r="L12" t="str">
        <f t="shared" si="2"/>
        <v>2010/11</v>
      </c>
      <c r="M12" t="str">
        <f t="shared" si="2"/>
        <v>2011/12</v>
      </c>
    </row>
    <row r="13" spans="1:14" x14ac:dyDescent="0.25">
      <c r="A13" t="s">
        <v>603</v>
      </c>
      <c r="B13" s="59">
        <f>B4*100/B9/1000000</f>
        <v>381.3128214216913</v>
      </c>
      <c r="C13" s="59">
        <f t="shared" ref="C13:M13" si="3">C4*100/C9/1000000</f>
        <v>432.88974650130552</v>
      </c>
      <c r="D13" s="59">
        <f t="shared" si="3"/>
        <v>484.29511079898225</v>
      </c>
      <c r="E13" s="59">
        <f t="shared" si="3"/>
        <v>567.17513534987597</v>
      </c>
      <c r="F13" s="59">
        <f t="shared" si="3"/>
        <v>1025.3622648435353</v>
      </c>
      <c r="G13" s="59">
        <f t="shared" si="3"/>
        <v>825.6496969604226</v>
      </c>
      <c r="H13" s="59">
        <f t="shared" si="3"/>
        <v>903.7534206024493</v>
      </c>
      <c r="I13" s="59">
        <f t="shared" si="3"/>
        <v>920.79361856974151</v>
      </c>
      <c r="J13" s="59">
        <f t="shared" si="3"/>
        <v>908.79140950678743</v>
      </c>
      <c r="K13" s="59">
        <f t="shared" si="3"/>
        <v>953.35837186221306</v>
      </c>
      <c r="L13" s="59">
        <f t="shared" si="3"/>
        <v>928.11565360080647</v>
      </c>
      <c r="M13" s="59">
        <f t="shared" si="3"/>
        <v>892.43144845019913</v>
      </c>
    </row>
    <row r="14" spans="1:14" x14ac:dyDescent="0.25">
      <c r="A14" t="s">
        <v>607</v>
      </c>
      <c r="B14" s="59">
        <f>B6*100/B9/1000000</f>
        <v>1197.723489932886</v>
      </c>
      <c r="C14" s="59">
        <f t="shared" ref="C14:M14" si="4">C6*100/C9/1000000</f>
        <v>1241.383812010444</v>
      </c>
      <c r="D14" s="59">
        <f t="shared" si="4"/>
        <v>1309.1959287531809</v>
      </c>
      <c r="E14" s="59">
        <f t="shared" si="4"/>
        <v>1533.0719602977667</v>
      </c>
      <c r="F14" s="59">
        <f t="shared" si="4"/>
        <v>1896.6973365617434</v>
      </c>
      <c r="G14" s="59">
        <f t="shared" si="4"/>
        <v>1932.7357392316646</v>
      </c>
      <c r="H14" s="59">
        <f t="shared" si="4"/>
        <v>2286.9190421892813</v>
      </c>
      <c r="I14" s="59">
        <f t="shared" si="4"/>
        <v>2677.7379912663755</v>
      </c>
      <c r="J14" s="59">
        <f t="shared" si="4"/>
        <v>2369.1582346609252</v>
      </c>
      <c r="K14" s="59">
        <f t="shared" si="4"/>
        <v>2181.5490605427976</v>
      </c>
      <c r="L14" s="59">
        <f t="shared" si="4"/>
        <v>2381.3951612903229</v>
      </c>
      <c r="M14" s="59">
        <f t="shared" si="4"/>
        <v>2295.5936254980079</v>
      </c>
    </row>
    <row r="15" spans="1:14" x14ac:dyDescent="0.25">
      <c r="B15" s="6">
        <f>B13/B14</f>
        <v>0.31836465146313364</v>
      </c>
      <c r="C15" s="6">
        <f t="shared" ref="C15:M15" si="5">C13/C14</f>
        <v>0.34871547567567568</v>
      </c>
      <c r="D15" s="6">
        <f t="shared" si="5"/>
        <v>0.36991797802197801</v>
      </c>
      <c r="E15" s="6">
        <f t="shared" si="5"/>
        <v>0.36995989101497506</v>
      </c>
      <c r="F15" s="6">
        <f t="shared" si="5"/>
        <v>0.54060405162073499</v>
      </c>
      <c r="G15" s="6">
        <f t="shared" si="5"/>
        <v>0.42719223337208506</v>
      </c>
      <c r="H15" s="6">
        <f t="shared" si="5"/>
        <v>0.39518382764318616</v>
      </c>
      <c r="I15" s="6">
        <f t="shared" si="5"/>
        <v>0.34386994604138738</v>
      </c>
      <c r="J15" s="6">
        <f t="shared" si="5"/>
        <v>0.38359253350456518</v>
      </c>
      <c r="K15" s="6">
        <f t="shared" si="5"/>
        <v>0.43700982439744224</v>
      </c>
      <c r="L15" s="6">
        <f t="shared" si="5"/>
        <v>0.38973609617058308</v>
      </c>
      <c r="M15" s="6">
        <f t="shared" si="5"/>
        <v>0.38875846253345225</v>
      </c>
    </row>
    <row r="16" spans="1:14" x14ac:dyDescent="0.25">
      <c r="B16" s="59">
        <f>(L14-B14)/B14</f>
        <v>0.98826789430652606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53"/>
  <sheetViews>
    <sheetView tabSelected="1" topLeftCell="A22" zoomScale="80" zoomScaleNormal="80" workbookViewId="0">
      <selection activeCell="O44" sqref="O44"/>
    </sheetView>
  </sheetViews>
  <sheetFormatPr defaultRowHeight="15" x14ac:dyDescent="0.25"/>
  <cols>
    <col min="1" max="1" width="20.7109375" customWidth="1"/>
    <col min="2" max="2" width="11.28515625" customWidth="1"/>
    <col min="3" max="3" width="11" customWidth="1"/>
    <col min="4" max="4" width="12.42578125" customWidth="1"/>
    <col min="5" max="5" width="12.140625" customWidth="1"/>
    <col min="7" max="7" width="14.5703125" customWidth="1"/>
    <col min="9" max="9" width="16.28515625" bestFit="1" customWidth="1"/>
    <col min="10" max="10" width="16" customWidth="1"/>
    <col min="11" max="11" width="14.5703125" customWidth="1"/>
  </cols>
  <sheetData>
    <row r="1" spans="1:15" x14ac:dyDescent="0.25">
      <c r="A1" s="3" t="s">
        <v>608</v>
      </c>
    </row>
    <row r="2" spans="1:15" x14ac:dyDescent="0.25">
      <c r="B2" t="s">
        <v>350</v>
      </c>
      <c r="C2" t="s">
        <v>353</v>
      </c>
      <c r="D2" t="s">
        <v>352</v>
      </c>
      <c r="E2" t="s">
        <v>351</v>
      </c>
      <c r="F2" t="s">
        <v>354</v>
      </c>
      <c r="G2" t="s">
        <v>355</v>
      </c>
      <c r="H2" t="s">
        <v>356</v>
      </c>
      <c r="I2" t="s">
        <v>409</v>
      </c>
      <c r="J2" t="s">
        <v>358</v>
      </c>
      <c r="K2" t="s">
        <v>357</v>
      </c>
      <c r="L2" t="s">
        <v>410</v>
      </c>
      <c r="M2" t="s">
        <v>411</v>
      </c>
      <c r="N2" t="s">
        <v>412</v>
      </c>
      <c r="O2" t="s">
        <v>413</v>
      </c>
    </row>
    <row r="3" spans="1:15" x14ac:dyDescent="0.25">
      <c r="A3" t="s">
        <v>609</v>
      </c>
      <c r="B3" s="6">
        <v>0.41483327806223713</v>
      </c>
      <c r="C3" s="6">
        <v>0.42919149564404985</v>
      </c>
      <c r="D3" s="6">
        <v>0.41674492685998804</v>
      </c>
      <c r="E3" s="6">
        <v>0.40158752583152219</v>
      </c>
      <c r="F3" s="6">
        <v>0.41045956888581092</v>
      </c>
      <c r="G3" s="6">
        <v>0.3736852275262299</v>
      </c>
      <c r="H3" s="6">
        <v>0.34446684390759058</v>
      </c>
      <c r="I3" s="6">
        <v>0.4317955524326953</v>
      </c>
      <c r="J3" s="6">
        <v>0.40145182899926773</v>
      </c>
      <c r="K3" s="6">
        <v>0.39126209457511918</v>
      </c>
      <c r="L3" s="6">
        <v>0.339655874921023</v>
      </c>
      <c r="M3" s="6">
        <v>0.32862388061081022</v>
      </c>
      <c r="N3" s="6">
        <v>0.33183819457699892</v>
      </c>
      <c r="O3" s="6">
        <v>0.33632461007590786</v>
      </c>
    </row>
    <row r="4" spans="1:15" x14ac:dyDescent="0.25">
      <c r="A4" t="s">
        <v>655</v>
      </c>
      <c r="B4" s="6">
        <v>0.29224207450075029</v>
      </c>
      <c r="C4" s="6">
        <v>0.29736984917139803</v>
      </c>
      <c r="D4" s="6">
        <v>0.30420250146471928</v>
      </c>
      <c r="E4" s="6">
        <v>0.31172127214225764</v>
      </c>
      <c r="F4" s="6">
        <v>0.3278748733541379</v>
      </c>
      <c r="G4" s="6">
        <v>0.33061319246312171</v>
      </c>
      <c r="H4" s="6">
        <v>0.43544500416276688</v>
      </c>
      <c r="I4" s="6">
        <v>0.37889856923426563</v>
      </c>
      <c r="J4" s="6">
        <v>0.40475141438373002</v>
      </c>
      <c r="K4" s="6">
        <v>0.41891742638785212</v>
      </c>
      <c r="L4" s="6">
        <v>0.46007005352284674</v>
      </c>
      <c r="M4" s="6">
        <v>0.47025277081867817</v>
      </c>
      <c r="N4" s="6">
        <v>0.49612981625729918</v>
      </c>
      <c r="O4" s="6">
        <v>0.4885582665578671</v>
      </c>
    </row>
    <row r="5" spans="1:15" x14ac:dyDescent="0.25">
      <c r="A5" t="s">
        <v>656</v>
      </c>
      <c r="B5" s="6">
        <v>0.29292464743701263</v>
      </c>
      <c r="C5" s="6">
        <v>0.27343865518455213</v>
      </c>
      <c r="D5" s="6">
        <v>0.27905257167529274</v>
      </c>
      <c r="E5" s="6">
        <v>0.28669120202622023</v>
      </c>
      <c r="F5" s="6">
        <v>0.26166555776005118</v>
      </c>
      <c r="G5" s="6">
        <v>0.29570158001064839</v>
      </c>
      <c r="H5" s="6">
        <v>0.22008815192964248</v>
      </c>
      <c r="I5" s="6">
        <v>0.18930587833303902</v>
      </c>
      <c r="J5" s="6">
        <v>0.19379675661700224</v>
      </c>
      <c r="K5" s="6">
        <v>0.1898204790370287</v>
      </c>
      <c r="L5" s="6">
        <v>0.2002740715561302</v>
      </c>
      <c r="M5" s="6">
        <v>0.20112334857051162</v>
      </c>
      <c r="N5" s="6">
        <v>0.17203198916570184</v>
      </c>
      <c r="O5" s="6">
        <v>0.17511712336622498</v>
      </c>
    </row>
    <row r="7" spans="1:15" x14ac:dyDescent="0.25">
      <c r="A7" s="3" t="s">
        <v>610</v>
      </c>
    </row>
    <row r="9" spans="1:15" x14ac:dyDescent="0.25">
      <c r="B9" t="s">
        <v>611</v>
      </c>
      <c r="C9" t="s">
        <v>407</v>
      </c>
    </row>
    <row r="10" spans="1:15" x14ac:dyDescent="0.25">
      <c r="A10" t="s">
        <v>612</v>
      </c>
      <c r="B10">
        <v>5577702</v>
      </c>
      <c r="C10" s="6">
        <v>0.32544726299866023</v>
      </c>
    </row>
    <row r="11" spans="1:15" x14ac:dyDescent="0.25">
      <c r="A11" t="s">
        <v>657</v>
      </c>
      <c r="B11">
        <v>2280193.5483870953</v>
      </c>
      <c r="C11" s="6">
        <v>0.24211514221515848</v>
      </c>
    </row>
    <row r="12" spans="1:15" x14ac:dyDescent="0.25">
      <c r="A12" t="s">
        <v>613</v>
      </c>
      <c r="B12">
        <v>7760571</v>
      </c>
      <c r="C12" s="6">
        <v>0.22315499193768132</v>
      </c>
    </row>
    <row r="13" spans="1:15" x14ac:dyDescent="0.25">
      <c r="A13" t="s">
        <v>614</v>
      </c>
      <c r="B13">
        <v>4434507</v>
      </c>
      <c r="C13" s="6">
        <v>0.21319212212002392</v>
      </c>
    </row>
    <row r="14" spans="1:15" x14ac:dyDescent="0.25">
      <c r="A14" t="s">
        <v>615</v>
      </c>
      <c r="B14">
        <v>10389353</v>
      </c>
      <c r="C14" s="6">
        <v>0.18618146773679234</v>
      </c>
    </row>
    <row r="15" spans="1:15" x14ac:dyDescent="0.25">
      <c r="A15" t="s">
        <v>616</v>
      </c>
      <c r="B15">
        <v>1523167</v>
      </c>
      <c r="C15" s="6">
        <v>0.13676672050236999</v>
      </c>
    </row>
    <row r="16" spans="1:15" x14ac:dyDescent="0.25">
      <c r="A16" t="s">
        <v>617</v>
      </c>
      <c r="B16">
        <v>3173646</v>
      </c>
      <c r="C16" s="6">
        <v>0.1362825170864907</v>
      </c>
    </row>
    <row r="17" spans="1:19" x14ac:dyDescent="0.25">
      <c r="A17" t="s">
        <v>618</v>
      </c>
      <c r="B17">
        <v>5014839</v>
      </c>
      <c r="C17" s="6">
        <v>8.0462345221337925E-2</v>
      </c>
    </row>
    <row r="18" spans="1:19" x14ac:dyDescent="0.25">
      <c r="A18" t="s">
        <v>619</v>
      </c>
      <c r="B18">
        <v>1259692</v>
      </c>
      <c r="C18" s="6">
        <v>6.3574719619928055E-2</v>
      </c>
    </row>
    <row r="19" spans="1:19" x14ac:dyDescent="0.25">
      <c r="A19" t="s">
        <v>620</v>
      </c>
      <c r="B19">
        <v>15546000</v>
      </c>
      <c r="C19" s="6">
        <v>5.2820059798858385E-2</v>
      </c>
    </row>
    <row r="20" spans="1:19" x14ac:dyDescent="0.25">
      <c r="A20" t="s">
        <v>621</v>
      </c>
      <c r="B20">
        <v>772876</v>
      </c>
      <c r="C20" s="6">
        <v>2.9501986874891736E-2</v>
      </c>
    </row>
    <row r="21" spans="1:19" x14ac:dyDescent="0.25">
      <c r="A21" t="s">
        <v>622</v>
      </c>
      <c r="B21">
        <v>135552</v>
      </c>
      <c r="C21" s="6">
        <v>4.2271130232577284E-3</v>
      </c>
    </row>
    <row r="22" spans="1:19" x14ac:dyDescent="0.25">
      <c r="A22" t="s">
        <v>623</v>
      </c>
      <c r="B22">
        <v>-4539056</v>
      </c>
      <c r="C22" s="6">
        <v>-9.5652704592689305E-2</v>
      </c>
    </row>
    <row r="23" spans="1:19" x14ac:dyDescent="0.25">
      <c r="A23" t="s">
        <v>624</v>
      </c>
      <c r="B23">
        <v>-3603588</v>
      </c>
      <c r="C23" s="6">
        <v>-0.11200571903677745</v>
      </c>
    </row>
    <row r="24" spans="1:19" x14ac:dyDescent="0.25">
      <c r="A24" t="s">
        <v>625</v>
      </c>
      <c r="B24">
        <v>-5550558</v>
      </c>
      <c r="C24" s="6">
        <v>-0.19071824658558462</v>
      </c>
    </row>
    <row r="26" spans="1:19" x14ac:dyDescent="0.25">
      <c r="A26" s="3" t="s">
        <v>626</v>
      </c>
    </row>
    <row r="28" spans="1:19" s="3" customFormat="1" x14ac:dyDescent="0.25">
      <c r="C28" t="s">
        <v>654</v>
      </c>
      <c r="D28" s="90"/>
      <c r="E28" s="90"/>
      <c r="I28" s="91" t="s">
        <v>627</v>
      </c>
      <c r="J28" s="91"/>
      <c r="K28" s="91"/>
      <c r="O28" s="90" t="s">
        <v>628</v>
      </c>
      <c r="P28" s="90"/>
      <c r="Q28" s="90"/>
    </row>
    <row r="29" spans="1:19" s="3" customFormat="1" x14ac:dyDescent="0.25">
      <c r="A29" s="3" t="s">
        <v>647</v>
      </c>
      <c r="B29" s="3" t="s">
        <v>648</v>
      </c>
      <c r="C29" s="3" t="s">
        <v>350</v>
      </c>
      <c r="D29" s="3" t="s">
        <v>409</v>
      </c>
      <c r="E29" s="3" t="s">
        <v>413</v>
      </c>
      <c r="G29" s="3" t="s">
        <v>647</v>
      </c>
      <c r="H29" s="3" t="s">
        <v>648</v>
      </c>
      <c r="I29" s="3" t="s">
        <v>350</v>
      </c>
      <c r="J29" s="3" t="s">
        <v>409</v>
      </c>
      <c r="K29" s="3" t="s">
        <v>413</v>
      </c>
      <c r="O29" s="3" t="s">
        <v>350</v>
      </c>
      <c r="P29" s="3" t="s">
        <v>409</v>
      </c>
      <c r="Q29" s="3" t="s">
        <v>413</v>
      </c>
      <c r="S29" s="3" t="s">
        <v>629</v>
      </c>
    </row>
    <row r="30" spans="1:19" x14ac:dyDescent="0.25">
      <c r="A30" t="s">
        <v>80</v>
      </c>
      <c r="B30" t="s">
        <v>620</v>
      </c>
      <c r="C30">
        <v>107145000</v>
      </c>
      <c r="D30">
        <v>332915946</v>
      </c>
      <c r="E30">
        <v>309866000</v>
      </c>
      <c r="G30" t="str">
        <f>A30</f>
        <v>WVA</v>
      </c>
      <c r="H30" t="str">
        <f>B30</f>
        <v>World Vision Australia</v>
      </c>
      <c r="I30">
        <f>C30*(100/$I$48)</f>
        <v>156901794.87179488</v>
      </c>
      <c r="J30">
        <f>D30*(100/$J$48)</f>
        <v>390236707.51197267</v>
      </c>
      <c r="K30">
        <f>E30*(100/$K$48)</f>
        <v>309866000</v>
      </c>
      <c r="M30" t="s">
        <v>620</v>
      </c>
      <c r="N30" t="s">
        <v>630</v>
      </c>
      <c r="O30" s="6">
        <f>I30/$I$46</f>
        <v>0.28328109066117751</v>
      </c>
      <c r="P30" s="6">
        <f>J30/$J$46</f>
        <v>0.36837033023684218</v>
      </c>
      <c r="Q30" s="6">
        <f>K30/$K$46</f>
        <v>0.33632461007590786</v>
      </c>
      <c r="S30" s="6">
        <f>(K30/I30)^(1/14)-1</f>
        <v>4.9809333437987213E-2</v>
      </c>
    </row>
    <row r="31" spans="1:19" x14ac:dyDescent="0.25">
      <c r="A31" t="s">
        <v>199</v>
      </c>
      <c r="B31" t="s">
        <v>618</v>
      </c>
      <c r="C31">
        <v>9596300</v>
      </c>
      <c r="D31">
        <v>39075954</v>
      </c>
      <c r="E31">
        <v>67340129</v>
      </c>
      <c r="G31" t="str">
        <f t="shared" ref="G31:H44" si="0">A31</f>
        <v>COMPASSION</v>
      </c>
      <c r="H31" t="str">
        <f t="shared" si="0"/>
        <v>Compassion Australia</v>
      </c>
      <c r="I31">
        <f t="shared" ref="I30:I44" si="1">C31*(100/$I$48)</f>
        <v>14052701.424501425</v>
      </c>
      <c r="J31">
        <f t="shared" ref="J31:J44" si="2">D31*(100/$J$48)</f>
        <v>45803968.88483467</v>
      </c>
      <c r="K31">
        <f t="shared" ref="K31:K46" si="3">E31*(100/$K$48)</f>
        <v>67340129</v>
      </c>
      <c r="M31" t="s">
        <v>618</v>
      </c>
      <c r="N31" t="s">
        <v>631</v>
      </c>
      <c r="O31" s="6">
        <f t="shared" ref="O31:O44" si="4">I31/$I$46</f>
        <v>2.5371695648997692E-2</v>
      </c>
      <c r="P31" s="6">
        <f t="shared" ref="P31:P44" si="5">J31/$J$46</f>
        <v>4.3237406475265847E-2</v>
      </c>
      <c r="Q31" s="6">
        <f t="shared" ref="Q31:Q44" si="6">K31/$K$46</f>
        <v>7.3090118400813045E-2</v>
      </c>
      <c r="S31" s="6">
        <f t="shared" ref="S31:S44" si="7">(K31/I31)^(1/14)-1</f>
        <v>0.11842831065037851</v>
      </c>
    </row>
    <row r="32" spans="1:19" x14ac:dyDescent="0.25">
      <c r="A32" t="s">
        <v>151</v>
      </c>
      <c r="B32" t="s">
        <v>615</v>
      </c>
      <c r="C32">
        <v>3249519</v>
      </c>
      <c r="D32">
        <v>34922540</v>
      </c>
      <c r="E32">
        <v>66191647</v>
      </c>
      <c r="G32" t="str">
        <f t="shared" si="0"/>
        <v>MSF</v>
      </c>
      <c r="H32" t="str">
        <f t="shared" si="0"/>
        <v>Medicins Sans Frontieres</v>
      </c>
      <c r="I32">
        <f t="shared" si="1"/>
        <v>4758554.888888889</v>
      </c>
      <c r="J32">
        <f t="shared" si="2"/>
        <v>40935428.871151656</v>
      </c>
      <c r="K32">
        <f t="shared" si="3"/>
        <v>66191647</v>
      </c>
      <c r="M32" t="s">
        <v>615</v>
      </c>
      <c r="N32" t="s">
        <v>632</v>
      </c>
      <c r="O32" s="6">
        <f t="shared" si="4"/>
        <v>8.5914161784891412E-3</v>
      </c>
      <c r="P32" s="6">
        <f t="shared" si="5"/>
        <v>3.8641668406322993E-2</v>
      </c>
      <c r="Q32" s="6">
        <f t="shared" si="6"/>
        <v>7.184357066460062E-2</v>
      </c>
      <c r="S32" s="6">
        <f t="shared" si="7"/>
        <v>0.20688612145154162</v>
      </c>
    </row>
    <row r="33" spans="1:19" x14ac:dyDescent="0.25">
      <c r="A33" t="s">
        <v>127</v>
      </c>
      <c r="B33" t="s">
        <v>623</v>
      </c>
      <c r="C33">
        <v>11053000</v>
      </c>
      <c r="D33">
        <v>41016000</v>
      </c>
      <c r="E33">
        <v>42914448</v>
      </c>
      <c r="G33" t="str">
        <f t="shared" si="0"/>
        <v>OXFAM</v>
      </c>
      <c r="H33" t="str">
        <f t="shared" si="0"/>
        <v>Oxfam Australia</v>
      </c>
      <c r="I33">
        <f t="shared" si="1"/>
        <v>16185874.643874643</v>
      </c>
      <c r="J33">
        <f t="shared" si="2"/>
        <v>48078047.890535921</v>
      </c>
      <c r="K33">
        <f t="shared" si="3"/>
        <v>42914448</v>
      </c>
      <c r="M33" t="s">
        <v>623</v>
      </c>
      <c r="N33" t="s">
        <v>633</v>
      </c>
      <c r="O33" s="6">
        <f t="shared" si="4"/>
        <v>2.9223070559316767E-2</v>
      </c>
      <c r="P33" s="6">
        <f t="shared" si="5"/>
        <v>4.5384060591060781E-2</v>
      </c>
      <c r="Q33" s="6">
        <f t="shared" si="6"/>
        <v>4.657879531869525E-2</v>
      </c>
      <c r="S33" s="6">
        <f t="shared" si="7"/>
        <v>7.213054301817734E-2</v>
      </c>
    </row>
    <row r="34" spans="1:19" x14ac:dyDescent="0.25">
      <c r="A34" t="s">
        <v>38</v>
      </c>
      <c r="B34" t="s">
        <v>613</v>
      </c>
      <c r="C34">
        <v>4136164</v>
      </c>
      <c r="D34">
        <v>14904226</v>
      </c>
      <c r="E34">
        <v>42537167</v>
      </c>
      <c r="G34" t="str">
        <f t="shared" si="0"/>
        <v>FHF</v>
      </c>
      <c r="H34" t="str">
        <f t="shared" si="0"/>
        <v>The Fred Hollows Foundation</v>
      </c>
      <c r="I34">
        <f t="shared" si="1"/>
        <v>6056946.7122507123</v>
      </c>
      <c r="J34">
        <f t="shared" si="2"/>
        <v>17470404.022805016</v>
      </c>
      <c r="K34">
        <f t="shared" si="3"/>
        <v>42537167</v>
      </c>
      <c r="M34" t="s">
        <v>613</v>
      </c>
      <c r="N34" t="s">
        <v>634</v>
      </c>
      <c r="O34" s="6">
        <f t="shared" si="4"/>
        <v>1.0935620412277742E-2</v>
      </c>
      <c r="P34" s="6">
        <f t="shared" si="5"/>
        <v>1.6491473957647343E-2</v>
      </c>
      <c r="Q34" s="6">
        <f t="shared" si="6"/>
        <v>4.6169299326188656E-2</v>
      </c>
      <c r="S34" s="6">
        <f t="shared" si="7"/>
        <v>0.14938451948274256</v>
      </c>
    </row>
    <row r="35" spans="1:19" x14ac:dyDescent="0.25">
      <c r="A35" t="s">
        <v>186</v>
      </c>
      <c r="B35" t="s">
        <v>622</v>
      </c>
      <c r="C35">
        <v>10636007</v>
      </c>
      <c r="D35">
        <v>24261599</v>
      </c>
      <c r="E35">
        <v>32202828</v>
      </c>
      <c r="G35" t="str">
        <f t="shared" si="0"/>
        <v>CHILDFUND</v>
      </c>
      <c r="H35" t="str">
        <f t="shared" si="0"/>
        <v>ChildFund Australia</v>
      </c>
      <c r="I35">
        <f t="shared" si="1"/>
        <v>15575235.321937323</v>
      </c>
      <c r="J35">
        <f t="shared" si="2"/>
        <v>28438909.660205249</v>
      </c>
      <c r="K35">
        <f t="shared" si="3"/>
        <v>32202828</v>
      </c>
      <c r="M35" t="s">
        <v>622</v>
      </c>
      <c r="N35" t="s">
        <v>635</v>
      </c>
      <c r="O35" s="6">
        <f t="shared" si="4"/>
        <v>2.8120581111950337E-2</v>
      </c>
      <c r="P35" s="6">
        <f t="shared" si="5"/>
        <v>2.6845374464892231E-2</v>
      </c>
      <c r="Q35" s="6">
        <f t="shared" si="6"/>
        <v>3.4952539389418419E-2</v>
      </c>
      <c r="S35" s="6">
        <f t="shared" si="7"/>
        <v>5.3253264703220005E-2</v>
      </c>
    </row>
    <row r="36" spans="1:19" x14ac:dyDescent="0.25">
      <c r="A36" t="s">
        <v>69</v>
      </c>
      <c r="B36" t="s">
        <v>624</v>
      </c>
      <c r="C36">
        <v>80000</v>
      </c>
      <c r="D36">
        <v>25335521</v>
      </c>
      <c r="E36">
        <v>28569662</v>
      </c>
      <c r="G36" t="str">
        <f t="shared" si="0"/>
        <v>SCA</v>
      </c>
      <c r="H36" t="str">
        <f t="shared" si="0"/>
        <v>Save the Children Australia</v>
      </c>
      <c r="I36">
        <f t="shared" si="1"/>
        <v>117150.99715099715</v>
      </c>
      <c r="J36">
        <f t="shared" si="2"/>
        <v>29697737.272519957</v>
      </c>
      <c r="K36">
        <f t="shared" si="3"/>
        <v>28569662</v>
      </c>
      <c r="M36" t="s">
        <v>624</v>
      </c>
      <c r="N36" t="s">
        <v>636</v>
      </c>
      <c r="O36" s="6">
        <f t="shared" si="4"/>
        <v>2.1151231744733027E-4</v>
      </c>
      <c r="P36" s="6">
        <f t="shared" si="5"/>
        <v>2.8033665403015724E-2</v>
      </c>
      <c r="Q36" s="6">
        <f t="shared" si="6"/>
        <v>3.1009147283504745E-2</v>
      </c>
      <c r="S36" s="6">
        <f t="shared" si="7"/>
        <v>0.48085100767123135</v>
      </c>
    </row>
    <row r="37" spans="1:19" x14ac:dyDescent="0.25">
      <c r="A37" t="s">
        <v>61</v>
      </c>
      <c r="B37" t="s">
        <v>621</v>
      </c>
      <c r="C37">
        <v>7823649</v>
      </c>
      <c r="D37">
        <v>19645774</v>
      </c>
      <c r="E37">
        <v>26970298</v>
      </c>
      <c r="G37" t="str">
        <f t="shared" si="0"/>
        <v>PLAN</v>
      </c>
      <c r="H37" t="str">
        <f t="shared" si="0"/>
        <v>PLAN International Australia</v>
      </c>
      <c r="I37">
        <f t="shared" si="1"/>
        <v>11456853.521367522</v>
      </c>
      <c r="J37">
        <f t="shared" si="2"/>
        <v>23028341.701254278</v>
      </c>
      <c r="K37">
        <f t="shared" si="3"/>
        <v>26970298</v>
      </c>
      <c r="M37" t="s">
        <v>621</v>
      </c>
      <c r="N37" t="s">
        <v>637</v>
      </c>
      <c r="O37" s="6">
        <f t="shared" si="4"/>
        <v>2.0684976636056101E-2</v>
      </c>
      <c r="P37" s="6">
        <f t="shared" si="5"/>
        <v>2.1737980241229925E-2</v>
      </c>
      <c r="Q37" s="6">
        <f t="shared" si="6"/>
        <v>2.9273217966737354E-2</v>
      </c>
      <c r="S37" s="6">
        <f t="shared" si="7"/>
        <v>6.3062011428882458E-2</v>
      </c>
    </row>
    <row r="38" spans="1:19" x14ac:dyDescent="0.25">
      <c r="A38" t="s">
        <v>143</v>
      </c>
      <c r="B38" t="s">
        <v>617</v>
      </c>
      <c r="C38">
        <v>142343</v>
      </c>
      <c r="D38">
        <v>8439311</v>
      </c>
      <c r="E38">
        <v>26460903</v>
      </c>
      <c r="G38" t="str">
        <f t="shared" si="0"/>
        <v>GDG</v>
      </c>
      <c r="H38" t="str">
        <f t="shared" si="0"/>
        <v>Global Development Group</v>
      </c>
      <c r="I38">
        <f t="shared" si="1"/>
        <v>208445.30484330485</v>
      </c>
      <c r="J38">
        <f t="shared" si="2"/>
        <v>9892373.6693272535</v>
      </c>
      <c r="K38">
        <f t="shared" si="3"/>
        <v>26460903</v>
      </c>
      <c r="M38" t="s">
        <v>638</v>
      </c>
      <c r="N38" t="s">
        <v>639</v>
      </c>
      <c r="O38" s="6">
        <f t="shared" si="4"/>
        <v>3.7634122253006667E-4</v>
      </c>
      <c r="P38" s="6">
        <f t="shared" si="5"/>
        <v>9.3380681141702216E-3</v>
      </c>
      <c r="Q38" s="6">
        <f t="shared" si="6"/>
        <v>2.8720327121179542E-2</v>
      </c>
      <c r="S38" s="6">
        <f t="shared" si="7"/>
        <v>0.41337706214696968</v>
      </c>
    </row>
    <row r="39" spans="1:19" x14ac:dyDescent="0.25">
      <c r="A39" t="s">
        <v>75</v>
      </c>
      <c r="B39" t="s">
        <v>614</v>
      </c>
      <c r="C39">
        <v>3986752</v>
      </c>
      <c r="D39">
        <v>11879925</v>
      </c>
      <c r="E39">
        <v>25235027</v>
      </c>
      <c r="G39" t="str">
        <f t="shared" si="0"/>
        <v>UNICEF</v>
      </c>
      <c r="H39" t="str">
        <f t="shared" si="0"/>
        <v>UNICEF Australia</v>
      </c>
      <c r="I39">
        <f t="shared" si="1"/>
        <v>5838149.6524216523</v>
      </c>
      <c r="J39">
        <f t="shared" si="2"/>
        <v>13925385.290763969</v>
      </c>
      <c r="K39">
        <f t="shared" si="3"/>
        <v>25235027</v>
      </c>
      <c r="M39" t="s">
        <v>614</v>
      </c>
      <c r="N39" t="s">
        <v>640</v>
      </c>
      <c r="O39" s="6">
        <f t="shared" si="4"/>
        <v>1.0540589432597235E-2</v>
      </c>
      <c r="P39" s="6">
        <f t="shared" si="5"/>
        <v>1.3145095475357367E-2</v>
      </c>
      <c r="Q39" s="6">
        <f t="shared" si="6"/>
        <v>2.7389776923024814E-2</v>
      </c>
      <c r="S39" s="6">
        <f t="shared" si="7"/>
        <v>0.11022034647311041</v>
      </c>
    </row>
    <row r="40" spans="1:19" x14ac:dyDescent="0.25">
      <c r="A40" t="s">
        <v>26</v>
      </c>
      <c r="B40" t="s">
        <v>625</v>
      </c>
      <c r="C40">
        <v>9636389</v>
      </c>
      <c r="D40">
        <v>20366082</v>
      </c>
      <c r="E40">
        <v>23552887</v>
      </c>
      <c r="G40" t="str">
        <f t="shared" si="0"/>
        <v>CARITAS</v>
      </c>
      <c r="H40" t="str">
        <f t="shared" si="0"/>
        <v>Caritas Australia</v>
      </c>
      <c r="I40">
        <f t="shared" si="1"/>
        <v>14111407.253561253</v>
      </c>
      <c r="J40">
        <f t="shared" si="2"/>
        <v>23872670.805017106</v>
      </c>
      <c r="K40">
        <f t="shared" si="3"/>
        <v>23552887</v>
      </c>
      <c r="M40" t="s">
        <v>625</v>
      </c>
      <c r="N40" t="s">
        <v>641</v>
      </c>
      <c r="O40" s="6">
        <f t="shared" si="4"/>
        <v>2.5477687115174518E-2</v>
      </c>
      <c r="P40" s="6">
        <f t="shared" si="5"/>
        <v>2.2534998524734551E-2</v>
      </c>
      <c r="Q40" s="6">
        <f t="shared" si="6"/>
        <v>2.5564003590058022E-2</v>
      </c>
      <c r="S40" s="6">
        <f t="shared" si="7"/>
        <v>3.7268017527990471E-2</v>
      </c>
    </row>
    <row r="41" spans="1:19" x14ac:dyDescent="0.25">
      <c r="A41" t="s">
        <v>120</v>
      </c>
      <c r="B41" t="s">
        <v>612</v>
      </c>
      <c r="C41">
        <v>743111</v>
      </c>
      <c r="D41">
        <v>3944267</v>
      </c>
      <c r="E41">
        <v>22716276</v>
      </c>
      <c r="G41" t="str">
        <f t="shared" si="0"/>
        <v>AUNHCR</v>
      </c>
      <c r="H41" t="str">
        <f t="shared" si="0"/>
        <v>Australia for UNHCR</v>
      </c>
      <c r="I41">
        <f t="shared" si="1"/>
        <v>1088202.4330484329</v>
      </c>
      <c r="J41">
        <f t="shared" si="2"/>
        <v>4623382.5267958958</v>
      </c>
      <c r="K41">
        <f t="shared" si="3"/>
        <v>22716276</v>
      </c>
      <c r="M41" t="s">
        <v>642</v>
      </c>
      <c r="N41" t="s">
        <v>643</v>
      </c>
      <c r="O41" s="6">
        <f t="shared" si="4"/>
        <v>1.964714121632538E-3</v>
      </c>
      <c r="P41" s="6">
        <f t="shared" si="5"/>
        <v>4.3643176447074692E-3</v>
      </c>
      <c r="Q41" s="6">
        <f t="shared" si="6"/>
        <v>2.4655956665386662E-2</v>
      </c>
      <c r="S41" s="6">
        <f t="shared" si="7"/>
        <v>0.24239330713123008</v>
      </c>
    </row>
    <row r="42" spans="1:19" x14ac:dyDescent="0.25">
      <c r="A42" t="s">
        <v>121</v>
      </c>
      <c r="B42" t="s">
        <v>619</v>
      </c>
      <c r="C42">
        <v>9179063</v>
      </c>
      <c r="D42">
        <v>25667263</v>
      </c>
      <c r="E42">
        <v>21074046</v>
      </c>
      <c r="G42" t="str">
        <f t="shared" si="0"/>
        <v>CBM</v>
      </c>
      <c r="H42" t="str">
        <f t="shared" si="0"/>
        <v>CBM Australia</v>
      </c>
      <c r="I42">
        <f t="shared" si="1"/>
        <v>13441704.792022793</v>
      </c>
      <c r="J42">
        <f t="shared" si="2"/>
        <v>30086597.906499431</v>
      </c>
      <c r="K42">
        <f t="shared" si="3"/>
        <v>21074046</v>
      </c>
      <c r="M42" t="s">
        <v>619</v>
      </c>
      <c r="N42" t="s">
        <v>644</v>
      </c>
      <c r="O42" s="6">
        <f t="shared" si="4"/>
        <v>2.4268561089063046E-2</v>
      </c>
      <c r="P42" s="6">
        <f t="shared" si="5"/>
        <v>2.8400736766108166E-2</v>
      </c>
      <c r="Q42" s="6">
        <f t="shared" si="6"/>
        <v>2.2873501138142762E-2</v>
      </c>
      <c r="S42" s="6">
        <f t="shared" si="7"/>
        <v>3.2641419580295539E-2</v>
      </c>
    </row>
    <row r="43" spans="1:19" x14ac:dyDescent="0.25">
      <c r="A43" t="s">
        <v>25</v>
      </c>
      <c r="B43" t="s">
        <v>616</v>
      </c>
      <c r="C43">
        <v>4978339</v>
      </c>
      <c r="D43">
        <v>14811717</v>
      </c>
      <c r="E43">
        <v>12660138</v>
      </c>
      <c r="G43" t="str">
        <f t="shared" si="0"/>
        <v>CARE</v>
      </c>
      <c r="H43" t="str">
        <f t="shared" si="0"/>
        <v>CARE Australia</v>
      </c>
      <c r="I43">
        <f t="shared" si="1"/>
        <v>7290217.2250712253</v>
      </c>
      <c r="J43">
        <f t="shared" si="2"/>
        <v>17361967.019384265</v>
      </c>
      <c r="K43">
        <f t="shared" si="3"/>
        <v>12660138</v>
      </c>
      <c r="M43" t="s">
        <v>616</v>
      </c>
      <c r="N43" t="s">
        <v>645</v>
      </c>
      <c r="O43" s="6">
        <f>I43/$I$46</f>
        <v>1.316225023660531E-2</v>
      </c>
      <c r="P43" s="6">
        <f t="shared" si="5"/>
        <v>1.6389113072597158E-2</v>
      </c>
      <c r="Q43" s="6">
        <f t="shared" si="6"/>
        <v>1.3741152550964558E-2</v>
      </c>
      <c r="S43" s="6">
        <f t="shared" si="7"/>
        <v>4.0210620561634158E-2</v>
      </c>
    </row>
    <row r="44" spans="1:19" x14ac:dyDescent="0.25">
      <c r="A44" t="s">
        <v>58</v>
      </c>
      <c r="B44" t="s">
        <v>657</v>
      </c>
      <c r="C44">
        <v>1126412</v>
      </c>
      <c r="D44">
        <v>7862000</v>
      </c>
      <c r="E44">
        <v>11698000</v>
      </c>
      <c r="G44" t="str">
        <f t="shared" si="0"/>
        <v>OIA</v>
      </c>
      <c r="H44" t="str">
        <f t="shared" si="0"/>
        <v>Opportunity International Australia</v>
      </c>
      <c r="I44">
        <f t="shared" si="1"/>
        <v>1649503.6125356124</v>
      </c>
      <c r="J44">
        <f t="shared" si="2"/>
        <v>9215662.4857468642</v>
      </c>
      <c r="K44">
        <f t="shared" si="3"/>
        <v>11698000</v>
      </c>
      <c r="M44" t="s">
        <v>58</v>
      </c>
      <c r="N44" t="s">
        <v>658</v>
      </c>
      <c r="O44" s="6">
        <f t="shared" si="4"/>
        <v>2.9781251565060272E-3</v>
      </c>
      <c r="P44" s="6">
        <f t="shared" si="5"/>
        <v>8.6992755111888007E-3</v>
      </c>
      <c r="Q44" s="6">
        <f t="shared" si="6"/>
        <v>1.2696860219152699E-2</v>
      </c>
      <c r="S44" s="6">
        <f t="shared" si="7"/>
        <v>0.15018699633067767</v>
      </c>
    </row>
    <row r="45" spans="1:19" x14ac:dyDescent="0.25">
      <c r="J45" s="45"/>
      <c r="K45" s="45"/>
    </row>
    <row r="46" spans="1:19" x14ac:dyDescent="0.25">
      <c r="A46" t="s">
        <v>646</v>
      </c>
      <c r="C46">
        <v>378228563.54415953</v>
      </c>
      <c r="D46">
        <v>903753420.6024493</v>
      </c>
      <c r="E46">
        <v>921330139.74226809</v>
      </c>
      <c r="G46" t="s">
        <v>646</v>
      </c>
      <c r="I46" s="45">
        <f>C46*(100/$I$48)</f>
        <v>553873167.12734473</v>
      </c>
      <c r="J46" s="45">
        <f>D46*(100/$J$48)</f>
        <v>1059359767.8213432</v>
      </c>
      <c r="K46" s="45">
        <f t="shared" si="3"/>
        <v>921330139.74226809</v>
      </c>
    </row>
    <row r="48" spans="1:19" x14ac:dyDescent="0.25">
      <c r="A48" s="3" t="s">
        <v>653</v>
      </c>
      <c r="G48" t="s">
        <v>369</v>
      </c>
      <c r="I48">
        <v>68.287937743190668</v>
      </c>
      <c r="J48">
        <v>85.311284046692606</v>
      </c>
      <c r="K48">
        <v>100</v>
      </c>
    </row>
    <row r="50" spans="1:3" x14ac:dyDescent="0.25">
      <c r="A50" t="s">
        <v>649</v>
      </c>
      <c r="B50">
        <v>43364560.185483851</v>
      </c>
      <c r="C50">
        <v>43.364560185483853</v>
      </c>
    </row>
    <row r="51" spans="1:3" x14ac:dyDescent="0.25">
      <c r="A51" t="s">
        <v>650</v>
      </c>
      <c r="B51">
        <v>-18845072.681451626</v>
      </c>
      <c r="C51">
        <v>-18.845072681451626</v>
      </c>
    </row>
    <row r="52" spans="1:3" x14ac:dyDescent="0.25">
      <c r="A52" t="s">
        <v>651</v>
      </c>
      <c r="B52">
        <v>-31305001.362570643</v>
      </c>
      <c r="C52">
        <v>-31.305001362570643</v>
      </c>
    </row>
    <row r="53" spans="1:3" x14ac:dyDescent="0.25">
      <c r="A53" t="s">
        <v>652</v>
      </c>
      <c r="B53">
        <v>-6785513.858538419</v>
      </c>
      <c r="C53">
        <v>-6.7855138585384189</v>
      </c>
    </row>
  </sheetData>
  <mergeCells count="1">
    <mergeCell ref="I28:K2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0"/>
  <sheetViews>
    <sheetView zoomScale="80" zoomScaleNormal="80" workbookViewId="0">
      <pane xSplit="1" ySplit="10" topLeftCell="B247" activePane="bottomRight" state="frozen"/>
      <selection pane="topRight" activeCell="B1" sqref="B1"/>
      <selection pane="bottomLeft" activeCell="A11" sqref="A11"/>
      <selection pane="bottomRight" activeCell="I286" sqref="I286"/>
    </sheetView>
  </sheetViews>
  <sheetFormatPr defaultColWidth="14.7109375" defaultRowHeight="11.25" x14ac:dyDescent="0.2"/>
  <cols>
    <col min="1" max="16384" width="14.7109375" style="11"/>
  </cols>
  <sheetData>
    <row r="1" spans="1:28" s="13" customFormat="1" ht="99.95" customHeight="1" x14ac:dyDescent="0.2">
      <c r="A1" s="50"/>
      <c r="B1" s="51" t="s">
        <v>326</v>
      </c>
      <c r="C1" s="51" t="s">
        <v>325</v>
      </c>
      <c r="D1" s="51" t="s">
        <v>324</v>
      </c>
      <c r="E1" s="51" t="s">
        <v>323</v>
      </c>
      <c r="F1" s="51" t="s">
        <v>322</v>
      </c>
      <c r="G1" s="51" t="s">
        <v>321</v>
      </c>
      <c r="H1" s="51" t="s">
        <v>320</v>
      </c>
      <c r="I1" s="51" t="s">
        <v>319</v>
      </c>
      <c r="J1" s="51" t="s">
        <v>318</v>
      </c>
      <c r="K1" s="51" t="s">
        <v>317</v>
      </c>
      <c r="L1" s="51" t="s">
        <v>316</v>
      </c>
      <c r="M1" s="51" t="s">
        <v>315</v>
      </c>
      <c r="N1" s="51" t="s">
        <v>314</v>
      </c>
      <c r="O1" s="51" t="s">
        <v>313</v>
      </c>
      <c r="P1" s="51" t="s">
        <v>312</v>
      </c>
      <c r="Q1" s="51" t="s">
        <v>311</v>
      </c>
      <c r="R1" s="51" t="s">
        <v>310</v>
      </c>
      <c r="S1" s="51" t="s">
        <v>309</v>
      </c>
      <c r="T1" s="51" t="s">
        <v>308</v>
      </c>
      <c r="U1" s="51" t="s">
        <v>307</v>
      </c>
      <c r="V1" s="51" t="s">
        <v>306</v>
      </c>
      <c r="W1" s="51" t="s">
        <v>305</v>
      </c>
      <c r="X1" s="51" t="s">
        <v>304</v>
      </c>
      <c r="Y1" s="51" t="s">
        <v>303</v>
      </c>
      <c r="Z1" s="51" t="s">
        <v>302</v>
      </c>
      <c r="AA1" s="51" t="s">
        <v>301</v>
      </c>
      <c r="AB1" s="51" t="s">
        <v>300</v>
      </c>
    </row>
    <row r="2" spans="1:28" x14ac:dyDescent="0.2">
      <c r="A2" s="52" t="s">
        <v>299</v>
      </c>
      <c r="B2" s="55" t="s">
        <v>298</v>
      </c>
      <c r="C2" s="55" t="s">
        <v>298</v>
      </c>
      <c r="D2" s="55" t="s">
        <v>298</v>
      </c>
      <c r="E2" s="55" t="s">
        <v>298</v>
      </c>
      <c r="F2" s="55" t="s">
        <v>298</v>
      </c>
      <c r="G2" s="55" t="s">
        <v>298</v>
      </c>
      <c r="H2" s="55" t="s">
        <v>298</v>
      </c>
      <c r="I2" s="55" t="s">
        <v>298</v>
      </c>
      <c r="J2" s="55" t="s">
        <v>298</v>
      </c>
      <c r="K2" s="55" t="s">
        <v>297</v>
      </c>
      <c r="L2" s="55" t="s">
        <v>297</v>
      </c>
      <c r="M2" s="55" t="s">
        <v>297</v>
      </c>
      <c r="N2" s="55" t="s">
        <v>297</v>
      </c>
      <c r="O2" s="55" t="s">
        <v>297</v>
      </c>
      <c r="P2" s="55" t="s">
        <v>297</v>
      </c>
      <c r="Q2" s="55" t="s">
        <v>297</v>
      </c>
      <c r="R2" s="55" t="s">
        <v>297</v>
      </c>
      <c r="S2" s="55" t="s">
        <v>297</v>
      </c>
      <c r="T2" s="55" t="s">
        <v>297</v>
      </c>
      <c r="U2" s="55" t="s">
        <v>297</v>
      </c>
      <c r="V2" s="55" t="s">
        <v>297</v>
      </c>
      <c r="W2" s="55" t="s">
        <v>297</v>
      </c>
      <c r="X2" s="55" t="s">
        <v>297</v>
      </c>
      <c r="Y2" s="55" t="s">
        <v>297</v>
      </c>
      <c r="Z2" s="55" t="s">
        <v>297</v>
      </c>
      <c r="AA2" s="55" t="s">
        <v>297</v>
      </c>
      <c r="AB2" s="55" t="s">
        <v>297</v>
      </c>
    </row>
    <row r="3" spans="1:28" x14ac:dyDescent="0.2">
      <c r="A3" s="52" t="s">
        <v>296</v>
      </c>
      <c r="B3" s="55" t="s">
        <v>295</v>
      </c>
      <c r="C3" s="55" t="s">
        <v>295</v>
      </c>
      <c r="D3" s="55" t="s">
        <v>295</v>
      </c>
      <c r="E3" s="55" t="s">
        <v>295</v>
      </c>
      <c r="F3" s="55" t="s">
        <v>295</v>
      </c>
      <c r="G3" s="55" t="s">
        <v>295</v>
      </c>
      <c r="H3" s="55" t="s">
        <v>295</v>
      </c>
      <c r="I3" s="55" t="s">
        <v>295</v>
      </c>
      <c r="J3" s="55" t="s">
        <v>295</v>
      </c>
      <c r="K3" s="55" t="s">
        <v>295</v>
      </c>
      <c r="L3" s="55" t="s">
        <v>295</v>
      </c>
      <c r="M3" s="55" t="s">
        <v>295</v>
      </c>
      <c r="N3" s="55" t="s">
        <v>295</v>
      </c>
      <c r="O3" s="55" t="s">
        <v>295</v>
      </c>
      <c r="P3" s="55" t="s">
        <v>295</v>
      </c>
      <c r="Q3" s="55" t="s">
        <v>295</v>
      </c>
      <c r="R3" s="55" t="s">
        <v>295</v>
      </c>
      <c r="S3" s="55" t="s">
        <v>295</v>
      </c>
      <c r="T3" s="55" t="s">
        <v>295</v>
      </c>
      <c r="U3" s="55" t="s">
        <v>295</v>
      </c>
      <c r="V3" s="55" t="s">
        <v>295</v>
      </c>
      <c r="W3" s="55" t="s">
        <v>295</v>
      </c>
      <c r="X3" s="55" t="s">
        <v>295</v>
      </c>
      <c r="Y3" s="55" t="s">
        <v>295</v>
      </c>
      <c r="Z3" s="55" t="s">
        <v>295</v>
      </c>
      <c r="AA3" s="55" t="s">
        <v>295</v>
      </c>
      <c r="AB3" s="55" t="s">
        <v>295</v>
      </c>
    </row>
    <row r="4" spans="1:28" x14ac:dyDescent="0.2">
      <c r="A4" s="52" t="s">
        <v>294</v>
      </c>
      <c r="B4" s="55" t="s">
        <v>293</v>
      </c>
      <c r="C4" s="55" t="s">
        <v>293</v>
      </c>
      <c r="D4" s="55" t="s">
        <v>293</v>
      </c>
      <c r="E4" s="55" t="s">
        <v>293</v>
      </c>
      <c r="F4" s="55" t="s">
        <v>293</v>
      </c>
      <c r="G4" s="55" t="s">
        <v>293</v>
      </c>
      <c r="H4" s="55" t="s">
        <v>293</v>
      </c>
      <c r="I4" s="55" t="s">
        <v>293</v>
      </c>
      <c r="J4" s="55" t="s">
        <v>293</v>
      </c>
      <c r="K4" s="55" t="s">
        <v>292</v>
      </c>
      <c r="L4" s="55" t="s">
        <v>292</v>
      </c>
      <c r="M4" s="55" t="s">
        <v>292</v>
      </c>
      <c r="N4" s="55" t="s">
        <v>292</v>
      </c>
      <c r="O4" s="55" t="s">
        <v>292</v>
      </c>
      <c r="P4" s="55" t="s">
        <v>292</v>
      </c>
      <c r="Q4" s="55" t="s">
        <v>292</v>
      </c>
      <c r="R4" s="55" t="s">
        <v>292</v>
      </c>
      <c r="S4" s="55" t="s">
        <v>292</v>
      </c>
      <c r="T4" s="55" t="s">
        <v>292</v>
      </c>
      <c r="U4" s="55" t="s">
        <v>292</v>
      </c>
      <c r="V4" s="55" t="s">
        <v>292</v>
      </c>
      <c r="W4" s="55" t="s">
        <v>292</v>
      </c>
      <c r="X4" s="55" t="s">
        <v>292</v>
      </c>
      <c r="Y4" s="55" t="s">
        <v>292</v>
      </c>
      <c r="Z4" s="55" t="s">
        <v>292</v>
      </c>
      <c r="AA4" s="55" t="s">
        <v>292</v>
      </c>
      <c r="AB4" s="55" t="s">
        <v>292</v>
      </c>
    </row>
    <row r="5" spans="1:28" x14ac:dyDescent="0.2">
      <c r="A5" s="52" t="s">
        <v>291</v>
      </c>
      <c r="B5" s="55" t="s">
        <v>290</v>
      </c>
      <c r="C5" s="55" t="s">
        <v>290</v>
      </c>
      <c r="D5" s="55" t="s">
        <v>290</v>
      </c>
      <c r="E5" s="55" t="s">
        <v>290</v>
      </c>
      <c r="F5" s="55" t="s">
        <v>290</v>
      </c>
      <c r="G5" s="55" t="s">
        <v>290</v>
      </c>
      <c r="H5" s="55" t="s">
        <v>290</v>
      </c>
      <c r="I5" s="55" t="s">
        <v>290</v>
      </c>
      <c r="J5" s="55" t="s">
        <v>290</v>
      </c>
      <c r="K5" s="55" t="s">
        <v>290</v>
      </c>
      <c r="L5" s="55" t="s">
        <v>290</v>
      </c>
      <c r="M5" s="55" t="s">
        <v>290</v>
      </c>
      <c r="N5" s="55" t="s">
        <v>290</v>
      </c>
      <c r="O5" s="55" t="s">
        <v>290</v>
      </c>
      <c r="P5" s="55" t="s">
        <v>290</v>
      </c>
      <c r="Q5" s="55" t="s">
        <v>290</v>
      </c>
      <c r="R5" s="55" t="s">
        <v>290</v>
      </c>
      <c r="S5" s="55" t="s">
        <v>290</v>
      </c>
      <c r="T5" s="55" t="s">
        <v>290</v>
      </c>
      <c r="U5" s="55" t="s">
        <v>290</v>
      </c>
      <c r="V5" s="55" t="s">
        <v>290</v>
      </c>
      <c r="W5" s="55" t="s">
        <v>290</v>
      </c>
      <c r="X5" s="55" t="s">
        <v>290</v>
      </c>
      <c r="Y5" s="55" t="s">
        <v>290</v>
      </c>
      <c r="Z5" s="55" t="s">
        <v>290</v>
      </c>
      <c r="AA5" s="55" t="s">
        <v>290</v>
      </c>
      <c r="AB5" s="55" t="s">
        <v>290</v>
      </c>
    </row>
    <row r="6" spans="1:28" x14ac:dyDescent="0.2">
      <c r="A6" s="52" t="s">
        <v>289</v>
      </c>
      <c r="B6" s="49">
        <v>3</v>
      </c>
      <c r="C6" s="49">
        <v>3</v>
      </c>
      <c r="D6" s="49">
        <v>3</v>
      </c>
      <c r="E6" s="49">
        <v>3</v>
      </c>
      <c r="F6" s="49">
        <v>3</v>
      </c>
      <c r="G6" s="49">
        <v>3</v>
      </c>
      <c r="H6" s="49">
        <v>3</v>
      </c>
      <c r="I6" s="49">
        <v>3</v>
      </c>
      <c r="J6" s="49">
        <v>3</v>
      </c>
      <c r="K6" s="49">
        <v>3</v>
      </c>
      <c r="L6" s="49">
        <v>3</v>
      </c>
      <c r="M6" s="49">
        <v>3</v>
      </c>
      <c r="N6" s="49">
        <v>3</v>
      </c>
      <c r="O6" s="49">
        <v>3</v>
      </c>
      <c r="P6" s="49">
        <v>3</v>
      </c>
      <c r="Q6" s="49">
        <v>3</v>
      </c>
      <c r="R6" s="49">
        <v>3</v>
      </c>
      <c r="S6" s="49">
        <v>3</v>
      </c>
      <c r="T6" s="49">
        <v>3</v>
      </c>
      <c r="U6" s="49">
        <v>3</v>
      </c>
      <c r="V6" s="49">
        <v>3</v>
      </c>
      <c r="W6" s="49">
        <v>3</v>
      </c>
      <c r="X6" s="49">
        <v>3</v>
      </c>
      <c r="Y6" s="49">
        <v>3</v>
      </c>
      <c r="Z6" s="49">
        <v>3</v>
      </c>
      <c r="AA6" s="49">
        <v>3</v>
      </c>
      <c r="AB6" s="49">
        <v>3</v>
      </c>
    </row>
    <row r="7" spans="1:28" s="12" customFormat="1" x14ac:dyDescent="0.2">
      <c r="A7" s="53" t="s">
        <v>288</v>
      </c>
      <c r="B7" s="54">
        <v>17777</v>
      </c>
      <c r="C7" s="54">
        <v>17777</v>
      </c>
      <c r="D7" s="54">
        <v>17777</v>
      </c>
      <c r="E7" s="54">
        <v>17777</v>
      </c>
      <c r="F7" s="54">
        <v>17777</v>
      </c>
      <c r="G7" s="54">
        <v>17777</v>
      </c>
      <c r="H7" s="54">
        <v>29465</v>
      </c>
      <c r="I7" s="54">
        <v>17777</v>
      </c>
      <c r="J7" s="54">
        <v>17777</v>
      </c>
      <c r="K7" s="54">
        <v>18142</v>
      </c>
      <c r="L7" s="54">
        <v>18142</v>
      </c>
      <c r="M7" s="54">
        <v>18142</v>
      </c>
      <c r="N7" s="54">
        <v>18142</v>
      </c>
      <c r="O7" s="54">
        <v>18142</v>
      </c>
      <c r="P7" s="54">
        <v>18142</v>
      </c>
      <c r="Q7" s="54">
        <v>29830</v>
      </c>
      <c r="R7" s="54">
        <v>18142</v>
      </c>
      <c r="S7" s="54">
        <v>18142</v>
      </c>
      <c r="T7" s="54">
        <v>17868</v>
      </c>
      <c r="U7" s="54">
        <v>17868</v>
      </c>
      <c r="V7" s="54">
        <v>17868</v>
      </c>
      <c r="W7" s="54">
        <v>17868</v>
      </c>
      <c r="X7" s="54">
        <v>17868</v>
      </c>
      <c r="Y7" s="54">
        <v>17868</v>
      </c>
      <c r="Z7" s="54">
        <v>29556</v>
      </c>
      <c r="AA7" s="54">
        <v>17868</v>
      </c>
      <c r="AB7" s="54">
        <v>17868</v>
      </c>
    </row>
    <row r="8" spans="1:28" s="12" customFormat="1" x14ac:dyDescent="0.2">
      <c r="A8" s="53" t="s">
        <v>287</v>
      </c>
      <c r="B8" s="54">
        <v>41883</v>
      </c>
      <c r="C8" s="54">
        <v>41883</v>
      </c>
      <c r="D8" s="54">
        <v>41883</v>
      </c>
      <c r="E8" s="54">
        <v>41883</v>
      </c>
      <c r="F8" s="54">
        <v>41883</v>
      </c>
      <c r="G8" s="54">
        <v>41883</v>
      </c>
      <c r="H8" s="54">
        <v>41883</v>
      </c>
      <c r="I8" s="54">
        <v>41883</v>
      </c>
      <c r="J8" s="54">
        <v>41883</v>
      </c>
      <c r="K8" s="54">
        <v>41883</v>
      </c>
      <c r="L8" s="54">
        <v>41883</v>
      </c>
      <c r="M8" s="54">
        <v>41883</v>
      </c>
      <c r="N8" s="54">
        <v>41883</v>
      </c>
      <c r="O8" s="54">
        <v>41883</v>
      </c>
      <c r="P8" s="54">
        <v>41883</v>
      </c>
      <c r="Q8" s="54">
        <v>41883</v>
      </c>
      <c r="R8" s="54">
        <v>41883</v>
      </c>
      <c r="S8" s="54">
        <v>41883</v>
      </c>
      <c r="T8" s="54">
        <v>41883</v>
      </c>
      <c r="U8" s="54">
        <v>41883</v>
      </c>
      <c r="V8" s="54">
        <v>41883</v>
      </c>
      <c r="W8" s="54">
        <v>41883</v>
      </c>
      <c r="X8" s="54">
        <v>41883</v>
      </c>
      <c r="Y8" s="54">
        <v>41883</v>
      </c>
      <c r="Z8" s="54">
        <v>41883</v>
      </c>
      <c r="AA8" s="54">
        <v>41883</v>
      </c>
      <c r="AB8" s="54">
        <v>41883</v>
      </c>
    </row>
    <row r="9" spans="1:28" x14ac:dyDescent="0.2">
      <c r="A9" s="52" t="s">
        <v>286</v>
      </c>
      <c r="B9" s="49">
        <v>265</v>
      </c>
      <c r="C9" s="49">
        <v>265</v>
      </c>
      <c r="D9" s="49">
        <v>265</v>
      </c>
      <c r="E9" s="49">
        <v>265</v>
      </c>
      <c r="F9" s="49">
        <v>265</v>
      </c>
      <c r="G9" s="49">
        <v>265</v>
      </c>
      <c r="H9" s="49">
        <v>137</v>
      </c>
      <c r="I9" s="49">
        <v>265</v>
      </c>
      <c r="J9" s="49">
        <v>265</v>
      </c>
      <c r="K9" s="49">
        <v>261</v>
      </c>
      <c r="L9" s="49">
        <v>261</v>
      </c>
      <c r="M9" s="49">
        <v>261</v>
      </c>
      <c r="N9" s="49">
        <v>261</v>
      </c>
      <c r="O9" s="49">
        <v>261</v>
      </c>
      <c r="P9" s="49">
        <v>261</v>
      </c>
      <c r="Q9" s="49">
        <v>133</v>
      </c>
      <c r="R9" s="49">
        <v>261</v>
      </c>
      <c r="S9" s="49">
        <v>261</v>
      </c>
      <c r="T9" s="49">
        <v>264</v>
      </c>
      <c r="U9" s="49">
        <v>264</v>
      </c>
      <c r="V9" s="49">
        <v>264</v>
      </c>
      <c r="W9" s="49">
        <v>264</v>
      </c>
      <c r="X9" s="49">
        <v>264</v>
      </c>
      <c r="Y9" s="49">
        <v>264</v>
      </c>
      <c r="Z9" s="49">
        <v>136</v>
      </c>
      <c r="AA9" s="49">
        <v>264</v>
      </c>
      <c r="AB9" s="49">
        <v>264</v>
      </c>
    </row>
    <row r="10" spans="1:28" x14ac:dyDescent="0.2">
      <c r="A10" s="52" t="s">
        <v>285</v>
      </c>
      <c r="B10" s="55" t="s">
        <v>284</v>
      </c>
      <c r="C10" s="55" t="s">
        <v>283</v>
      </c>
      <c r="D10" s="55" t="s">
        <v>282</v>
      </c>
      <c r="E10" s="55" t="s">
        <v>281</v>
      </c>
      <c r="F10" s="55" t="s">
        <v>280</v>
      </c>
      <c r="G10" s="55" t="s">
        <v>279</v>
      </c>
      <c r="H10" s="55" t="s">
        <v>278</v>
      </c>
      <c r="I10" s="55" t="s">
        <v>277</v>
      </c>
      <c r="J10" s="55" t="s">
        <v>276</v>
      </c>
      <c r="K10" s="55" t="s">
        <v>275</v>
      </c>
      <c r="L10" s="55" t="s">
        <v>274</v>
      </c>
      <c r="M10" s="55" t="s">
        <v>273</v>
      </c>
      <c r="N10" s="55" t="s">
        <v>272</v>
      </c>
      <c r="O10" s="55" t="s">
        <v>271</v>
      </c>
      <c r="P10" s="55" t="s">
        <v>270</v>
      </c>
      <c r="Q10" s="55" t="s">
        <v>269</v>
      </c>
      <c r="R10" s="55" t="s">
        <v>268</v>
      </c>
      <c r="S10" s="55" t="s">
        <v>267</v>
      </c>
      <c r="T10" s="55" t="s">
        <v>266</v>
      </c>
      <c r="U10" s="55" t="s">
        <v>265</v>
      </c>
      <c r="V10" s="55" t="s">
        <v>264</v>
      </c>
      <c r="W10" s="55" t="s">
        <v>263</v>
      </c>
      <c r="X10" s="55" t="s">
        <v>262</v>
      </c>
      <c r="Y10" s="55" t="s">
        <v>261</v>
      </c>
      <c r="Z10" s="55" t="s">
        <v>260</v>
      </c>
      <c r="AA10" s="55" t="s">
        <v>259</v>
      </c>
      <c r="AB10" s="55" t="s">
        <v>258</v>
      </c>
    </row>
    <row r="11" spans="1:28" ht="12.75" x14ac:dyDescent="0.2">
      <c r="A11" s="57">
        <v>17777</v>
      </c>
      <c r="B11" s="56">
        <v>3.7</v>
      </c>
      <c r="C11" s="56">
        <v>3.8</v>
      </c>
      <c r="D11" s="56">
        <v>3.7</v>
      </c>
      <c r="E11" s="56">
        <v>3.8</v>
      </c>
      <c r="F11" s="56">
        <v>3.7</v>
      </c>
      <c r="G11" s="56">
        <v>3.8</v>
      </c>
      <c r="H11" s="48"/>
      <c r="I11" s="56">
        <v>3.9</v>
      </c>
      <c r="J11" s="56">
        <v>3.7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2.75" x14ac:dyDescent="0.2">
      <c r="A12" s="57">
        <v>17868</v>
      </c>
      <c r="B12" s="56">
        <v>3.7</v>
      </c>
      <c r="C12" s="56">
        <v>3.8</v>
      </c>
      <c r="D12" s="56">
        <v>3.7</v>
      </c>
      <c r="E12" s="56">
        <v>3.9</v>
      </c>
      <c r="F12" s="56">
        <v>3.8</v>
      </c>
      <c r="G12" s="56">
        <v>3.9</v>
      </c>
      <c r="H12" s="48"/>
      <c r="I12" s="56">
        <v>4.0999999999999996</v>
      </c>
      <c r="J12" s="56">
        <v>3.8</v>
      </c>
      <c r="K12" s="48"/>
      <c r="L12" s="48"/>
      <c r="M12" s="48"/>
      <c r="N12" s="48"/>
      <c r="O12" s="48"/>
      <c r="P12" s="48"/>
      <c r="Q12" s="48"/>
      <c r="R12" s="48"/>
      <c r="S12" s="48"/>
      <c r="T12" s="56">
        <v>0</v>
      </c>
      <c r="U12" s="56">
        <v>0</v>
      </c>
      <c r="V12" s="56">
        <v>0</v>
      </c>
      <c r="W12" s="56">
        <v>2.6</v>
      </c>
      <c r="X12" s="56">
        <v>2.7</v>
      </c>
      <c r="Y12" s="56">
        <v>2.6</v>
      </c>
      <c r="Z12" s="48"/>
      <c r="AA12" s="56">
        <v>5.0999999999999996</v>
      </c>
      <c r="AB12" s="56">
        <v>2.7</v>
      </c>
    </row>
    <row r="13" spans="1:28" ht="12.75" x14ac:dyDescent="0.2">
      <c r="A13" s="57">
        <v>17958</v>
      </c>
      <c r="B13" s="56">
        <v>3.9</v>
      </c>
      <c r="C13" s="56">
        <v>3.9</v>
      </c>
      <c r="D13" s="56">
        <v>3.8</v>
      </c>
      <c r="E13" s="56">
        <v>4</v>
      </c>
      <c r="F13" s="56">
        <v>3.9</v>
      </c>
      <c r="G13" s="56">
        <v>4</v>
      </c>
      <c r="H13" s="48"/>
      <c r="I13" s="56">
        <v>4.0999999999999996</v>
      </c>
      <c r="J13" s="56">
        <v>3.9</v>
      </c>
      <c r="K13" s="48"/>
      <c r="L13" s="48"/>
      <c r="M13" s="48"/>
      <c r="N13" s="48"/>
      <c r="O13" s="48"/>
      <c r="P13" s="48"/>
      <c r="Q13" s="48"/>
      <c r="R13" s="48"/>
      <c r="S13" s="48"/>
      <c r="T13" s="56">
        <v>5.4</v>
      </c>
      <c r="U13" s="56">
        <v>2.6</v>
      </c>
      <c r="V13" s="56">
        <v>2.7</v>
      </c>
      <c r="W13" s="56">
        <v>2.6</v>
      </c>
      <c r="X13" s="56">
        <v>2.6</v>
      </c>
      <c r="Y13" s="56">
        <v>2.6</v>
      </c>
      <c r="Z13" s="48"/>
      <c r="AA13" s="56">
        <v>0</v>
      </c>
      <c r="AB13" s="56">
        <v>2.6</v>
      </c>
    </row>
    <row r="14" spans="1:28" ht="12.75" x14ac:dyDescent="0.2">
      <c r="A14" s="57">
        <v>18050</v>
      </c>
      <c r="B14" s="56">
        <v>3.9</v>
      </c>
      <c r="C14" s="56">
        <v>4</v>
      </c>
      <c r="D14" s="56">
        <v>3.9</v>
      </c>
      <c r="E14" s="56">
        <v>4</v>
      </c>
      <c r="F14" s="56">
        <v>4</v>
      </c>
      <c r="G14" s="56">
        <v>4.0999999999999996</v>
      </c>
      <c r="H14" s="48"/>
      <c r="I14" s="56">
        <v>4.2</v>
      </c>
      <c r="J14" s="56">
        <v>4</v>
      </c>
      <c r="K14" s="48"/>
      <c r="L14" s="48"/>
      <c r="M14" s="48"/>
      <c r="N14" s="48"/>
      <c r="O14" s="48"/>
      <c r="P14" s="48"/>
      <c r="Q14" s="48"/>
      <c r="R14" s="48"/>
      <c r="S14" s="48"/>
      <c r="T14" s="56">
        <v>0</v>
      </c>
      <c r="U14" s="56">
        <v>2.6</v>
      </c>
      <c r="V14" s="56">
        <v>2.6</v>
      </c>
      <c r="W14" s="56">
        <v>0</v>
      </c>
      <c r="X14" s="56">
        <v>2.6</v>
      </c>
      <c r="Y14" s="56">
        <v>2.5</v>
      </c>
      <c r="Z14" s="48"/>
      <c r="AA14" s="56">
        <v>2.4</v>
      </c>
      <c r="AB14" s="56">
        <v>2.6</v>
      </c>
    </row>
    <row r="15" spans="1:28" ht="12.75" x14ac:dyDescent="0.2">
      <c r="A15" s="57">
        <v>18142</v>
      </c>
      <c r="B15" s="56">
        <v>4</v>
      </c>
      <c r="C15" s="56">
        <v>4.0999999999999996</v>
      </c>
      <c r="D15" s="56">
        <v>4</v>
      </c>
      <c r="E15" s="56">
        <v>4.0999999999999996</v>
      </c>
      <c r="F15" s="56">
        <v>4.0999999999999996</v>
      </c>
      <c r="G15" s="56">
        <v>4.0999999999999996</v>
      </c>
      <c r="H15" s="48"/>
      <c r="I15" s="56">
        <v>4.3</v>
      </c>
      <c r="J15" s="56">
        <v>4.0999999999999996</v>
      </c>
      <c r="K15" s="56">
        <v>8.1</v>
      </c>
      <c r="L15" s="56">
        <v>7.9</v>
      </c>
      <c r="M15" s="56">
        <v>8.1</v>
      </c>
      <c r="N15" s="56">
        <v>7.9</v>
      </c>
      <c r="O15" s="56">
        <v>10.8</v>
      </c>
      <c r="P15" s="56">
        <v>7.9</v>
      </c>
      <c r="Q15" s="48"/>
      <c r="R15" s="56">
        <v>10.3</v>
      </c>
      <c r="S15" s="56">
        <v>10.8</v>
      </c>
      <c r="T15" s="56">
        <v>2.6</v>
      </c>
      <c r="U15" s="56">
        <v>2.5</v>
      </c>
      <c r="V15" s="56">
        <v>2.6</v>
      </c>
      <c r="W15" s="56">
        <v>2.5</v>
      </c>
      <c r="X15" s="56">
        <v>2.5</v>
      </c>
      <c r="Y15" s="56">
        <v>0</v>
      </c>
      <c r="Z15" s="48"/>
      <c r="AA15" s="56">
        <v>2.4</v>
      </c>
      <c r="AB15" s="56">
        <v>2.5</v>
      </c>
    </row>
    <row r="16" spans="1:28" ht="12.75" x14ac:dyDescent="0.2">
      <c r="A16" s="57">
        <v>18233</v>
      </c>
      <c r="B16" s="56">
        <v>4.0999999999999996</v>
      </c>
      <c r="C16" s="56">
        <v>4.2</v>
      </c>
      <c r="D16" s="56">
        <v>4.0999999999999996</v>
      </c>
      <c r="E16" s="56">
        <v>4.0999999999999996</v>
      </c>
      <c r="F16" s="56">
        <v>4.2</v>
      </c>
      <c r="G16" s="56">
        <v>4.2</v>
      </c>
      <c r="H16" s="48"/>
      <c r="I16" s="56">
        <v>4.3</v>
      </c>
      <c r="J16" s="56">
        <v>4.0999999999999996</v>
      </c>
      <c r="K16" s="56">
        <v>10.8</v>
      </c>
      <c r="L16" s="56">
        <v>10.5</v>
      </c>
      <c r="M16" s="56">
        <v>10.8</v>
      </c>
      <c r="N16" s="56">
        <v>5.0999999999999996</v>
      </c>
      <c r="O16" s="56">
        <v>10.5</v>
      </c>
      <c r="P16" s="56">
        <v>7.7</v>
      </c>
      <c r="Q16" s="48"/>
      <c r="R16" s="56">
        <v>4.9000000000000004</v>
      </c>
      <c r="S16" s="56">
        <v>7.9</v>
      </c>
      <c r="T16" s="56">
        <v>2.5</v>
      </c>
      <c r="U16" s="56">
        <v>2.4</v>
      </c>
      <c r="V16" s="56">
        <v>2.5</v>
      </c>
      <c r="W16" s="56">
        <v>0</v>
      </c>
      <c r="X16" s="56">
        <v>2.4</v>
      </c>
      <c r="Y16" s="56">
        <v>2.4</v>
      </c>
      <c r="Z16" s="48"/>
      <c r="AA16" s="56">
        <v>0</v>
      </c>
      <c r="AB16" s="56">
        <v>0</v>
      </c>
    </row>
    <row r="17" spans="1:28" ht="12.75" x14ac:dyDescent="0.2">
      <c r="A17" s="57">
        <v>18323</v>
      </c>
      <c r="B17" s="56">
        <v>4.0999999999999996</v>
      </c>
      <c r="C17" s="56">
        <v>4.3</v>
      </c>
      <c r="D17" s="56">
        <v>4.0999999999999996</v>
      </c>
      <c r="E17" s="56">
        <v>4.2</v>
      </c>
      <c r="F17" s="56">
        <v>4.2</v>
      </c>
      <c r="G17" s="56">
        <v>4.2</v>
      </c>
      <c r="H17" s="48"/>
      <c r="I17" s="56">
        <v>4.4000000000000004</v>
      </c>
      <c r="J17" s="56">
        <v>4.2</v>
      </c>
      <c r="K17" s="56">
        <v>5.0999999999999996</v>
      </c>
      <c r="L17" s="56">
        <v>10.3</v>
      </c>
      <c r="M17" s="56">
        <v>7.9</v>
      </c>
      <c r="N17" s="56">
        <v>5</v>
      </c>
      <c r="O17" s="56">
        <v>7.7</v>
      </c>
      <c r="P17" s="56">
        <v>5</v>
      </c>
      <c r="Q17" s="48"/>
      <c r="R17" s="56">
        <v>7.3</v>
      </c>
      <c r="S17" s="56">
        <v>7.7</v>
      </c>
      <c r="T17" s="56">
        <v>0</v>
      </c>
      <c r="U17" s="56">
        <v>2.4</v>
      </c>
      <c r="V17" s="56">
        <v>0</v>
      </c>
      <c r="W17" s="56">
        <v>2.4</v>
      </c>
      <c r="X17" s="56">
        <v>0</v>
      </c>
      <c r="Y17" s="56">
        <v>0</v>
      </c>
      <c r="Z17" s="48"/>
      <c r="AA17" s="56">
        <v>2.2999999999999998</v>
      </c>
      <c r="AB17" s="56">
        <v>2.4</v>
      </c>
    </row>
    <row r="18" spans="1:28" ht="12.75" x14ac:dyDescent="0.2">
      <c r="A18" s="57">
        <v>18415</v>
      </c>
      <c r="B18" s="56">
        <v>4.3</v>
      </c>
      <c r="C18" s="56">
        <v>4.4000000000000004</v>
      </c>
      <c r="D18" s="56">
        <v>4.2</v>
      </c>
      <c r="E18" s="56">
        <v>4.4000000000000004</v>
      </c>
      <c r="F18" s="56">
        <v>4.4000000000000004</v>
      </c>
      <c r="G18" s="56">
        <v>4.3</v>
      </c>
      <c r="H18" s="48"/>
      <c r="I18" s="56">
        <v>4.5999999999999996</v>
      </c>
      <c r="J18" s="56">
        <v>4.3</v>
      </c>
      <c r="K18" s="56">
        <v>10.3</v>
      </c>
      <c r="L18" s="56">
        <v>10</v>
      </c>
      <c r="M18" s="56">
        <v>7.7</v>
      </c>
      <c r="N18" s="56">
        <v>10</v>
      </c>
      <c r="O18" s="56">
        <v>10</v>
      </c>
      <c r="P18" s="56">
        <v>4.9000000000000004</v>
      </c>
      <c r="Q18" s="48"/>
      <c r="R18" s="56">
        <v>9.5</v>
      </c>
      <c r="S18" s="56">
        <v>7.5</v>
      </c>
      <c r="T18" s="56">
        <v>4.9000000000000004</v>
      </c>
      <c r="U18" s="56">
        <v>2.2999999999999998</v>
      </c>
      <c r="V18" s="56">
        <v>2.4</v>
      </c>
      <c r="W18" s="56">
        <v>4.8</v>
      </c>
      <c r="X18" s="56">
        <v>4.8</v>
      </c>
      <c r="Y18" s="56">
        <v>2.4</v>
      </c>
      <c r="Z18" s="48"/>
      <c r="AA18" s="56">
        <v>4.5</v>
      </c>
      <c r="AB18" s="56">
        <v>2.4</v>
      </c>
    </row>
    <row r="19" spans="1:28" ht="12.75" x14ac:dyDescent="0.2">
      <c r="A19" s="57">
        <v>18507</v>
      </c>
      <c r="B19" s="56">
        <v>4.4000000000000004</v>
      </c>
      <c r="C19" s="56">
        <v>4.5</v>
      </c>
      <c r="D19" s="56">
        <v>4.3</v>
      </c>
      <c r="E19" s="56">
        <v>4.4000000000000004</v>
      </c>
      <c r="F19" s="56">
        <v>4.5</v>
      </c>
      <c r="G19" s="56">
        <v>4.4000000000000004</v>
      </c>
      <c r="H19" s="48"/>
      <c r="I19" s="56">
        <v>4.7</v>
      </c>
      <c r="J19" s="56">
        <v>4.4000000000000004</v>
      </c>
      <c r="K19" s="56">
        <v>10</v>
      </c>
      <c r="L19" s="56">
        <v>9.8000000000000007</v>
      </c>
      <c r="M19" s="56">
        <v>7.5</v>
      </c>
      <c r="N19" s="56">
        <v>7.3</v>
      </c>
      <c r="O19" s="56">
        <v>9.8000000000000007</v>
      </c>
      <c r="P19" s="56">
        <v>7.3</v>
      </c>
      <c r="Q19" s="48"/>
      <c r="R19" s="56">
        <v>9.3000000000000007</v>
      </c>
      <c r="S19" s="56">
        <v>7.3</v>
      </c>
      <c r="T19" s="56">
        <v>2.2999999999999998</v>
      </c>
      <c r="U19" s="56">
        <v>2.2999999999999998</v>
      </c>
      <c r="V19" s="56">
        <v>2.4</v>
      </c>
      <c r="W19" s="56">
        <v>0</v>
      </c>
      <c r="X19" s="56">
        <v>2.2999999999999998</v>
      </c>
      <c r="Y19" s="56">
        <v>2.2999999999999998</v>
      </c>
      <c r="Z19" s="48"/>
      <c r="AA19" s="56">
        <v>2.2000000000000002</v>
      </c>
      <c r="AB19" s="56">
        <v>2.2999999999999998</v>
      </c>
    </row>
    <row r="20" spans="1:28" ht="12.75" x14ac:dyDescent="0.2">
      <c r="A20" s="57">
        <v>18598</v>
      </c>
      <c r="B20" s="56">
        <v>4.5999999999999996</v>
      </c>
      <c r="C20" s="56">
        <v>4.5999999999999996</v>
      </c>
      <c r="D20" s="56">
        <v>4.4000000000000004</v>
      </c>
      <c r="E20" s="56">
        <v>4.5999999999999996</v>
      </c>
      <c r="F20" s="56">
        <v>4.5999999999999996</v>
      </c>
      <c r="G20" s="56">
        <v>4.5</v>
      </c>
      <c r="H20" s="48"/>
      <c r="I20" s="56">
        <v>4.8</v>
      </c>
      <c r="J20" s="56">
        <v>4.5999999999999996</v>
      </c>
      <c r="K20" s="56">
        <v>12.2</v>
      </c>
      <c r="L20" s="56">
        <v>9.5</v>
      </c>
      <c r="M20" s="56">
        <v>7.3</v>
      </c>
      <c r="N20" s="56">
        <v>12.2</v>
      </c>
      <c r="O20" s="56">
        <v>9.5</v>
      </c>
      <c r="P20" s="56">
        <v>7.1</v>
      </c>
      <c r="Q20" s="48"/>
      <c r="R20" s="56">
        <v>11.6</v>
      </c>
      <c r="S20" s="56">
        <v>12.2</v>
      </c>
      <c r="T20" s="56">
        <v>4.5</v>
      </c>
      <c r="U20" s="56">
        <v>2.2000000000000002</v>
      </c>
      <c r="V20" s="56">
        <v>2.2999999999999998</v>
      </c>
      <c r="W20" s="56">
        <v>4.5</v>
      </c>
      <c r="X20" s="56">
        <v>2.2000000000000002</v>
      </c>
      <c r="Y20" s="56">
        <v>2.2999999999999998</v>
      </c>
      <c r="Z20" s="48"/>
      <c r="AA20" s="56">
        <v>2.1</v>
      </c>
      <c r="AB20" s="56">
        <v>4.5</v>
      </c>
    </row>
    <row r="21" spans="1:28" ht="12.75" x14ac:dyDescent="0.2">
      <c r="A21" s="57">
        <v>18688</v>
      </c>
      <c r="B21" s="56">
        <v>4.7</v>
      </c>
      <c r="C21" s="56">
        <v>4.9000000000000004</v>
      </c>
      <c r="D21" s="56">
        <v>4.7</v>
      </c>
      <c r="E21" s="56">
        <v>4.8</v>
      </c>
      <c r="F21" s="56">
        <v>4.8</v>
      </c>
      <c r="G21" s="56">
        <v>4.8</v>
      </c>
      <c r="H21" s="48"/>
      <c r="I21" s="56">
        <v>5.0999999999999996</v>
      </c>
      <c r="J21" s="56">
        <v>4.8</v>
      </c>
      <c r="K21" s="56">
        <v>14.6</v>
      </c>
      <c r="L21" s="56">
        <v>14</v>
      </c>
      <c r="M21" s="56">
        <v>14.6</v>
      </c>
      <c r="N21" s="56">
        <v>14.3</v>
      </c>
      <c r="O21" s="56">
        <v>14.3</v>
      </c>
      <c r="P21" s="56">
        <v>14.3</v>
      </c>
      <c r="Q21" s="48"/>
      <c r="R21" s="56">
        <v>15.9</v>
      </c>
      <c r="S21" s="56">
        <v>14.3</v>
      </c>
      <c r="T21" s="56">
        <v>2.2000000000000002</v>
      </c>
      <c r="U21" s="56">
        <v>6.5</v>
      </c>
      <c r="V21" s="56">
        <v>6.8</v>
      </c>
      <c r="W21" s="56">
        <v>4.3</v>
      </c>
      <c r="X21" s="56">
        <v>4.3</v>
      </c>
      <c r="Y21" s="56">
        <v>6.7</v>
      </c>
      <c r="Z21" s="48"/>
      <c r="AA21" s="56">
        <v>6.3</v>
      </c>
      <c r="AB21" s="56">
        <v>4.3</v>
      </c>
    </row>
    <row r="22" spans="1:28" ht="12.75" x14ac:dyDescent="0.2">
      <c r="A22" s="57">
        <v>18780</v>
      </c>
      <c r="B22" s="56">
        <v>5.0999999999999996</v>
      </c>
      <c r="C22" s="56">
        <v>5.0999999999999996</v>
      </c>
      <c r="D22" s="56">
        <v>4.9000000000000004</v>
      </c>
      <c r="E22" s="56">
        <v>5.0999999999999996</v>
      </c>
      <c r="F22" s="56">
        <v>5.0999999999999996</v>
      </c>
      <c r="G22" s="56">
        <v>5.2</v>
      </c>
      <c r="H22" s="48"/>
      <c r="I22" s="56">
        <v>5.4</v>
      </c>
      <c r="J22" s="56">
        <v>5.0999999999999996</v>
      </c>
      <c r="K22" s="56">
        <v>18.600000000000001</v>
      </c>
      <c r="L22" s="56">
        <v>15.9</v>
      </c>
      <c r="M22" s="56">
        <v>16.7</v>
      </c>
      <c r="N22" s="56">
        <v>15.9</v>
      </c>
      <c r="O22" s="56">
        <v>15.9</v>
      </c>
      <c r="P22" s="56">
        <v>20.9</v>
      </c>
      <c r="Q22" s="48"/>
      <c r="R22" s="56">
        <v>17.399999999999999</v>
      </c>
      <c r="S22" s="56">
        <v>18.600000000000001</v>
      </c>
      <c r="T22" s="56">
        <v>8.5</v>
      </c>
      <c r="U22" s="56">
        <v>4.0999999999999996</v>
      </c>
      <c r="V22" s="56">
        <v>4.3</v>
      </c>
      <c r="W22" s="56">
        <v>6.3</v>
      </c>
      <c r="X22" s="56">
        <v>6.3</v>
      </c>
      <c r="Y22" s="56">
        <v>8.3000000000000007</v>
      </c>
      <c r="Z22" s="48"/>
      <c r="AA22" s="56">
        <v>5.9</v>
      </c>
      <c r="AB22" s="56">
        <v>6.3</v>
      </c>
    </row>
    <row r="23" spans="1:28" ht="12.75" x14ac:dyDescent="0.2">
      <c r="A23" s="57">
        <v>18872</v>
      </c>
      <c r="B23" s="56">
        <v>5.4</v>
      </c>
      <c r="C23" s="56">
        <v>5.4</v>
      </c>
      <c r="D23" s="56">
        <v>5.0999999999999996</v>
      </c>
      <c r="E23" s="56">
        <v>5.4</v>
      </c>
      <c r="F23" s="56">
        <v>5.4</v>
      </c>
      <c r="G23" s="56">
        <v>5.4</v>
      </c>
      <c r="H23" s="48"/>
      <c r="I23" s="56">
        <v>5.7</v>
      </c>
      <c r="J23" s="56">
        <v>5.3</v>
      </c>
      <c r="K23" s="56">
        <v>22.7</v>
      </c>
      <c r="L23" s="56">
        <v>20</v>
      </c>
      <c r="M23" s="56">
        <v>18.600000000000001</v>
      </c>
      <c r="N23" s="56">
        <v>22.7</v>
      </c>
      <c r="O23" s="56">
        <v>20</v>
      </c>
      <c r="P23" s="56">
        <v>22.7</v>
      </c>
      <c r="Q23" s="48"/>
      <c r="R23" s="56">
        <v>21.3</v>
      </c>
      <c r="S23" s="56">
        <v>20.5</v>
      </c>
      <c r="T23" s="56">
        <v>5.9</v>
      </c>
      <c r="U23" s="56">
        <v>5.9</v>
      </c>
      <c r="V23" s="56">
        <v>4.0999999999999996</v>
      </c>
      <c r="W23" s="56">
        <v>5.9</v>
      </c>
      <c r="X23" s="56">
        <v>5.9</v>
      </c>
      <c r="Y23" s="56">
        <v>3.8</v>
      </c>
      <c r="Z23" s="48"/>
      <c r="AA23" s="56">
        <v>5.6</v>
      </c>
      <c r="AB23" s="56">
        <v>3.9</v>
      </c>
    </row>
    <row r="24" spans="1:28" ht="12.75" x14ac:dyDescent="0.2">
      <c r="A24" s="57">
        <v>18963</v>
      </c>
      <c r="B24" s="56">
        <v>5.7</v>
      </c>
      <c r="C24" s="56">
        <v>5.8</v>
      </c>
      <c r="D24" s="56">
        <v>5.6</v>
      </c>
      <c r="E24" s="56">
        <v>5.7</v>
      </c>
      <c r="F24" s="56">
        <v>5.7</v>
      </c>
      <c r="G24" s="56">
        <v>5.8</v>
      </c>
      <c r="H24" s="48"/>
      <c r="I24" s="56">
        <v>6</v>
      </c>
      <c r="J24" s="56">
        <v>5.7</v>
      </c>
      <c r="K24" s="56">
        <v>23.9</v>
      </c>
      <c r="L24" s="56">
        <v>26.1</v>
      </c>
      <c r="M24" s="56">
        <v>27.3</v>
      </c>
      <c r="N24" s="56">
        <v>23.9</v>
      </c>
      <c r="O24" s="56">
        <v>23.9</v>
      </c>
      <c r="P24" s="56">
        <v>28.9</v>
      </c>
      <c r="Q24" s="48"/>
      <c r="R24" s="56">
        <v>25</v>
      </c>
      <c r="S24" s="56">
        <v>23.9</v>
      </c>
      <c r="T24" s="56">
        <v>5.6</v>
      </c>
      <c r="U24" s="56">
        <v>7.4</v>
      </c>
      <c r="V24" s="56">
        <v>9.8000000000000007</v>
      </c>
      <c r="W24" s="56">
        <v>5.6</v>
      </c>
      <c r="X24" s="56">
        <v>5.6</v>
      </c>
      <c r="Y24" s="56">
        <v>7.4</v>
      </c>
      <c r="Z24" s="48"/>
      <c r="AA24" s="56">
        <v>5.3</v>
      </c>
      <c r="AB24" s="56">
        <v>7.5</v>
      </c>
    </row>
    <row r="25" spans="1:28" ht="12.75" x14ac:dyDescent="0.2">
      <c r="A25" s="57">
        <v>19054</v>
      </c>
      <c r="B25" s="56">
        <v>5.9</v>
      </c>
      <c r="C25" s="56">
        <v>5.9</v>
      </c>
      <c r="D25" s="56">
        <v>5.8</v>
      </c>
      <c r="E25" s="56">
        <v>5.9</v>
      </c>
      <c r="F25" s="56">
        <v>6</v>
      </c>
      <c r="G25" s="56">
        <v>6</v>
      </c>
      <c r="H25" s="48"/>
      <c r="I25" s="56">
        <v>6.2</v>
      </c>
      <c r="J25" s="56">
        <v>5.9</v>
      </c>
      <c r="K25" s="56">
        <v>25.5</v>
      </c>
      <c r="L25" s="56">
        <v>20.399999999999999</v>
      </c>
      <c r="M25" s="56">
        <v>23.4</v>
      </c>
      <c r="N25" s="56">
        <v>22.9</v>
      </c>
      <c r="O25" s="56">
        <v>25</v>
      </c>
      <c r="P25" s="56">
        <v>25</v>
      </c>
      <c r="Q25" s="48"/>
      <c r="R25" s="56">
        <v>21.6</v>
      </c>
      <c r="S25" s="56">
        <v>22.9</v>
      </c>
      <c r="T25" s="56">
        <v>3.5</v>
      </c>
      <c r="U25" s="56">
        <v>1.7</v>
      </c>
      <c r="V25" s="56">
        <v>3.6</v>
      </c>
      <c r="W25" s="56">
        <v>3.5</v>
      </c>
      <c r="X25" s="56">
        <v>5.3</v>
      </c>
      <c r="Y25" s="56">
        <v>3.4</v>
      </c>
      <c r="Z25" s="48"/>
      <c r="AA25" s="56">
        <v>3.3</v>
      </c>
      <c r="AB25" s="56">
        <v>3.5</v>
      </c>
    </row>
    <row r="26" spans="1:28" ht="12.75" x14ac:dyDescent="0.2">
      <c r="A26" s="57">
        <v>19146</v>
      </c>
      <c r="B26" s="56">
        <v>6.1</v>
      </c>
      <c r="C26" s="56">
        <v>6.2</v>
      </c>
      <c r="D26" s="56">
        <v>5.9</v>
      </c>
      <c r="E26" s="56">
        <v>6.2</v>
      </c>
      <c r="F26" s="56">
        <v>6.2</v>
      </c>
      <c r="G26" s="56">
        <v>6.2</v>
      </c>
      <c r="H26" s="48"/>
      <c r="I26" s="56">
        <v>6.5</v>
      </c>
      <c r="J26" s="56">
        <v>6.1</v>
      </c>
      <c r="K26" s="56">
        <v>19.600000000000001</v>
      </c>
      <c r="L26" s="56">
        <v>21.6</v>
      </c>
      <c r="M26" s="56">
        <v>20.399999999999999</v>
      </c>
      <c r="N26" s="56">
        <v>21.6</v>
      </c>
      <c r="O26" s="56">
        <v>21.6</v>
      </c>
      <c r="P26" s="56">
        <v>19.2</v>
      </c>
      <c r="Q26" s="48"/>
      <c r="R26" s="56">
        <v>20.399999999999999</v>
      </c>
      <c r="S26" s="56">
        <v>19.600000000000001</v>
      </c>
      <c r="T26" s="56">
        <v>3.4</v>
      </c>
      <c r="U26" s="56">
        <v>5.0999999999999996</v>
      </c>
      <c r="V26" s="56">
        <v>1.7</v>
      </c>
      <c r="W26" s="56">
        <v>5.0999999999999996</v>
      </c>
      <c r="X26" s="56">
        <v>3.3</v>
      </c>
      <c r="Y26" s="56">
        <v>3.3</v>
      </c>
      <c r="Z26" s="48"/>
      <c r="AA26" s="56">
        <v>4.8</v>
      </c>
      <c r="AB26" s="56">
        <v>3.4</v>
      </c>
    </row>
    <row r="27" spans="1:28" ht="12.75" x14ac:dyDescent="0.2">
      <c r="A27" s="57">
        <v>19238</v>
      </c>
      <c r="B27" s="56">
        <v>6.2</v>
      </c>
      <c r="C27" s="56">
        <v>6.3</v>
      </c>
      <c r="D27" s="56">
        <v>6.1</v>
      </c>
      <c r="E27" s="56">
        <v>6.3</v>
      </c>
      <c r="F27" s="56">
        <v>6.4</v>
      </c>
      <c r="G27" s="56">
        <v>6.3</v>
      </c>
      <c r="H27" s="48"/>
      <c r="I27" s="56">
        <v>6.7</v>
      </c>
      <c r="J27" s="56">
        <v>6.2</v>
      </c>
      <c r="K27" s="56">
        <v>14.8</v>
      </c>
      <c r="L27" s="56">
        <v>16.7</v>
      </c>
      <c r="M27" s="56">
        <v>19.600000000000001</v>
      </c>
      <c r="N27" s="56">
        <v>16.7</v>
      </c>
      <c r="O27" s="56">
        <v>18.5</v>
      </c>
      <c r="P27" s="56">
        <v>16.7</v>
      </c>
      <c r="Q27" s="48"/>
      <c r="R27" s="56">
        <v>17.5</v>
      </c>
      <c r="S27" s="56">
        <v>17</v>
      </c>
      <c r="T27" s="56">
        <v>1.6</v>
      </c>
      <c r="U27" s="56">
        <v>1.6</v>
      </c>
      <c r="V27" s="56">
        <v>3.4</v>
      </c>
      <c r="W27" s="56">
        <v>1.6</v>
      </c>
      <c r="X27" s="56">
        <v>3.2</v>
      </c>
      <c r="Y27" s="56">
        <v>1.6</v>
      </c>
      <c r="Z27" s="48"/>
      <c r="AA27" s="56">
        <v>3.1</v>
      </c>
      <c r="AB27" s="56">
        <v>1.6</v>
      </c>
    </row>
    <row r="28" spans="1:28" ht="12.75" x14ac:dyDescent="0.2">
      <c r="A28" s="57">
        <v>19329</v>
      </c>
      <c r="B28" s="56">
        <v>6.3</v>
      </c>
      <c r="C28" s="56">
        <v>6.3</v>
      </c>
      <c r="D28" s="56">
        <v>6.1</v>
      </c>
      <c r="E28" s="56">
        <v>6.3</v>
      </c>
      <c r="F28" s="56">
        <v>6.4</v>
      </c>
      <c r="G28" s="56">
        <v>6.4</v>
      </c>
      <c r="H28" s="48"/>
      <c r="I28" s="56">
        <v>6.7</v>
      </c>
      <c r="J28" s="56">
        <v>6.3</v>
      </c>
      <c r="K28" s="56">
        <v>10.5</v>
      </c>
      <c r="L28" s="56">
        <v>8.6</v>
      </c>
      <c r="M28" s="56">
        <v>8.9</v>
      </c>
      <c r="N28" s="56">
        <v>10.5</v>
      </c>
      <c r="O28" s="56">
        <v>12.3</v>
      </c>
      <c r="P28" s="56">
        <v>10.3</v>
      </c>
      <c r="Q28" s="48"/>
      <c r="R28" s="56">
        <v>11.7</v>
      </c>
      <c r="S28" s="56">
        <v>10.5</v>
      </c>
      <c r="T28" s="56">
        <v>1.6</v>
      </c>
      <c r="U28" s="56">
        <v>0</v>
      </c>
      <c r="V28" s="56">
        <v>0</v>
      </c>
      <c r="W28" s="56">
        <v>0</v>
      </c>
      <c r="X28" s="56">
        <v>0</v>
      </c>
      <c r="Y28" s="56">
        <v>1.6</v>
      </c>
      <c r="Z28" s="48"/>
      <c r="AA28" s="56">
        <v>0</v>
      </c>
      <c r="AB28" s="56">
        <v>1.6</v>
      </c>
    </row>
    <row r="29" spans="1:28" ht="12.75" x14ac:dyDescent="0.2">
      <c r="A29" s="57">
        <v>19419</v>
      </c>
      <c r="B29" s="56">
        <v>6.3</v>
      </c>
      <c r="C29" s="56">
        <v>6.4</v>
      </c>
      <c r="D29" s="56">
        <v>6.1</v>
      </c>
      <c r="E29" s="56">
        <v>6.4</v>
      </c>
      <c r="F29" s="56">
        <v>6.5</v>
      </c>
      <c r="G29" s="56">
        <v>6.5</v>
      </c>
      <c r="H29" s="48"/>
      <c r="I29" s="56">
        <v>6.8</v>
      </c>
      <c r="J29" s="56">
        <v>6.3</v>
      </c>
      <c r="K29" s="56">
        <v>6.8</v>
      </c>
      <c r="L29" s="56">
        <v>8.5</v>
      </c>
      <c r="M29" s="56">
        <v>5.2</v>
      </c>
      <c r="N29" s="56">
        <v>8.5</v>
      </c>
      <c r="O29" s="56">
        <v>8.3000000000000007</v>
      </c>
      <c r="P29" s="56">
        <v>8.3000000000000007</v>
      </c>
      <c r="Q29" s="48"/>
      <c r="R29" s="56">
        <v>9.6999999999999993</v>
      </c>
      <c r="S29" s="56">
        <v>6.8</v>
      </c>
      <c r="T29" s="56">
        <v>0</v>
      </c>
      <c r="U29" s="56">
        <v>1.6</v>
      </c>
      <c r="V29" s="56">
        <v>0</v>
      </c>
      <c r="W29" s="56">
        <v>1.6</v>
      </c>
      <c r="X29" s="56">
        <v>1.6</v>
      </c>
      <c r="Y29" s="56">
        <v>1.6</v>
      </c>
      <c r="Z29" s="48"/>
      <c r="AA29" s="56">
        <v>1.5</v>
      </c>
      <c r="AB29" s="56">
        <v>0</v>
      </c>
    </row>
    <row r="30" spans="1:28" ht="12.75" x14ac:dyDescent="0.2">
      <c r="A30" s="57">
        <v>19511</v>
      </c>
      <c r="B30" s="56">
        <v>6.4</v>
      </c>
      <c r="C30" s="56">
        <v>6.5</v>
      </c>
      <c r="D30" s="56">
        <v>6.2</v>
      </c>
      <c r="E30" s="56">
        <v>6.4</v>
      </c>
      <c r="F30" s="56">
        <v>6.5</v>
      </c>
      <c r="G30" s="56">
        <v>6.6</v>
      </c>
      <c r="H30" s="48"/>
      <c r="I30" s="56">
        <v>6.8</v>
      </c>
      <c r="J30" s="56">
        <v>6.4</v>
      </c>
      <c r="K30" s="56">
        <v>4.9000000000000004</v>
      </c>
      <c r="L30" s="56">
        <v>4.8</v>
      </c>
      <c r="M30" s="56">
        <v>5.0999999999999996</v>
      </c>
      <c r="N30" s="56">
        <v>3.2</v>
      </c>
      <c r="O30" s="56">
        <v>4.8</v>
      </c>
      <c r="P30" s="56">
        <v>6.5</v>
      </c>
      <c r="Q30" s="48"/>
      <c r="R30" s="56">
        <v>4.5999999999999996</v>
      </c>
      <c r="S30" s="56">
        <v>4.9000000000000004</v>
      </c>
      <c r="T30" s="56">
        <v>1.6</v>
      </c>
      <c r="U30" s="56">
        <v>1.6</v>
      </c>
      <c r="V30" s="56">
        <v>1.6</v>
      </c>
      <c r="W30" s="56">
        <v>0</v>
      </c>
      <c r="X30" s="56">
        <v>0</v>
      </c>
      <c r="Y30" s="56">
        <v>1.5</v>
      </c>
      <c r="Z30" s="48"/>
      <c r="AA30" s="56">
        <v>0</v>
      </c>
      <c r="AB30" s="56">
        <v>1.6</v>
      </c>
    </row>
    <row r="31" spans="1:28" ht="12.75" x14ac:dyDescent="0.2">
      <c r="A31" s="57">
        <v>19603</v>
      </c>
      <c r="B31" s="56">
        <v>6.4</v>
      </c>
      <c r="C31" s="56">
        <v>6.5</v>
      </c>
      <c r="D31" s="56">
        <v>6.2</v>
      </c>
      <c r="E31" s="56">
        <v>6.5</v>
      </c>
      <c r="F31" s="56">
        <v>6.6</v>
      </c>
      <c r="G31" s="56">
        <v>6.8</v>
      </c>
      <c r="H31" s="48"/>
      <c r="I31" s="56">
        <v>6.9</v>
      </c>
      <c r="J31" s="56">
        <v>6.5</v>
      </c>
      <c r="K31" s="56">
        <v>3.2</v>
      </c>
      <c r="L31" s="56">
        <v>3.2</v>
      </c>
      <c r="M31" s="56">
        <v>1.6</v>
      </c>
      <c r="N31" s="56">
        <v>3.2</v>
      </c>
      <c r="O31" s="56">
        <v>3.1</v>
      </c>
      <c r="P31" s="56">
        <v>7.9</v>
      </c>
      <c r="Q31" s="48"/>
      <c r="R31" s="56">
        <v>3</v>
      </c>
      <c r="S31" s="56">
        <v>4.8</v>
      </c>
      <c r="T31" s="56">
        <v>0</v>
      </c>
      <c r="U31" s="56">
        <v>0</v>
      </c>
      <c r="V31" s="56">
        <v>0</v>
      </c>
      <c r="W31" s="56">
        <v>1.6</v>
      </c>
      <c r="X31" s="56">
        <v>1.5</v>
      </c>
      <c r="Y31" s="56">
        <v>3</v>
      </c>
      <c r="Z31" s="48"/>
      <c r="AA31" s="56">
        <v>1.5</v>
      </c>
      <c r="AB31" s="56">
        <v>1.6</v>
      </c>
    </row>
    <row r="32" spans="1:28" ht="12.75" x14ac:dyDescent="0.2">
      <c r="A32" s="57">
        <v>19694</v>
      </c>
      <c r="B32" s="56">
        <v>6.4</v>
      </c>
      <c r="C32" s="56">
        <v>6.5</v>
      </c>
      <c r="D32" s="56">
        <v>6.2</v>
      </c>
      <c r="E32" s="56">
        <v>6.5</v>
      </c>
      <c r="F32" s="56">
        <v>6.6</v>
      </c>
      <c r="G32" s="56">
        <v>6.8</v>
      </c>
      <c r="H32" s="48"/>
      <c r="I32" s="56">
        <v>7</v>
      </c>
      <c r="J32" s="56">
        <v>6.4</v>
      </c>
      <c r="K32" s="56">
        <v>1.6</v>
      </c>
      <c r="L32" s="56">
        <v>3.2</v>
      </c>
      <c r="M32" s="56">
        <v>1.6</v>
      </c>
      <c r="N32" s="56">
        <v>3.2</v>
      </c>
      <c r="O32" s="56">
        <v>3.1</v>
      </c>
      <c r="P32" s="56">
        <v>6.3</v>
      </c>
      <c r="Q32" s="48"/>
      <c r="R32" s="56">
        <v>4.5</v>
      </c>
      <c r="S32" s="56">
        <v>1.6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48"/>
      <c r="AA32" s="56">
        <v>1.4</v>
      </c>
      <c r="AB32" s="56">
        <v>-1.5</v>
      </c>
    </row>
    <row r="33" spans="1:28" ht="12.75" x14ac:dyDescent="0.2">
      <c r="A33" s="57">
        <v>19784</v>
      </c>
      <c r="B33" s="56">
        <v>6.4</v>
      </c>
      <c r="C33" s="56">
        <v>6.5</v>
      </c>
      <c r="D33" s="56">
        <v>6.2</v>
      </c>
      <c r="E33" s="56">
        <v>6.5</v>
      </c>
      <c r="F33" s="56">
        <v>6.6</v>
      </c>
      <c r="G33" s="56">
        <v>6.8</v>
      </c>
      <c r="H33" s="48"/>
      <c r="I33" s="56">
        <v>6.9</v>
      </c>
      <c r="J33" s="56">
        <v>6.5</v>
      </c>
      <c r="K33" s="56">
        <v>1.6</v>
      </c>
      <c r="L33" s="56">
        <v>1.6</v>
      </c>
      <c r="M33" s="56">
        <v>1.6</v>
      </c>
      <c r="N33" s="56">
        <v>1.6</v>
      </c>
      <c r="O33" s="56">
        <v>1.5</v>
      </c>
      <c r="P33" s="56">
        <v>4.5999999999999996</v>
      </c>
      <c r="Q33" s="48"/>
      <c r="R33" s="56">
        <v>1.5</v>
      </c>
      <c r="S33" s="56">
        <v>3.2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48"/>
      <c r="AA33" s="56">
        <v>-1.4</v>
      </c>
      <c r="AB33" s="56">
        <v>1.6</v>
      </c>
    </row>
    <row r="34" spans="1:28" ht="12.75" x14ac:dyDescent="0.2">
      <c r="A34" s="57">
        <v>19876</v>
      </c>
      <c r="B34" s="56">
        <v>6.4</v>
      </c>
      <c r="C34" s="56">
        <v>6.5</v>
      </c>
      <c r="D34" s="56">
        <v>6.2</v>
      </c>
      <c r="E34" s="56">
        <v>6.5</v>
      </c>
      <c r="F34" s="56">
        <v>6.7</v>
      </c>
      <c r="G34" s="56">
        <v>6.8</v>
      </c>
      <c r="H34" s="48"/>
      <c r="I34" s="56">
        <v>6.9</v>
      </c>
      <c r="J34" s="56">
        <v>6.5</v>
      </c>
      <c r="K34" s="56">
        <v>0</v>
      </c>
      <c r="L34" s="56">
        <v>0</v>
      </c>
      <c r="M34" s="56">
        <v>0</v>
      </c>
      <c r="N34" s="56">
        <v>1.6</v>
      </c>
      <c r="O34" s="56">
        <v>3.1</v>
      </c>
      <c r="P34" s="56">
        <v>3</v>
      </c>
      <c r="Q34" s="48"/>
      <c r="R34" s="56">
        <v>1.5</v>
      </c>
      <c r="S34" s="56">
        <v>1.6</v>
      </c>
      <c r="T34" s="56">
        <v>0</v>
      </c>
      <c r="U34" s="56">
        <v>0</v>
      </c>
      <c r="V34" s="56">
        <v>0</v>
      </c>
      <c r="W34" s="56">
        <v>0</v>
      </c>
      <c r="X34" s="56">
        <v>1.5</v>
      </c>
      <c r="Y34" s="56">
        <v>0</v>
      </c>
      <c r="Z34" s="48"/>
      <c r="AA34" s="56">
        <v>0</v>
      </c>
      <c r="AB34" s="56">
        <v>0</v>
      </c>
    </row>
    <row r="35" spans="1:28" ht="12.75" x14ac:dyDescent="0.2">
      <c r="A35" s="57">
        <v>19968</v>
      </c>
      <c r="B35" s="56">
        <v>6.4</v>
      </c>
      <c r="C35" s="56">
        <v>6.4</v>
      </c>
      <c r="D35" s="56">
        <v>6.2</v>
      </c>
      <c r="E35" s="56">
        <v>6.5</v>
      </c>
      <c r="F35" s="56">
        <v>6.7</v>
      </c>
      <c r="G35" s="56">
        <v>6.7</v>
      </c>
      <c r="H35" s="48"/>
      <c r="I35" s="56">
        <v>6.9</v>
      </c>
      <c r="J35" s="56">
        <v>6.5</v>
      </c>
      <c r="K35" s="56">
        <v>0</v>
      </c>
      <c r="L35" s="56">
        <v>-1.5</v>
      </c>
      <c r="M35" s="56">
        <v>0</v>
      </c>
      <c r="N35" s="56">
        <v>0</v>
      </c>
      <c r="O35" s="56">
        <v>1.5</v>
      </c>
      <c r="P35" s="56">
        <v>-1.5</v>
      </c>
      <c r="Q35" s="48"/>
      <c r="R35" s="56">
        <v>0</v>
      </c>
      <c r="S35" s="56">
        <v>0</v>
      </c>
      <c r="T35" s="56">
        <v>0</v>
      </c>
      <c r="U35" s="56">
        <v>-1.5</v>
      </c>
      <c r="V35" s="56">
        <v>0</v>
      </c>
      <c r="W35" s="56">
        <v>0</v>
      </c>
      <c r="X35" s="56">
        <v>0</v>
      </c>
      <c r="Y35" s="56">
        <v>-1.5</v>
      </c>
      <c r="Z35" s="48"/>
      <c r="AA35" s="56">
        <v>0</v>
      </c>
      <c r="AB35" s="56">
        <v>0</v>
      </c>
    </row>
    <row r="36" spans="1:28" ht="12.75" x14ac:dyDescent="0.2">
      <c r="A36" s="57">
        <v>20059</v>
      </c>
      <c r="B36" s="56">
        <v>6.4</v>
      </c>
      <c r="C36" s="56">
        <v>6.4</v>
      </c>
      <c r="D36" s="56">
        <v>6.2</v>
      </c>
      <c r="E36" s="56">
        <v>6.5</v>
      </c>
      <c r="F36" s="56">
        <v>6.7</v>
      </c>
      <c r="G36" s="56">
        <v>6.7</v>
      </c>
      <c r="H36" s="48"/>
      <c r="I36" s="56">
        <v>7</v>
      </c>
      <c r="J36" s="56">
        <v>6.5</v>
      </c>
      <c r="K36" s="56">
        <v>0</v>
      </c>
      <c r="L36" s="56">
        <v>-1.5</v>
      </c>
      <c r="M36" s="56">
        <v>0</v>
      </c>
      <c r="N36" s="56">
        <v>0</v>
      </c>
      <c r="O36" s="56">
        <v>1.5</v>
      </c>
      <c r="P36" s="56">
        <v>-1.5</v>
      </c>
      <c r="Q36" s="48"/>
      <c r="R36" s="56">
        <v>0</v>
      </c>
      <c r="S36" s="56">
        <v>1.6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48"/>
      <c r="AA36" s="56">
        <v>1.4</v>
      </c>
      <c r="AB36" s="56">
        <v>0</v>
      </c>
    </row>
    <row r="37" spans="1:28" ht="12.75" x14ac:dyDescent="0.2">
      <c r="A37" s="57">
        <v>20149</v>
      </c>
      <c r="B37" s="56">
        <v>6.5</v>
      </c>
      <c r="C37" s="56">
        <v>6.5</v>
      </c>
      <c r="D37" s="56">
        <v>6.3</v>
      </c>
      <c r="E37" s="56">
        <v>6.6</v>
      </c>
      <c r="F37" s="56">
        <v>6.7</v>
      </c>
      <c r="G37" s="56">
        <v>6.8</v>
      </c>
      <c r="H37" s="48"/>
      <c r="I37" s="56">
        <v>7</v>
      </c>
      <c r="J37" s="56">
        <v>6.5</v>
      </c>
      <c r="K37" s="56">
        <v>1.6</v>
      </c>
      <c r="L37" s="56">
        <v>0</v>
      </c>
      <c r="M37" s="56">
        <v>1.6</v>
      </c>
      <c r="N37" s="56">
        <v>1.5</v>
      </c>
      <c r="O37" s="56">
        <v>1.5</v>
      </c>
      <c r="P37" s="56">
        <v>0</v>
      </c>
      <c r="Q37" s="48"/>
      <c r="R37" s="56">
        <v>1.4</v>
      </c>
      <c r="S37" s="56">
        <v>0</v>
      </c>
      <c r="T37" s="56">
        <v>1.6</v>
      </c>
      <c r="U37" s="56">
        <v>1.6</v>
      </c>
      <c r="V37" s="56">
        <v>1.6</v>
      </c>
      <c r="W37" s="56">
        <v>1.5</v>
      </c>
      <c r="X37" s="56">
        <v>0</v>
      </c>
      <c r="Y37" s="56">
        <v>1.5</v>
      </c>
      <c r="Z37" s="48"/>
      <c r="AA37" s="56">
        <v>0</v>
      </c>
      <c r="AB37" s="56">
        <v>0</v>
      </c>
    </row>
    <row r="38" spans="1:28" ht="12.75" x14ac:dyDescent="0.2">
      <c r="A38" s="57">
        <v>20241</v>
      </c>
      <c r="B38" s="56">
        <v>6.5</v>
      </c>
      <c r="C38" s="56">
        <v>6.6</v>
      </c>
      <c r="D38" s="56">
        <v>6.3</v>
      </c>
      <c r="E38" s="56">
        <v>6.6</v>
      </c>
      <c r="F38" s="56">
        <v>6.8</v>
      </c>
      <c r="G38" s="56">
        <v>6.8</v>
      </c>
      <c r="H38" s="48"/>
      <c r="I38" s="56">
        <v>7.1</v>
      </c>
      <c r="J38" s="56">
        <v>6.6</v>
      </c>
      <c r="K38" s="56">
        <v>1.6</v>
      </c>
      <c r="L38" s="56">
        <v>1.5</v>
      </c>
      <c r="M38" s="56">
        <v>1.6</v>
      </c>
      <c r="N38" s="56">
        <v>1.5</v>
      </c>
      <c r="O38" s="56">
        <v>1.5</v>
      </c>
      <c r="P38" s="56">
        <v>0</v>
      </c>
      <c r="Q38" s="48"/>
      <c r="R38" s="56">
        <v>2.9</v>
      </c>
      <c r="S38" s="56">
        <v>1.5</v>
      </c>
      <c r="T38" s="56">
        <v>0</v>
      </c>
      <c r="U38" s="56">
        <v>1.5</v>
      </c>
      <c r="V38" s="56">
        <v>0</v>
      </c>
      <c r="W38" s="56">
        <v>0</v>
      </c>
      <c r="X38" s="56">
        <v>1.5</v>
      </c>
      <c r="Y38" s="56">
        <v>0</v>
      </c>
      <c r="Z38" s="48"/>
      <c r="AA38" s="56">
        <v>1.4</v>
      </c>
      <c r="AB38" s="56">
        <v>1.5</v>
      </c>
    </row>
    <row r="39" spans="1:28" ht="12.75" x14ac:dyDescent="0.2">
      <c r="A39" s="57">
        <v>20333</v>
      </c>
      <c r="B39" s="56">
        <v>6.5</v>
      </c>
      <c r="C39" s="56">
        <v>6.7</v>
      </c>
      <c r="D39" s="56">
        <v>6.3</v>
      </c>
      <c r="E39" s="56">
        <v>6.6</v>
      </c>
      <c r="F39" s="56">
        <v>6.8</v>
      </c>
      <c r="G39" s="56">
        <v>7</v>
      </c>
      <c r="H39" s="48"/>
      <c r="I39" s="56">
        <v>7.2</v>
      </c>
      <c r="J39" s="56">
        <v>6.6</v>
      </c>
      <c r="K39" s="56">
        <v>1.6</v>
      </c>
      <c r="L39" s="56">
        <v>4.7</v>
      </c>
      <c r="M39" s="56">
        <v>1.6</v>
      </c>
      <c r="N39" s="56">
        <v>1.5</v>
      </c>
      <c r="O39" s="56">
        <v>1.5</v>
      </c>
      <c r="P39" s="56">
        <v>4.5</v>
      </c>
      <c r="Q39" s="48"/>
      <c r="R39" s="56">
        <v>4.3</v>
      </c>
      <c r="S39" s="56">
        <v>1.5</v>
      </c>
      <c r="T39" s="56">
        <v>0</v>
      </c>
      <c r="U39" s="56">
        <v>1.5</v>
      </c>
      <c r="V39" s="56">
        <v>0</v>
      </c>
      <c r="W39" s="56">
        <v>0</v>
      </c>
      <c r="X39" s="56">
        <v>0</v>
      </c>
      <c r="Y39" s="56">
        <v>2.9</v>
      </c>
      <c r="Z39" s="48"/>
      <c r="AA39" s="56">
        <v>1.4</v>
      </c>
      <c r="AB39" s="56">
        <v>0</v>
      </c>
    </row>
    <row r="40" spans="1:28" ht="12.75" x14ac:dyDescent="0.2">
      <c r="A40" s="57">
        <v>20424</v>
      </c>
      <c r="B40" s="56">
        <v>6.6</v>
      </c>
      <c r="C40" s="56">
        <v>6.8</v>
      </c>
      <c r="D40" s="56">
        <v>6.4</v>
      </c>
      <c r="E40" s="56">
        <v>6.7</v>
      </c>
      <c r="F40" s="56">
        <v>6.9</v>
      </c>
      <c r="G40" s="56">
        <v>7.1</v>
      </c>
      <c r="H40" s="48"/>
      <c r="I40" s="56">
        <v>7.2</v>
      </c>
      <c r="J40" s="56">
        <v>6.7</v>
      </c>
      <c r="K40" s="56">
        <v>3.1</v>
      </c>
      <c r="L40" s="56">
        <v>6.3</v>
      </c>
      <c r="M40" s="56">
        <v>3.2</v>
      </c>
      <c r="N40" s="56">
        <v>3.1</v>
      </c>
      <c r="O40" s="56">
        <v>3</v>
      </c>
      <c r="P40" s="56">
        <v>6</v>
      </c>
      <c r="Q40" s="48"/>
      <c r="R40" s="56">
        <v>2.9</v>
      </c>
      <c r="S40" s="56">
        <v>3.1</v>
      </c>
      <c r="T40" s="56">
        <v>1.5</v>
      </c>
      <c r="U40" s="56">
        <v>1.5</v>
      </c>
      <c r="V40" s="56">
        <v>1.6</v>
      </c>
      <c r="W40" s="56">
        <v>1.5</v>
      </c>
      <c r="X40" s="56">
        <v>1.5</v>
      </c>
      <c r="Y40" s="56">
        <v>1.4</v>
      </c>
      <c r="Z40" s="48"/>
      <c r="AA40" s="56">
        <v>0</v>
      </c>
      <c r="AB40" s="56">
        <v>1.5</v>
      </c>
    </row>
    <row r="41" spans="1:28" ht="12.75" x14ac:dyDescent="0.2">
      <c r="A41" s="57">
        <v>20515</v>
      </c>
      <c r="B41" s="56">
        <v>6.6</v>
      </c>
      <c r="C41" s="56">
        <v>6.9</v>
      </c>
      <c r="D41" s="56">
        <v>6.5</v>
      </c>
      <c r="E41" s="56">
        <v>6.8</v>
      </c>
      <c r="F41" s="56">
        <v>6.9</v>
      </c>
      <c r="G41" s="56">
        <v>7.2</v>
      </c>
      <c r="H41" s="48"/>
      <c r="I41" s="56">
        <v>7.3</v>
      </c>
      <c r="J41" s="56">
        <v>6.7</v>
      </c>
      <c r="K41" s="56">
        <v>1.5</v>
      </c>
      <c r="L41" s="56">
        <v>6.2</v>
      </c>
      <c r="M41" s="56">
        <v>3.2</v>
      </c>
      <c r="N41" s="56">
        <v>3</v>
      </c>
      <c r="O41" s="56">
        <v>3</v>
      </c>
      <c r="P41" s="56">
        <v>5.9</v>
      </c>
      <c r="Q41" s="48"/>
      <c r="R41" s="56">
        <v>4.3</v>
      </c>
      <c r="S41" s="56">
        <v>3.1</v>
      </c>
      <c r="T41" s="56">
        <v>0</v>
      </c>
      <c r="U41" s="56">
        <v>1.5</v>
      </c>
      <c r="V41" s="56">
        <v>1.6</v>
      </c>
      <c r="W41" s="56">
        <v>1.5</v>
      </c>
      <c r="X41" s="56">
        <v>0</v>
      </c>
      <c r="Y41" s="56">
        <v>1.4</v>
      </c>
      <c r="Z41" s="48"/>
      <c r="AA41" s="56">
        <v>1.4</v>
      </c>
      <c r="AB41" s="56">
        <v>0</v>
      </c>
    </row>
    <row r="42" spans="1:28" ht="12.75" x14ac:dyDescent="0.2">
      <c r="A42" s="57">
        <v>20607</v>
      </c>
      <c r="B42" s="56">
        <v>6.9</v>
      </c>
      <c r="C42" s="56">
        <v>7.2</v>
      </c>
      <c r="D42" s="56">
        <v>6.7</v>
      </c>
      <c r="E42" s="56">
        <v>7</v>
      </c>
      <c r="F42" s="56">
        <v>7.1</v>
      </c>
      <c r="G42" s="56">
        <v>7.4</v>
      </c>
      <c r="H42" s="48"/>
      <c r="I42" s="56">
        <v>7.4</v>
      </c>
      <c r="J42" s="56">
        <v>7</v>
      </c>
      <c r="K42" s="56">
        <v>6.2</v>
      </c>
      <c r="L42" s="56">
        <v>9.1</v>
      </c>
      <c r="M42" s="56">
        <v>6.3</v>
      </c>
      <c r="N42" s="56">
        <v>6.1</v>
      </c>
      <c r="O42" s="56">
        <v>4.4000000000000004</v>
      </c>
      <c r="P42" s="56">
        <v>8.8000000000000007</v>
      </c>
      <c r="Q42" s="48"/>
      <c r="R42" s="56">
        <v>4.2</v>
      </c>
      <c r="S42" s="56">
        <v>6.1</v>
      </c>
      <c r="T42" s="56">
        <v>4.5</v>
      </c>
      <c r="U42" s="56">
        <v>4.3</v>
      </c>
      <c r="V42" s="56">
        <v>3.1</v>
      </c>
      <c r="W42" s="56">
        <v>2.9</v>
      </c>
      <c r="X42" s="56">
        <v>2.9</v>
      </c>
      <c r="Y42" s="56">
        <v>2.8</v>
      </c>
      <c r="Z42" s="48"/>
      <c r="AA42" s="56">
        <v>1.4</v>
      </c>
      <c r="AB42" s="56">
        <v>4.5</v>
      </c>
    </row>
    <row r="43" spans="1:28" ht="12.75" x14ac:dyDescent="0.2">
      <c r="A43" s="57">
        <v>20699</v>
      </c>
      <c r="B43" s="56">
        <v>7.1</v>
      </c>
      <c r="C43" s="56">
        <v>7.3</v>
      </c>
      <c r="D43" s="56">
        <v>6.8</v>
      </c>
      <c r="E43" s="56">
        <v>7.1</v>
      </c>
      <c r="F43" s="56">
        <v>7.1</v>
      </c>
      <c r="G43" s="56">
        <v>7.5</v>
      </c>
      <c r="H43" s="48"/>
      <c r="I43" s="56">
        <v>7.6</v>
      </c>
      <c r="J43" s="56">
        <v>7.1</v>
      </c>
      <c r="K43" s="56">
        <v>9.1999999999999993</v>
      </c>
      <c r="L43" s="56">
        <v>9</v>
      </c>
      <c r="M43" s="56">
        <v>7.9</v>
      </c>
      <c r="N43" s="56">
        <v>7.6</v>
      </c>
      <c r="O43" s="56">
        <v>4.4000000000000004</v>
      </c>
      <c r="P43" s="56">
        <v>7.1</v>
      </c>
      <c r="Q43" s="48"/>
      <c r="R43" s="56">
        <v>5.6</v>
      </c>
      <c r="S43" s="56">
        <v>7.6</v>
      </c>
      <c r="T43" s="56">
        <v>2.9</v>
      </c>
      <c r="U43" s="56">
        <v>1.4</v>
      </c>
      <c r="V43" s="56">
        <v>1.5</v>
      </c>
      <c r="W43" s="56">
        <v>1.4</v>
      </c>
      <c r="X43" s="56">
        <v>0</v>
      </c>
      <c r="Y43" s="56">
        <v>1.4</v>
      </c>
      <c r="Z43" s="48"/>
      <c r="AA43" s="56">
        <v>2.7</v>
      </c>
      <c r="AB43" s="56">
        <v>1.4</v>
      </c>
    </row>
    <row r="44" spans="1:28" ht="12.75" x14ac:dyDescent="0.2">
      <c r="A44" s="57">
        <v>20790</v>
      </c>
      <c r="B44" s="56">
        <v>7.1</v>
      </c>
      <c r="C44" s="56">
        <v>7.3</v>
      </c>
      <c r="D44" s="56">
        <v>6.8</v>
      </c>
      <c r="E44" s="56">
        <v>7.1</v>
      </c>
      <c r="F44" s="56">
        <v>7.2</v>
      </c>
      <c r="G44" s="56">
        <v>7.6</v>
      </c>
      <c r="H44" s="48"/>
      <c r="I44" s="56">
        <v>7.7</v>
      </c>
      <c r="J44" s="56">
        <v>7.1</v>
      </c>
      <c r="K44" s="56">
        <v>7.6</v>
      </c>
      <c r="L44" s="56">
        <v>7.4</v>
      </c>
      <c r="M44" s="56">
        <v>6.3</v>
      </c>
      <c r="N44" s="56">
        <v>6</v>
      </c>
      <c r="O44" s="56">
        <v>4.3</v>
      </c>
      <c r="P44" s="56">
        <v>7</v>
      </c>
      <c r="Q44" s="48"/>
      <c r="R44" s="56">
        <v>6.9</v>
      </c>
      <c r="S44" s="56">
        <v>6</v>
      </c>
      <c r="T44" s="56">
        <v>0</v>
      </c>
      <c r="U44" s="56">
        <v>0</v>
      </c>
      <c r="V44" s="56">
        <v>0</v>
      </c>
      <c r="W44" s="56">
        <v>0</v>
      </c>
      <c r="X44" s="56">
        <v>1.4</v>
      </c>
      <c r="Y44" s="56">
        <v>1.3</v>
      </c>
      <c r="Z44" s="48"/>
      <c r="AA44" s="56">
        <v>1.3</v>
      </c>
      <c r="AB44" s="56">
        <v>0</v>
      </c>
    </row>
    <row r="45" spans="1:28" ht="12.75" x14ac:dyDescent="0.2">
      <c r="A45" s="57">
        <v>20880</v>
      </c>
      <c r="B45" s="56">
        <v>7.1</v>
      </c>
      <c r="C45" s="56">
        <v>7.2</v>
      </c>
      <c r="D45" s="56">
        <v>6.8</v>
      </c>
      <c r="E45" s="56">
        <v>7</v>
      </c>
      <c r="F45" s="56">
        <v>7.2</v>
      </c>
      <c r="G45" s="56">
        <v>7.6</v>
      </c>
      <c r="H45" s="48"/>
      <c r="I45" s="56">
        <v>7.7</v>
      </c>
      <c r="J45" s="56">
        <v>7.1</v>
      </c>
      <c r="K45" s="56">
        <v>7.6</v>
      </c>
      <c r="L45" s="56">
        <v>4.3</v>
      </c>
      <c r="M45" s="56">
        <v>4.5999999999999996</v>
      </c>
      <c r="N45" s="56">
        <v>2.9</v>
      </c>
      <c r="O45" s="56">
        <v>4.3</v>
      </c>
      <c r="P45" s="56">
        <v>5.6</v>
      </c>
      <c r="Q45" s="48"/>
      <c r="R45" s="56">
        <v>5.5</v>
      </c>
      <c r="S45" s="56">
        <v>6</v>
      </c>
      <c r="T45" s="56">
        <v>0</v>
      </c>
      <c r="U45" s="56">
        <v>-1.4</v>
      </c>
      <c r="V45" s="56">
        <v>0</v>
      </c>
      <c r="W45" s="56">
        <v>-1.4</v>
      </c>
      <c r="X45" s="56">
        <v>0</v>
      </c>
      <c r="Y45" s="56">
        <v>0</v>
      </c>
      <c r="Z45" s="48"/>
      <c r="AA45" s="56">
        <v>0</v>
      </c>
      <c r="AB45" s="56">
        <v>0</v>
      </c>
    </row>
    <row r="46" spans="1:28" ht="12.75" x14ac:dyDescent="0.2">
      <c r="A46" s="57">
        <v>20972</v>
      </c>
      <c r="B46" s="56">
        <v>7.1</v>
      </c>
      <c r="C46" s="56">
        <v>7.3</v>
      </c>
      <c r="D46" s="56">
        <v>6.9</v>
      </c>
      <c r="E46" s="56">
        <v>7.1</v>
      </c>
      <c r="F46" s="56">
        <v>7.3</v>
      </c>
      <c r="G46" s="56">
        <v>7.6</v>
      </c>
      <c r="H46" s="48"/>
      <c r="I46" s="56">
        <v>7.7</v>
      </c>
      <c r="J46" s="56">
        <v>7.2</v>
      </c>
      <c r="K46" s="56">
        <v>2.9</v>
      </c>
      <c r="L46" s="56">
        <v>1.4</v>
      </c>
      <c r="M46" s="56">
        <v>3</v>
      </c>
      <c r="N46" s="56">
        <v>1.4</v>
      </c>
      <c r="O46" s="56">
        <v>2.8</v>
      </c>
      <c r="P46" s="56">
        <v>2.7</v>
      </c>
      <c r="Q46" s="48"/>
      <c r="R46" s="56">
        <v>4.0999999999999996</v>
      </c>
      <c r="S46" s="56">
        <v>2.9</v>
      </c>
      <c r="T46" s="56">
        <v>0</v>
      </c>
      <c r="U46" s="56">
        <v>1.4</v>
      </c>
      <c r="V46" s="56">
        <v>1.5</v>
      </c>
      <c r="W46" s="56">
        <v>1.4</v>
      </c>
      <c r="X46" s="56">
        <v>1.4</v>
      </c>
      <c r="Y46" s="56">
        <v>0</v>
      </c>
      <c r="Z46" s="48"/>
      <c r="AA46" s="56">
        <v>0</v>
      </c>
      <c r="AB46" s="56">
        <v>1.4</v>
      </c>
    </row>
    <row r="47" spans="1:28" ht="12.75" x14ac:dyDescent="0.2">
      <c r="A47" s="57">
        <v>21064</v>
      </c>
      <c r="B47" s="56">
        <v>7.2</v>
      </c>
      <c r="C47" s="56">
        <v>7.3</v>
      </c>
      <c r="D47" s="56">
        <v>6.9</v>
      </c>
      <c r="E47" s="56">
        <v>7.1</v>
      </c>
      <c r="F47" s="56">
        <v>7.3</v>
      </c>
      <c r="G47" s="56">
        <v>7.6</v>
      </c>
      <c r="H47" s="48"/>
      <c r="I47" s="56">
        <v>7.7</v>
      </c>
      <c r="J47" s="56">
        <v>7.2</v>
      </c>
      <c r="K47" s="56">
        <v>1.4</v>
      </c>
      <c r="L47" s="56">
        <v>0</v>
      </c>
      <c r="M47" s="56">
        <v>1.5</v>
      </c>
      <c r="N47" s="56">
        <v>0</v>
      </c>
      <c r="O47" s="56">
        <v>2.8</v>
      </c>
      <c r="P47" s="56">
        <v>1.3</v>
      </c>
      <c r="Q47" s="48"/>
      <c r="R47" s="56">
        <v>1.3</v>
      </c>
      <c r="S47" s="56">
        <v>1.4</v>
      </c>
      <c r="T47" s="56">
        <v>1.4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48"/>
      <c r="AA47" s="56">
        <v>0</v>
      </c>
      <c r="AB47" s="56">
        <v>0</v>
      </c>
    </row>
    <row r="48" spans="1:28" ht="12.75" x14ac:dyDescent="0.2">
      <c r="A48" s="57">
        <v>21155</v>
      </c>
      <c r="B48" s="56">
        <v>7.2</v>
      </c>
      <c r="C48" s="56">
        <v>7.3</v>
      </c>
      <c r="D48" s="56">
        <v>6.9</v>
      </c>
      <c r="E48" s="56">
        <v>7.1</v>
      </c>
      <c r="F48" s="56">
        <v>7.2</v>
      </c>
      <c r="G48" s="56">
        <v>7.6</v>
      </c>
      <c r="H48" s="48"/>
      <c r="I48" s="56">
        <v>7.7</v>
      </c>
      <c r="J48" s="56">
        <v>7.2</v>
      </c>
      <c r="K48" s="56">
        <v>1.4</v>
      </c>
      <c r="L48" s="56">
        <v>0</v>
      </c>
      <c r="M48" s="56">
        <v>1.5</v>
      </c>
      <c r="N48" s="56">
        <v>0</v>
      </c>
      <c r="O48" s="56">
        <v>0</v>
      </c>
      <c r="P48" s="56">
        <v>0</v>
      </c>
      <c r="Q48" s="48"/>
      <c r="R48" s="56">
        <v>0</v>
      </c>
      <c r="S48" s="56">
        <v>1.4</v>
      </c>
      <c r="T48" s="56">
        <v>0</v>
      </c>
      <c r="U48" s="56">
        <v>0</v>
      </c>
      <c r="V48" s="56">
        <v>0</v>
      </c>
      <c r="W48" s="56">
        <v>0</v>
      </c>
      <c r="X48" s="56">
        <v>-1.4</v>
      </c>
      <c r="Y48" s="56">
        <v>0</v>
      </c>
      <c r="Z48" s="48"/>
      <c r="AA48" s="56">
        <v>0</v>
      </c>
      <c r="AB48" s="56">
        <v>0</v>
      </c>
    </row>
    <row r="49" spans="1:28" ht="12.75" x14ac:dyDescent="0.2">
      <c r="A49" s="57">
        <v>21245</v>
      </c>
      <c r="B49" s="56">
        <v>7.3</v>
      </c>
      <c r="C49" s="56">
        <v>7.3</v>
      </c>
      <c r="D49" s="56">
        <v>7</v>
      </c>
      <c r="E49" s="56">
        <v>7.1</v>
      </c>
      <c r="F49" s="56">
        <v>7.2</v>
      </c>
      <c r="G49" s="56">
        <v>7.6</v>
      </c>
      <c r="H49" s="48"/>
      <c r="I49" s="56">
        <v>7.7</v>
      </c>
      <c r="J49" s="56">
        <v>7.2</v>
      </c>
      <c r="K49" s="56">
        <v>2.8</v>
      </c>
      <c r="L49" s="56">
        <v>1.4</v>
      </c>
      <c r="M49" s="56">
        <v>2.9</v>
      </c>
      <c r="N49" s="56">
        <v>1.4</v>
      </c>
      <c r="O49" s="56">
        <v>0</v>
      </c>
      <c r="P49" s="56">
        <v>0</v>
      </c>
      <c r="Q49" s="48"/>
      <c r="R49" s="56">
        <v>0</v>
      </c>
      <c r="S49" s="56">
        <v>1.4</v>
      </c>
      <c r="T49" s="56">
        <v>1.4</v>
      </c>
      <c r="U49" s="56">
        <v>0</v>
      </c>
      <c r="V49" s="56">
        <v>1.4</v>
      </c>
      <c r="W49" s="56">
        <v>0</v>
      </c>
      <c r="X49" s="56">
        <v>0</v>
      </c>
      <c r="Y49" s="56">
        <v>0</v>
      </c>
      <c r="Z49" s="48"/>
      <c r="AA49" s="56">
        <v>0</v>
      </c>
      <c r="AB49" s="56">
        <v>0</v>
      </c>
    </row>
    <row r="50" spans="1:28" ht="12.75" x14ac:dyDescent="0.2">
      <c r="A50" s="57">
        <v>21337</v>
      </c>
      <c r="B50" s="56">
        <v>7.3</v>
      </c>
      <c r="C50" s="56">
        <v>7.3</v>
      </c>
      <c r="D50" s="56">
        <v>7</v>
      </c>
      <c r="E50" s="56">
        <v>7.1</v>
      </c>
      <c r="F50" s="56">
        <v>7.3</v>
      </c>
      <c r="G50" s="56">
        <v>7.6</v>
      </c>
      <c r="H50" s="48"/>
      <c r="I50" s="56">
        <v>7.8</v>
      </c>
      <c r="J50" s="56">
        <v>7.2</v>
      </c>
      <c r="K50" s="56">
        <v>2.8</v>
      </c>
      <c r="L50" s="56">
        <v>0</v>
      </c>
      <c r="M50" s="56">
        <v>1.4</v>
      </c>
      <c r="N50" s="56">
        <v>0</v>
      </c>
      <c r="O50" s="56">
        <v>0</v>
      </c>
      <c r="P50" s="56">
        <v>0</v>
      </c>
      <c r="Q50" s="48"/>
      <c r="R50" s="56">
        <v>1.3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1.4</v>
      </c>
      <c r="Y50" s="56">
        <v>0</v>
      </c>
      <c r="Z50" s="48"/>
      <c r="AA50" s="56">
        <v>1.3</v>
      </c>
      <c r="AB50" s="56">
        <v>0</v>
      </c>
    </row>
    <row r="51" spans="1:28" ht="12.75" x14ac:dyDescent="0.2">
      <c r="A51" s="57">
        <v>21429</v>
      </c>
      <c r="B51" s="56">
        <v>7.2</v>
      </c>
      <c r="C51" s="56">
        <v>7.3</v>
      </c>
      <c r="D51" s="56">
        <v>7.1</v>
      </c>
      <c r="E51" s="56">
        <v>7.2</v>
      </c>
      <c r="F51" s="56">
        <v>7.3</v>
      </c>
      <c r="G51" s="56">
        <v>7.6</v>
      </c>
      <c r="H51" s="48"/>
      <c r="I51" s="56">
        <v>7.7</v>
      </c>
      <c r="J51" s="56">
        <v>7.2</v>
      </c>
      <c r="K51" s="56">
        <v>0</v>
      </c>
      <c r="L51" s="56">
        <v>0</v>
      </c>
      <c r="M51" s="56">
        <v>2.9</v>
      </c>
      <c r="N51" s="56">
        <v>1.4</v>
      </c>
      <c r="O51" s="56">
        <v>0</v>
      </c>
      <c r="P51" s="56">
        <v>0</v>
      </c>
      <c r="Q51" s="48"/>
      <c r="R51" s="56">
        <v>0</v>
      </c>
      <c r="S51" s="56">
        <v>0</v>
      </c>
      <c r="T51" s="56">
        <v>-1.4</v>
      </c>
      <c r="U51" s="56">
        <v>0</v>
      </c>
      <c r="V51" s="56">
        <v>1.4</v>
      </c>
      <c r="W51" s="56">
        <v>1.4</v>
      </c>
      <c r="X51" s="56">
        <v>0</v>
      </c>
      <c r="Y51" s="56">
        <v>0</v>
      </c>
      <c r="Z51" s="48"/>
      <c r="AA51" s="56">
        <v>-1.3</v>
      </c>
      <c r="AB51" s="56">
        <v>0</v>
      </c>
    </row>
    <row r="52" spans="1:28" ht="12.75" x14ac:dyDescent="0.2">
      <c r="A52" s="57">
        <v>21520</v>
      </c>
      <c r="B52" s="56">
        <v>7.3</v>
      </c>
      <c r="C52" s="56">
        <v>7.5</v>
      </c>
      <c r="D52" s="56">
        <v>7.2</v>
      </c>
      <c r="E52" s="56">
        <v>7.2</v>
      </c>
      <c r="F52" s="56">
        <v>7.3</v>
      </c>
      <c r="G52" s="56">
        <v>7.7</v>
      </c>
      <c r="H52" s="48"/>
      <c r="I52" s="56">
        <v>7.8</v>
      </c>
      <c r="J52" s="56">
        <v>7.3</v>
      </c>
      <c r="K52" s="56">
        <v>1.4</v>
      </c>
      <c r="L52" s="56">
        <v>2.7</v>
      </c>
      <c r="M52" s="56">
        <v>4.3</v>
      </c>
      <c r="N52" s="56">
        <v>1.4</v>
      </c>
      <c r="O52" s="56">
        <v>1.4</v>
      </c>
      <c r="P52" s="56">
        <v>1.3</v>
      </c>
      <c r="Q52" s="48"/>
      <c r="R52" s="56">
        <v>1.3</v>
      </c>
      <c r="S52" s="56">
        <v>1.4</v>
      </c>
      <c r="T52" s="56">
        <v>1.4</v>
      </c>
      <c r="U52" s="56">
        <v>2.7</v>
      </c>
      <c r="V52" s="56">
        <v>1.4</v>
      </c>
      <c r="W52" s="56">
        <v>0</v>
      </c>
      <c r="X52" s="56">
        <v>0</v>
      </c>
      <c r="Y52" s="56">
        <v>1.3</v>
      </c>
      <c r="Z52" s="48"/>
      <c r="AA52" s="56">
        <v>1.3</v>
      </c>
      <c r="AB52" s="56">
        <v>1.4</v>
      </c>
    </row>
    <row r="53" spans="1:28" ht="12.75" x14ac:dyDescent="0.2">
      <c r="A53" s="57">
        <v>21610</v>
      </c>
      <c r="B53" s="56">
        <v>7.3</v>
      </c>
      <c r="C53" s="56">
        <v>7.5</v>
      </c>
      <c r="D53" s="56">
        <v>7.2</v>
      </c>
      <c r="E53" s="56">
        <v>7.3</v>
      </c>
      <c r="F53" s="56">
        <v>7.4</v>
      </c>
      <c r="G53" s="56">
        <v>7.7</v>
      </c>
      <c r="H53" s="48"/>
      <c r="I53" s="56">
        <v>7.8</v>
      </c>
      <c r="J53" s="56">
        <v>7.3</v>
      </c>
      <c r="K53" s="56">
        <v>0</v>
      </c>
      <c r="L53" s="56">
        <v>2.7</v>
      </c>
      <c r="M53" s="56">
        <v>2.9</v>
      </c>
      <c r="N53" s="56">
        <v>2.8</v>
      </c>
      <c r="O53" s="56">
        <v>2.8</v>
      </c>
      <c r="P53" s="56">
        <v>1.3</v>
      </c>
      <c r="Q53" s="48"/>
      <c r="R53" s="56">
        <v>1.3</v>
      </c>
      <c r="S53" s="56">
        <v>1.4</v>
      </c>
      <c r="T53" s="56">
        <v>0</v>
      </c>
      <c r="U53" s="56">
        <v>0</v>
      </c>
      <c r="V53" s="56">
        <v>0</v>
      </c>
      <c r="W53" s="56">
        <v>1.4</v>
      </c>
      <c r="X53" s="56">
        <v>1.4</v>
      </c>
      <c r="Y53" s="56">
        <v>0</v>
      </c>
      <c r="Z53" s="48"/>
      <c r="AA53" s="56">
        <v>0</v>
      </c>
      <c r="AB53" s="56">
        <v>0</v>
      </c>
    </row>
    <row r="54" spans="1:28" ht="12.75" x14ac:dyDescent="0.2">
      <c r="A54" s="57">
        <v>21702</v>
      </c>
      <c r="B54" s="56">
        <v>7.3</v>
      </c>
      <c r="C54" s="56">
        <v>7.5</v>
      </c>
      <c r="D54" s="56">
        <v>7.2</v>
      </c>
      <c r="E54" s="56">
        <v>7.3</v>
      </c>
      <c r="F54" s="56">
        <v>7.4</v>
      </c>
      <c r="G54" s="56">
        <v>7.7</v>
      </c>
      <c r="H54" s="48"/>
      <c r="I54" s="56">
        <v>7.9</v>
      </c>
      <c r="J54" s="56">
        <v>7.3</v>
      </c>
      <c r="K54" s="56">
        <v>0</v>
      </c>
      <c r="L54" s="56">
        <v>2.7</v>
      </c>
      <c r="M54" s="56">
        <v>2.9</v>
      </c>
      <c r="N54" s="56">
        <v>2.8</v>
      </c>
      <c r="O54" s="56">
        <v>1.4</v>
      </c>
      <c r="P54" s="56">
        <v>1.3</v>
      </c>
      <c r="Q54" s="48"/>
      <c r="R54" s="56">
        <v>1.3</v>
      </c>
      <c r="S54" s="56">
        <v>1.4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48"/>
      <c r="AA54" s="56">
        <v>1.3</v>
      </c>
      <c r="AB54" s="56">
        <v>0</v>
      </c>
    </row>
    <row r="55" spans="1:28" ht="12.75" x14ac:dyDescent="0.2">
      <c r="A55" s="57">
        <v>21794</v>
      </c>
      <c r="B55" s="56">
        <v>7.3</v>
      </c>
      <c r="C55" s="56">
        <v>7.6</v>
      </c>
      <c r="D55" s="56">
        <v>7.3</v>
      </c>
      <c r="E55" s="56">
        <v>7.4</v>
      </c>
      <c r="F55" s="56">
        <v>7.4</v>
      </c>
      <c r="G55" s="56">
        <v>7.7</v>
      </c>
      <c r="H55" s="48"/>
      <c r="I55" s="56">
        <v>7.9</v>
      </c>
      <c r="J55" s="56">
        <v>7.4</v>
      </c>
      <c r="K55" s="56">
        <v>1.4</v>
      </c>
      <c r="L55" s="56">
        <v>4.0999999999999996</v>
      </c>
      <c r="M55" s="56">
        <v>2.8</v>
      </c>
      <c r="N55" s="56">
        <v>2.8</v>
      </c>
      <c r="O55" s="56">
        <v>1.4</v>
      </c>
      <c r="P55" s="56">
        <v>1.3</v>
      </c>
      <c r="Q55" s="48"/>
      <c r="R55" s="56">
        <v>2.6</v>
      </c>
      <c r="S55" s="56">
        <v>2.8</v>
      </c>
      <c r="T55" s="56">
        <v>0</v>
      </c>
      <c r="U55" s="56">
        <v>1.3</v>
      </c>
      <c r="V55" s="56">
        <v>1.4</v>
      </c>
      <c r="W55" s="56">
        <v>1.4</v>
      </c>
      <c r="X55" s="56">
        <v>0</v>
      </c>
      <c r="Y55" s="56">
        <v>0</v>
      </c>
      <c r="Z55" s="48"/>
      <c r="AA55" s="56">
        <v>0</v>
      </c>
      <c r="AB55" s="56">
        <v>1.4</v>
      </c>
    </row>
    <row r="56" spans="1:28" ht="12.75" x14ac:dyDescent="0.2">
      <c r="A56" s="57">
        <v>21885</v>
      </c>
      <c r="B56" s="56">
        <v>7.4</v>
      </c>
      <c r="C56" s="56">
        <v>7.6</v>
      </c>
      <c r="D56" s="56">
        <v>7.4</v>
      </c>
      <c r="E56" s="56">
        <v>7.4</v>
      </c>
      <c r="F56" s="56">
        <v>7.4</v>
      </c>
      <c r="G56" s="56">
        <v>7.7</v>
      </c>
      <c r="H56" s="48"/>
      <c r="I56" s="56">
        <v>7.9</v>
      </c>
      <c r="J56" s="56">
        <v>7.5</v>
      </c>
      <c r="K56" s="56">
        <v>1.4</v>
      </c>
      <c r="L56" s="56">
        <v>1.3</v>
      </c>
      <c r="M56" s="56">
        <v>2.8</v>
      </c>
      <c r="N56" s="56">
        <v>2.8</v>
      </c>
      <c r="O56" s="56">
        <v>1.4</v>
      </c>
      <c r="P56" s="56">
        <v>0</v>
      </c>
      <c r="Q56" s="48"/>
      <c r="R56" s="56">
        <v>1.3</v>
      </c>
      <c r="S56" s="56">
        <v>2.7</v>
      </c>
      <c r="T56" s="56">
        <v>1.4</v>
      </c>
      <c r="U56" s="56">
        <v>0</v>
      </c>
      <c r="V56" s="56">
        <v>1.4</v>
      </c>
      <c r="W56" s="56">
        <v>0</v>
      </c>
      <c r="X56" s="56">
        <v>0</v>
      </c>
      <c r="Y56" s="56">
        <v>0</v>
      </c>
      <c r="Z56" s="48"/>
      <c r="AA56" s="56">
        <v>0</v>
      </c>
      <c r="AB56" s="56">
        <v>1.4</v>
      </c>
    </row>
    <row r="57" spans="1:28" ht="12.75" x14ac:dyDescent="0.2">
      <c r="A57" s="57">
        <v>21976</v>
      </c>
      <c r="B57" s="56">
        <v>7.4</v>
      </c>
      <c r="C57" s="56">
        <v>7.7</v>
      </c>
      <c r="D57" s="56">
        <v>7.4</v>
      </c>
      <c r="E57" s="56">
        <v>7.5</v>
      </c>
      <c r="F57" s="56">
        <v>7.5</v>
      </c>
      <c r="G57" s="56">
        <v>7.8</v>
      </c>
      <c r="H57" s="48"/>
      <c r="I57" s="56">
        <v>8</v>
      </c>
      <c r="J57" s="56">
        <v>7.5</v>
      </c>
      <c r="K57" s="56">
        <v>1.4</v>
      </c>
      <c r="L57" s="56">
        <v>2.7</v>
      </c>
      <c r="M57" s="56">
        <v>2.8</v>
      </c>
      <c r="N57" s="56">
        <v>2.7</v>
      </c>
      <c r="O57" s="56">
        <v>1.4</v>
      </c>
      <c r="P57" s="56">
        <v>1.3</v>
      </c>
      <c r="Q57" s="48"/>
      <c r="R57" s="56">
        <v>2.6</v>
      </c>
      <c r="S57" s="56">
        <v>2.7</v>
      </c>
      <c r="T57" s="56">
        <v>0</v>
      </c>
      <c r="U57" s="56">
        <v>1.3</v>
      </c>
      <c r="V57" s="56">
        <v>0</v>
      </c>
      <c r="W57" s="56">
        <v>1.4</v>
      </c>
      <c r="X57" s="56">
        <v>1.4</v>
      </c>
      <c r="Y57" s="56">
        <v>1.3</v>
      </c>
      <c r="Z57" s="48"/>
      <c r="AA57" s="56">
        <v>1.3</v>
      </c>
      <c r="AB57" s="56">
        <v>0</v>
      </c>
    </row>
    <row r="58" spans="1:28" ht="12.75" x14ac:dyDescent="0.2">
      <c r="A58" s="57">
        <v>22068</v>
      </c>
      <c r="B58" s="56">
        <v>7.5</v>
      </c>
      <c r="C58" s="56">
        <v>7.9</v>
      </c>
      <c r="D58" s="56">
        <v>7.4</v>
      </c>
      <c r="E58" s="56">
        <v>7.6</v>
      </c>
      <c r="F58" s="56">
        <v>7.6</v>
      </c>
      <c r="G58" s="56">
        <v>7.9</v>
      </c>
      <c r="H58" s="48"/>
      <c r="I58" s="56">
        <v>8</v>
      </c>
      <c r="J58" s="56">
        <v>7.6</v>
      </c>
      <c r="K58" s="56">
        <v>2.7</v>
      </c>
      <c r="L58" s="56">
        <v>5.3</v>
      </c>
      <c r="M58" s="56">
        <v>2.8</v>
      </c>
      <c r="N58" s="56">
        <v>4.0999999999999996</v>
      </c>
      <c r="O58" s="56">
        <v>2.7</v>
      </c>
      <c r="P58" s="56">
        <v>2.6</v>
      </c>
      <c r="Q58" s="48"/>
      <c r="R58" s="56">
        <v>1.3</v>
      </c>
      <c r="S58" s="56">
        <v>4.0999999999999996</v>
      </c>
      <c r="T58" s="56">
        <v>1.4</v>
      </c>
      <c r="U58" s="56">
        <v>2.6</v>
      </c>
      <c r="V58" s="56">
        <v>0</v>
      </c>
      <c r="W58" s="56">
        <v>1.3</v>
      </c>
      <c r="X58" s="56">
        <v>1.3</v>
      </c>
      <c r="Y58" s="56">
        <v>1.3</v>
      </c>
      <c r="Z58" s="48"/>
      <c r="AA58" s="56">
        <v>0</v>
      </c>
      <c r="AB58" s="56">
        <v>1.3</v>
      </c>
    </row>
    <row r="59" spans="1:28" ht="12.75" x14ac:dyDescent="0.2">
      <c r="A59" s="57">
        <v>22160</v>
      </c>
      <c r="B59" s="56">
        <v>7.6</v>
      </c>
      <c r="C59" s="56">
        <v>8</v>
      </c>
      <c r="D59" s="56">
        <v>7.5</v>
      </c>
      <c r="E59" s="56">
        <v>7.7</v>
      </c>
      <c r="F59" s="56">
        <v>7.7</v>
      </c>
      <c r="G59" s="56">
        <v>8.1</v>
      </c>
      <c r="H59" s="48"/>
      <c r="I59" s="56">
        <v>8.1999999999999993</v>
      </c>
      <c r="J59" s="56">
        <v>7.7</v>
      </c>
      <c r="K59" s="56">
        <v>4.0999999999999996</v>
      </c>
      <c r="L59" s="56">
        <v>5.3</v>
      </c>
      <c r="M59" s="56">
        <v>2.7</v>
      </c>
      <c r="N59" s="56">
        <v>4.0999999999999996</v>
      </c>
      <c r="O59" s="56">
        <v>4.0999999999999996</v>
      </c>
      <c r="P59" s="56">
        <v>5.2</v>
      </c>
      <c r="Q59" s="48"/>
      <c r="R59" s="56">
        <v>3.8</v>
      </c>
      <c r="S59" s="56">
        <v>4.0999999999999996</v>
      </c>
      <c r="T59" s="56">
        <v>1.3</v>
      </c>
      <c r="U59" s="56">
        <v>1.3</v>
      </c>
      <c r="V59" s="56">
        <v>1.4</v>
      </c>
      <c r="W59" s="56">
        <v>1.3</v>
      </c>
      <c r="X59" s="56">
        <v>1.3</v>
      </c>
      <c r="Y59" s="56">
        <v>2.5</v>
      </c>
      <c r="Z59" s="48"/>
      <c r="AA59" s="56">
        <v>2.5</v>
      </c>
      <c r="AB59" s="56">
        <v>1.3</v>
      </c>
    </row>
    <row r="60" spans="1:28" ht="12.75" x14ac:dyDescent="0.2">
      <c r="A60" s="57">
        <v>22251</v>
      </c>
      <c r="B60" s="56">
        <v>7.7</v>
      </c>
      <c r="C60" s="56">
        <v>8</v>
      </c>
      <c r="D60" s="56">
        <v>7.6</v>
      </c>
      <c r="E60" s="56">
        <v>7.8</v>
      </c>
      <c r="F60" s="56">
        <v>7.7</v>
      </c>
      <c r="G60" s="56">
        <v>8.1999999999999993</v>
      </c>
      <c r="H60" s="48"/>
      <c r="I60" s="56">
        <v>8.1999999999999993</v>
      </c>
      <c r="J60" s="56">
        <v>7.8</v>
      </c>
      <c r="K60" s="56">
        <v>4.0999999999999996</v>
      </c>
      <c r="L60" s="56">
        <v>5.3</v>
      </c>
      <c r="M60" s="56">
        <v>2.7</v>
      </c>
      <c r="N60" s="56">
        <v>5.4</v>
      </c>
      <c r="O60" s="56">
        <v>4.0999999999999996</v>
      </c>
      <c r="P60" s="56">
        <v>6.5</v>
      </c>
      <c r="Q60" s="48"/>
      <c r="R60" s="56">
        <v>3.8</v>
      </c>
      <c r="S60" s="56">
        <v>4</v>
      </c>
      <c r="T60" s="56">
        <v>1.3</v>
      </c>
      <c r="U60" s="56">
        <v>0</v>
      </c>
      <c r="V60" s="56">
        <v>1.3</v>
      </c>
      <c r="W60" s="56">
        <v>1.3</v>
      </c>
      <c r="X60" s="56">
        <v>0</v>
      </c>
      <c r="Y60" s="56">
        <v>1.2</v>
      </c>
      <c r="Z60" s="48"/>
      <c r="AA60" s="56">
        <v>0</v>
      </c>
      <c r="AB60" s="56">
        <v>1.3</v>
      </c>
    </row>
    <row r="61" spans="1:28" ht="12.75" x14ac:dyDescent="0.2">
      <c r="A61" s="57">
        <v>22341</v>
      </c>
      <c r="B61" s="56">
        <v>7.7</v>
      </c>
      <c r="C61" s="56">
        <v>8</v>
      </c>
      <c r="D61" s="56">
        <v>7.7</v>
      </c>
      <c r="E61" s="56">
        <v>7.8</v>
      </c>
      <c r="F61" s="56">
        <v>7.8</v>
      </c>
      <c r="G61" s="56">
        <v>8.3000000000000007</v>
      </c>
      <c r="H61" s="48"/>
      <c r="I61" s="56">
        <v>8.1999999999999993</v>
      </c>
      <c r="J61" s="56">
        <v>7.8</v>
      </c>
      <c r="K61" s="56">
        <v>4.0999999999999996</v>
      </c>
      <c r="L61" s="56">
        <v>3.9</v>
      </c>
      <c r="M61" s="56">
        <v>4.0999999999999996</v>
      </c>
      <c r="N61" s="56">
        <v>4</v>
      </c>
      <c r="O61" s="56">
        <v>4</v>
      </c>
      <c r="P61" s="56">
        <v>6.4</v>
      </c>
      <c r="Q61" s="48"/>
      <c r="R61" s="56">
        <v>2.5</v>
      </c>
      <c r="S61" s="56">
        <v>4</v>
      </c>
      <c r="T61" s="56">
        <v>0</v>
      </c>
      <c r="U61" s="56">
        <v>0</v>
      </c>
      <c r="V61" s="56">
        <v>1.3</v>
      </c>
      <c r="W61" s="56">
        <v>0</v>
      </c>
      <c r="X61" s="56">
        <v>1.3</v>
      </c>
      <c r="Y61" s="56">
        <v>1.2</v>
      </c>
      <c r="Z61" s="48"/>
      <c r="AA61" s="56">
        <v>0</v>
      </c>
      <c r="AB61" s="56">
        <v>0</v>
      </c>
    </row>
    <row r="62" spans="1:28" ht="12.75" x14ac:dyDescent="0.2">
      <c r="A62" s="57">
        <v>22433</v>
      </c>
      <c r="B62" s="56">
        <v>7.8</v>
      </c>
      <c r="C62" s="56">
        <v>8.1</v>
      </c>
      <c r="D62" s="56">
        <v>7.7</v>
      </c>
      <c r="E62" s="56">
        <v>7.9</v>
      </c>
      <c r="F62" s="56">
        <v>7.9</v>
      </c>
      <c r="G62" s="56">
        <v>8.3000000000000007</v>
      </c>
      <c r="H62" s="48"/>
      <c r="I62" s="56">
        <v>8.3000000000000007</v>
      </c>
      <c r="J62" s="56">
        <v>7.9</v>
      </c>
      <c r="K62" s="56">
        <v>4</v>
      </c>
      <c r="L62" s="56">
        <v>2.5</v>
      </c>
      <c r="M62" s="56">
        <v>4.0999999999999996</v>
      </c>
      <c r="N62" s="56">
        <v>3.9</v>
      </c>
      <c r="O62" s="56">
        <v>3.9</v>
      </c>
      <c r="P62" s="56">
        <v>5.0999999999999996</v>
      </c>
      <c r="Q62" s="48"/>
      <c r="R62" s="56">
        <v>3.8</v>
      </c>
      <c r="S62" s="56">
        <v>3.9</v>
      </c>
      <c r="T62" s="56">
        <v>1.3</v>
      </c>
      <c r="U62" s="56">
        <v>1.3</v>
      </c>
      <c r="V62" s="56">
        <v>0</v>
      </c>
      <c r="W62" s="56">
        <v>1.3</v>
      </c>
      <c r="X62" s="56">
        <v>1.3</v>
      </c>
      <c r="Y62" s="56">
        <v>0</v>
      </c>
      <c r="Z62" s="48"/>
      <c r="AA62" s="56">
        <v>1.2</v>
      </c>
      <c r="AB62" s="56">
        <v>1.3</v>
      </c>
    </row>
    <row r="63" spans="1:28" ht="12.75" x14ac:dyDescent="0.2">
      <c r="A63" s="57">
        <v>22525</v>
      </c>
      <c r="B63" s="56">
        <v>7.7</v>
      </c>
      <c r="C63" s="56">
        <v>8.1</v>
      </c>
      <c r="D63" s="56">
        <v>7.7</v>
      </c>
      <c r="E63" s="56">
        <v>7.8</v>
      </c>
      <c r="F63" s="56">
        <v>7.8</v>
      </c>
      <c r="G63" s="56">
        <v>8.4</v>
      </c>
      <c r="H63" s="48"/>
      <c r="I63" s="56">
        <v>8.3000000000000007</v>
      </c>
      <c r="J63" s="56">
        <v>7.8</v>
      </c>
      <c r="K63" s="56">
        <v>1.3</v>
      </c>
      <c r="L63" s="56">
        <v>1.3</v>
      </c>
      <c r="M63" s="56">
        <v>2.7</v>
      </c>
      <c r="N63" s="56">
        <v>1.3</v>
      </c>
      <c r="O63" s="56">
        <v>1.3</v>
      </c>
      <c r="P63" s="56">
        <v>3.7</v>
      </c>
      <c r="Q63" s="48"/>
      <c r="R63" s="56">
        <v>1.2</v>
      </c>
      <c r="S63" s="56">
        <v>1.3</v>
      </c>
      <c r="T63" s="56">
        <v>-1.3</v>
      </c>
      <c r="U63" s="56">
        <v>0</v>
      </c>
      <c r="V63" s="56">
        <v>0</v>
      </c>
      <c r="W63" s="56">
        <v>-1.3</v>
      </c>
      <c r="X63" s="56">
        <v>-1.3</v>
      </c>
      <c r="Y63" s="56">
        <v>1.2</v>
      </c>
      <c r="Z63" s="48"/>
      <c r="AA63" s="56">
        <v>0</v>
      </c>
      <c r="AB63" s="56">
        <v>-1.3</v>
      </c>
    </row>
    <row r="64" spans="1:28" ht="12.75" x14ac:dyDescent="0.2">
      <c r="A64" s="57">
        <v>22616</v>
      </c>
      <c r="B64" s="56">
        <v>7.7</v>
      </c>
      <c r="C64" s="56">
        <v>8.1</v>
      </c>
      <c r="D64" s="56">
        <v>7.7</v>
      </c>
      <c r="E64" s="56">
        <v>7.8</v>
      </c>
      <c r="F64" s="56">
        <v>7.7</v>
      </c>
      <c r="G64" s="56">
        <v>8.3000000000000007</v>
      </c>
      <c r="H64" s="48"/>
      <c r="I64" s="56">
        <v>8.4</v>
      </c>
      <c r="J64" s="56">
        <v>7.8</v>
      </c>
      <c r="K64" s="56">
        <v>0</v>
      </c>
      <c r="L64" s="56">
        <v>1.3</v>
      </c>
      <c r="M64" s="56">
        <v>1.3</v>
      </c>
      <c r="N64" s="56">
        <v>0</v>
      </c>
      <c r="O64" s="56">
        <v>0</v>
      </c>
      <c r="P64" s="56">
        <v>1.2</v>
      </c>
      <c r="Q64" s="48"/>
      <c r="R64" s="56">
        <v>2.4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-1.3</v>
      </c>
      <c r="Y64" s="56">
        <v>-1.2</v>
      </c>
      <c r="Z64" s="48"/>
      <c r="AA64" s="56">
        <v>1.2</v>
      </c>
      <c r="AB64" s="56">
        <v>0</v>
      </c>
    </row>
    <row r="65" spans="1:28" ht="12.75" x14ac:dyDescent="0.2">
      <c r="A65" s="57">
        <v>22706</v>
      </c>
      <c r="B65" s="56">
        <v>7.7</v>
      </c>
      <c r="C65" s="56">
        <v>8</v>
      </c>
      <c r="D65" s="56">
        <v>7.8</v>
      </c>
      <c r="E65" s="56">
        <v>7.7</v>
      </c>
      <c r="F65" s="56">
        <v>7.8</v>
      </c>
      <c r="G65" s="56">
        <v>8.3000000000000007</v>
      </c>
      <c r="H65" s="48"/>
      <c r="I65" s="56">
        <v>8.3000000000000007</v>
      </c>
      <c r="J65" s="56">
        <v>7.8</v>
      </c>
      <c r="K65" s="56">
        <v>0</v>
      </c>
      <c r="L65" s="56">
        <v>0</v>
      </c>
      <c r="M65" s="56">
        <v>1.3</v>
      </c>
      <c r="N65" s="56">
        <v>-1.3</v>
      </c>
      <c r="O65" s="56">
        <v>0</v>
      </c>
      <c r="P65" s="56">
        <v>0</v>
      </c>
      <c r="Q65" s="48"/>
      <c r="R65" s="56">
        <v>1.2</v>
      </c>
      <c r="S65" s="56">
        <v>0</v>
      </c>
      <c r="T65" s="56">
        <v>0</v>
      </c>
      <c r="U65" s="56">
        <v>-1.2</v>
      </c>
      <c r="V65" s="56">
        <v>1.3</v>
      </c>
      <c r="W65" s="56">
        <v>-1.3</v>
      </c>
      <c r="X65" s="56">
        <v>1.3</v>
      </c>
      <c r="Y65" s="56">
        <v>0</v>
      </c>
      <c r="Z65" s="48"/>
      <c r="AA65" s="56">
        <v>-1.2</v>
      </c>
      <c r="AB65" s="56">
        <v>0</v>
      </c>
    </row>
    <row r="66" spans="1:28" ht="12.75" x14ac:dyDescent="0.2">
      <c r="A66" s="57">
        <v>22798</v>
      </c>
      <c r="B66" s="56">
        <v>7.7</v>
      </c>
      <c r="C66" s="56">
        <v>8</v>
      </c>
      <c r="D66" s="56">
        <v>7.8</v>
      </c>
      <c r="E66" s="56">
        <v>7.7</v>
      </c>
      <c r="F66" s="56">
        <v>7.8</v>
      </c>
      <c r="G66" s="56">
        <v>8.3000000000000007</v>
      </c>
      <c r="H66" s="48"/>
      <c r="I66" s="56">
        <v>8.3000000000000007</v>
      </c>
      <c r="J66" s="56">
        <v>7.8</v>
      </c>
      <c r="K66" s="56">
        <v>-1.3</v>
      </c>
      <c r="L66" s="56">
        <v>-1.2</v>
      </c>
      <c r="M66" s="56">
        <v>1.3</v>
      </c>
      <c r="N66" s="56">
        <v>-2.5</v>
      </c>
      <c r="O66" s="56">
        <v>-1.3</v>
      </c>
      <c r="P66" s="56">
        <v>0</v>
      </c>
      <c r="Q66" s="48"/>
      <c r="R66" s="56">
        <v>0</v>
      </c>
      <c r="S66" s="56">
        <v>-1.3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48"/>
      <c r="AA66" s="56">
        <v>0</v>
      </c>
      <c r="AB66" s="56">
        <v>0</v>
      </c>
    </row>
    <row r="67" spans="1:28" ht="12.75" x14ac:dyDescent="0.2">
      <c r="A67" s="57">
        <v>22890</v>
      </c>
      <c r="B67" s="56">
        <v>7.7</v>
      </c>
      <c r="C67" s="56">
        <v>8</v>
      </c>
      <c r="D67" s="56">
        <v>7.8</v>
      </c>
      <c r="E67" s="56">
        <v>7.7</v>
      </c>
      <c r="F67" s="56">
        <v>7.8</v>
      </c>
      <c r="G67" s="56">
        <v>8.3000000000000007</v>
      </c>
      <c r="H67" s="48"/>
      <c r="I67" s="56">
        <v>8.3000000000000007</v>
      </c>
      <c r="J67" s="56">
        <v>7.8</v>
      </c>
      <c r="K67" s="56">
        <v>0</v>
      </c>
      <c r="L67" s="56">
        <v>-1.2</v>
      </c>
      <c r="M67" s="56">
        <v>1.3</v>
      </c>
      <c r="N67" s="56">
        <v>-1.3</v>
      </c>
      <c r="O67" s="56">
        <v>0</v>
      </c>
      <c r="P67" s="56">
        <v>-1.2</v>
      </c>
      <c r="Q67" s="48"/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48"/>
      <c r="AA67" s="56">
        <v>0</v>
      </c>
      <c r="AB67" s="56">
        <v>0</v>
      </c>
    </row>
    <row r="68" spans="1:28" ht="12.75" x14ac:dyDescent="0.2">
      <c r="A68" s="57">
        <v>22981</v>
      </c>
      <c r="B68" s="56">
        <v>7.8</v>
      </c>
      <c r="C68" s="56">
        <v>8</v>
      </c>
      <c r="D68" s="56">
        <v>7.8</v>
      </c>
      <c r="E68" s="56">
        <v>7.7</v>
      </c>
      <c r="F68" s="56">
        <v>7.8</v>
      </c>
      <c r="G68" s="56">
        <v>8.3000000000000007</v>
      </c>
      <c r="H68" s="48"/>
      <c r="I68" s="56">
        <v>8.4</v>
      </c>
      <c r="J68" s="56">
        <v>7.8</v>
      </c>
      <c r="K68" s="56">
        <v>1.3</v>
      </c>
      <c r="L68" s="56">
        <v>-1.2</v>
      </c>
      <c r="M68" s="56">
        <v>1.3</v>
      </c>
      <c r="N68" s="56">
        <v>-1.3</v>
      </c>
      <c r="O68" s="56">
        <v>1.3</v>
      </c>
      <c r="P68" s="56">
        <v>0</v>
      </c>
      <c r="Q68" s="48"/>
      <c r="R68" s="56">
        <v>0</v>
      </c>
      <c r="S68" s="56">
        <v>0</v>
      </c>
      <c r="T68" s="56">
        <v>1.3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48"/>
      <c r="AA68" s="56">
        <v>1.2</v>
      </c>
      <c r="AB68" s="56">
        <v>0</v>
      </c>
    </row>
    <row r="69" spans="1:28" ht="12.75" x14ac:dyDescent="0.2">
      <c r="A69" s="57">
        <v>23071</v>
      </c>
      <c r="B69" s="56">
        <v>7.8</v>
      </c>
      <c r="C69" s="56">
        <v>8</v>
      </c>
      <c r="D69" s="56">
        <v>7.8</v>
      </c>
      <c r="E69" s="56">
        <v>7.7</v>
      </c>
      <c r="F69" s="56">
        <v>7.9</v>
      </c>
      <c r="G69" s="56">
        <v>8.3000000000000007</v>
      </c>
      <c r="H69" s="48"/>
      <c r="I69" s="56">
        <v>8.3000000000000007</v>
      </c>
      <c r="J69" s="56">
        <v>7.8</v>
      </c>
      <c r="K69" s="56">
        <v>1.3</v>
      </c>
      <c r="L69" s="56">
        <v>0</v>
      </c>
      <c r="M69" s="56">
        <v>0</v>
      </c>
      <c r="N69" s="56">
        <v>0</v>
      </c>
      <c r="O69" s="56">
        <v>1.3</v>
      </c>
      <c r="P69" s="56">
        <v>0</v>
      </c>
      <c r="Q69" s="48"/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1.3</v>
      </c>
      <c r="Y69" s="56">
        <v>0</v>
      </c>
      <c r="Z69" s="48"/>
      <c r="AA69" s="56">
        <v>-1.2</v>
      </c>
      <c r="AB69" s="56">
        <v>0</v>
      </c>
    </row>
    <row r="70" spans="1:28" ht="12.75" x14ac:dyDescent="0.2">
      <c r="A70" s="57">
        <v>23163</v>
      </c>
      <c r="B70" s="56">
        <v>7.8</v>
      </c>
      <c r="C70" s="56">
        <v>8.1</v>
      </c>
      <c r="D70" s="56">
        <v>7.8</v>
      </c>
      <c r="E70" s="56">
        <v>7.8</v>
      </c>
      <c r="F70" s="56">
        <v>7.9</v>
      </c>
      <c r="G70" s="56">
        <v>8.3000000000000007</v>
      </c>
      <c r="H70" s="48"/>
      <c r="I70" s="56">
        <v>8.3000000000000007</v>
      </c>
      <c r="J70" s="56">
        <v>7.8</v>
      </c>
      <c r="K70" s="56">
        <v>1.3</v>
      </c>
      <c r="L70" s="56">
        <v>1.3</v>
      </c>
      <c r="M70" s="56">
        <v>0</v>
      </c>
      <c r="N70" s="56">
        <v>1.3</v>
      </c>
      <c r="O70" s="56">
        <v>1.3</v>
      </c>
      <c r="P70" s="56">
        <v>0</v>
      </c>
      <c r="Q70" s="48"/>
      <c r="R70" s="56">
        <v>0</v>
      </c>
      <c r="S70" s="56">
        <v>0</v>
      </c>
      <c r="T70" s="56">
        <v>0</v>
      </c>
      <c r="U70" s="56">
        <v>1.3</v>
      </c>
      <c r="V70" s="56">
        <v>0</v>
      </c>
      <c r="W70" s="56">
        <v>1.3</v>
      </c>
      <c r="X70" s="56">
        <v>0</v>
      </c>
      <c r="Y70" s="56">
        <v>0</v>
      </c>
      <c r="Z70" s="48"/>
      <c r="AA70" s="56">
        <v>0</v>
      </c>
      <c r="AB70" s="56">
        <v>0</v>
      </c>
    </row>
    <row r="71" spans="1:28" ht="12.75" x14ac:dyDescent="0.2">
      <c r="A71" s="57">
        <v>23255</v>
      </c>
      <c r="B71" s="56">
        <v>7.8</v>
      </c>
      <c r="C71" s="56">
        <v>8.1</v>
      </c>
      <c r="D71" s="56">
        <v>7.8</v>
      </c>
      <c r="E71" s="56">
        <v>7.8</v>
      </c>
      <c r="F71" s="56">
        <v>7.9</v>
      </c>
      <c r="G71" s="56">
        <v>8.3000000000000007</v>
      </c>
      <c r="H71" s="48"/>
      <c r="I71" s="56">
        <v>8.4</v>
      </c>
      <c r="J71" s="56">
        <v>7.9</v>
      </c>
      <c r="K71" s="56">
        <v>1.3</v>
      </c>
      <c r="L71" s="56">
        <v>1.3</v>
      </c>
      <c r="M71" s="56">
        <v>0</v>
      </c>
      <c r="N71" s="56">
        <v>1.3</v>
      </c>
      <c r="O71" s="56">
        <v>1.3</v>
      </c>
      <c r="P71" s="56">
        <v>0</v>
      </c>
      <c r="Q71" s="48"/>
      <c r="R71" s="56">
        <v>1.2</v>
      </c>
      <c r="S71" s="56">
        <v>1.3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48"/>
      <c r="AA71" s="56">
        <v>1.2</v>
      </c>
      <c r="AB71" s="56">
        <v>1.3</v>
      </c>
    </row>
    <row r="72" spans="1:28" ht="12.75" x14ac:dyDescent="0.2">
      <c r="A72" s="57">
        <v>23346</v>
      </c>
      <c r="B72" s="56">
        <v>7.8</v>
      </c>
      <c r="C72" s="56">
        <v>8.1</v>
      </c>
      <c r="D72" s="56">
        <v>7.8</v>
      </c>
      <c r="E72" s="56">
        <v>7.8</v>
      </c>
      <c r="F72" s="56">
        <v>7.9</v>
      </c>
      <c r="G72" s="56">
        <v>8.4</v>
      </c>
      <c r="H72" s="48"/>
      <c r="I72" s="56">
        <v>8.4</v>
      </c>
      <c r="J72" s="56">
        <v>7.9</v>
      </c>
      <c r="K72" s="56">
        <v>0</v>
      </c>
      <c r="L72" s="56">
        <v>1.3</v>
      </c>
      <c r="M72" s="56">
        <v>0</v>
      </c>
      <c r="N72" s="56">
        <v>1.3</v>
      </c>
      <c r="O72" s="56">
        <v>1.3</v>
      </c>
      <c r="P72" s="56">
        <v>1.2</v>
      </c>
      <c r="Q72" s="48"/>
      <c r="R72" s="56">
        <v>0</v>
      </c>
      <c r="S72" s="56">
        <v>1.3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1.2</v>
      </c>
      <c r="Z72" s="48"/>
      <c r="AA72" s="56">
        <v>0</v>
      </c>
      <c r="AB72" s="56">
        <v>0</v>
      </c>
    </row>
    <row r="73" spans="1:28" ht="12.75" x14ac:dyDescent="0.2">
      <c r="A73" s="57">
        <v>23437</v>
      </c>
      <c r="B73" s="56">
        <v>7.8</v>
      </c>
      <c r="C73" s="56">
        <v>8.1</v>
      </c>
      <c r="D73" s="56">
        <v>7.9</v>
      </c>
      <c r="E73" s="56">
        <v>7.8</v>
      </c>
      <c r="F73" s="56">
        <v>8</v>
      </c>
      <c r="G73" s="56">
        <v>8.4</v>
      </c>
      <c r="H73" s="48"/>
      <c r="I73" s="56">
        <v>8.4</v>
      </c>
      <c r="J73" s="56">
        <v>8</v>
      </c>
      <c r="K73" s="56">
        <v>0</v>
      </c>
      <c r="L73" s="56">
        <v>1.3</v>
      </c>
      <c r="M73" s="56">
        <v>1.3</v>
      </c>
      <c r="N73" s="56">
        <v>1.3</v>
      </c>
      <c r="O73" s="56">
        <v>1.3</v>
      </c>
      <c r="P73" s="56">
        <v>1.2</v>
      </c>
      <c r="Q73" s="48"/>
      <c r="R73" s="56">
        <v>1.2</v>
      </c>
      <c r="S73" s="56">
        <v>2.6</v>
      </c>
      <c r="T73" s="56">
        <v>0</v>
      </c>
      <c r="U73" s="56">
        <v>0</v>
      </c>
      <c r="V73" s="56">
        <v>1.3</v>
      </c>
      <c r="W73" s="56">
        <v>0</v>
      </c>
      <c r="X73" s="56">
        <v>1.3</v>
      </c>
      <c r="Y73" s="56">
        <v>0</v>
      </c>
      <c r="Z73" s="48"/>
      <c r="AA73" s="56">
        <v>0</v>
      </c>
      <c r="AB73" s="56">
        <v>1.3</v>
      </c>
    </row>
    <row r="74" spans="1:28" ht="12.75" x14ac:dyDescent="0.2">
      <c r="A74" s="57">
        <v>23529</v>
      </c>
      <c r="B74" s="56">
        <v>7.9</v>
      </c>
      <c r="C74" s="56">
        <v>8.1999999999999993</v>
      </c>
      <c r="D74" s="56">
        <v>8</v>
      </c>
      <c r="E74" s="56">
        <v>8</v>
      </c>
      <c r="F74" s="56">
        <v>8</v>
      </c>
      <c r="G74" s="56">
        <v>8.4</v>
      </c>
      <c r="H74" s="48"/>
      <c r="I74" s="56">
        <v>8.4</v>
      </c>
      <c r="J74" s="56">
        <v>8</v>
      </c>
      <c r="K74" s="56">
        <v>1.3</v>
      </c>
      <c r="L74" s="56">
        <v>1.2</v>
      </c>
      <c r="M74" s="56">
        <v>2.6</v>
      </c>
      <c r="N74" s="56">
        <v>2.6</v>
      </c>
      <c r="O74" s="56">
        <v>1.3</v>
      </c>
      <c r="P74" s="56">
        <v>1.2</v>
      </c>
      <c r="Q74" s="48"/>
      <c r="R74" s="56">
        <v>1.2</v>
      </c>
      <c r="S74" s="56">
        <v>2.6</v>
      </c>
      <c r="T74" s="56">
        <v>1.3</v>
      </c>
      <c r="U74" s="56">
        <v>1.2</v>
      </c>
      <c r="V74" s="56">
        <v>1.3</v>
      </c>
      <c r="W74" s="56">
        <v>2.6</v>
      </c>
      <c r="X74" s="56">
        <v>0</v>
      </c>
      <c r="Y74" s="56">
        <v>0</v>
      </c>
      <c r="Z74" s="48"/>
      <c r="AA74" s="56">
        <v>0</v>
      </c>
      <c r="AB74" s="56">
        <v>0</v>
      </c>
    </row>
    <row r="75" spans="1:28" ht="12.75" x14ac:dyDescent="0.2">
      <c r="A75" s="57">
        <v>23621</v>
      </c>
      <c r="B75" s="56">
        <v>8</v>
      </c>
      <c r="C75" s="56">
        <v>8.1999999999999993</v>
      </c>
      <c r="D75" s="56">
        <v>8.1</v>
      </c>
      <c r="E75" s="56">
        <v>8.1</v>
      </c>
      <c r="F75" s="56">
        <v>8.1</v>
      </c>
      <c r="G75" s="56">
        <v>8.5</v>
      </c>
      <c r="H75" s="48"/>
      <c r="I75" s="56">
        <v>8.5</v>
      </c>
      <c r="J75" s="56">
        <v>8.1</v>
      </c>
      <c r="K75" s="56">
        <v>2.6</v>
      </c>
      <c r="L75" s="56">
        <v>1.2</v>
      </c>
      <c r="M75" s="56">
        <v>3.8</v>
      </c>
      <c r="N75" s="56">
        <v>3.8</v>
      </c>
      <c r="O75" s="56">
        <v>2.5</v>
      </c>
      <c r="P75" s="56">
        <v>2.4</v>
      </c>
      <c r="Q75" s="48"/>
      <c r="R75" s="56">
        <v>1.2</v>
      </c>
      <c r="S75" s="56">
        <v>2.5</v>
      </c>
      <c r="T75" s="56">
        <v>1.3</v>
      </c>
      <c r="U75" s="56">
        <v>0</v>
      </c>
      <c r="V75" s="56">
        <v>1.3</v>
      </c>
      <c r="W75" s="56">
        <v>1.3</v>
      </c>
      <c r="X75" s="56">
        <v>1.3</v>
      </c>
      <c r="Y75" s="56">
        <v>1.2</v>
      </c>
      <c r="Z75" s="48"/>
      <c r="AA75" s="56">
        <v>1.2</v>
      </c>
      <c r="AB75" s="56">
        <v>1.3</v>
      </c>
    </row>
    <row r="76" spans="1:28" ht="12.75" x14ac:dyDescent="0.2">
      <c r="A76" s="57">
        <v>23712</v>
      </c>
      <c r="B76" s="56">
        <v>8.1</v>
      </c>
      <c r="C76" s="56">
        <v>8.4</v>
      </c>
      <c r="D76" s="56">
        <v>8.1</v>
      </c>
      <c r="E76" s="56">
        <v>8.1999999999999993</v>
      </c>
      <c r="F76" s="56">
        <v>8.1</v>
      </c>
      <c r="G76" s="56">
        <v>8.6</v>
      </c>
      <c r="H76" s="48"/>
      <c r="I76" s="56">
        <v>8.6999999999999993</v>
      </c>
      <c r="J76" s="56">
        <v>8.1999999999999993</v>
      </c>
      <c r="K76" s="56">
        <v>3.8</v>
      </c>
      <c r="L76" s="56">
        <v>3.7</v>
      </c>
      <c r="M76" s="56">
        <v>3.8</v>
      </c>
      <c r="N76" s="56">
        <v>5.0999999999999996</v>
      </c>
      <c r="O76" s="56">
        <v>2.5</v>
      </c>
      <c r="P76" s="56">
        <v>2.4</v>
      </c>
      <c r="Q76" s="48"/>
      <c r="R76" s="56">
        <v>3.6</v>
      </c>
      <c r="S76" s="56">
        <v>3.8</v>
      </c>
      <c r="T76" s="56">
        <v>1.3</v>
      </c>
      <c r="U76" s="56">
        <v>2.4</v>
      </c>
      <c r="V76" s="56">
        <v>0</v>
      </c>
      <c r="W76" s="56">
        <v>1.2</v>
      </c>
      <c r="X76" s="56">
        <v>0</v>
      </c>
      <c r="Y76" s="56">
        <v>1.2</v>
      </c>
      <c r="Z76" s="48"/>
      <c r="AA76" s="56">
        <v>2.4</v>
      </c>
      <c r="AB76" s="56">
        <v>1.2</v>
      </c>
    </row>
    <row r="77" spans="1:28" ht="12.75" x14ac:dyDescent="0.2">
      <c r="A77" s="57">
        <v>23802</v>
      </c>
      <c r="B77" s="56">
        <v>8.1</v>
      </c>
      <c r="C77" s="56">
        <v>8.5</v>
      </c>
      <c r="D77" s="56">
        <v>8.1999999999999993</v>
      </c>
      <c r="E77" s="56">
        <v>8.1999999999999993</v>
      </c>
      <c r="F77" s="56">
        <v>8.1999999999999993</v>
      </c>
      <c r="G77" s="56">
        <v>8.6</v>
      </c>
      <c r="H77" s="48"/>
      <c r="I77" s="56">
        <v>8.6999999999999993</v>
      </c>
      <c r="J77" s="56">
        <v>8.1999999999999993</v>
      </c>
      <c r="K77" s="56">
        <v>3.8</v>
      </c>
      <c r="L77" s="56">
        <v>4.9000000000000004</v>
      </c>
      <c r="M77" s="56">
        <v>3.8</v>
      </c>
      <c r="N77" s="56">
        <v>5.0999999999999996</v>
      </c>
      <c r="O77" s="56">
        <v>2.5</v>
      </c>
      <c r="P77" s="56">
        <v>2.4</v>
      </c>
      <c r="Q77" s="48"/>
      <c r="R77" s="56">
        <v>3.6</v>
      </c>
      <c r="S77" s="56">
        <v>2.5</v>
      </c>
      <c r="T77" s="56">
        <v>0</v>
      </c>
      <c r="U77" s="56">
        <v>1.2</v>
      </c>
      <c r="V77" s="56">
        <v>1.2</v>
      </c>
      <c r="W77" s="56">
        <v>0</v>
      </c>
      <c r="X77" s="56">
        <v>1.2</v>
      </c>
      <c r="Y77" s="56">
        <v>0</v>
      </c>
      <c r="Z77" s="48"/>
      <c r="AA77" s="56">
        <v>0</v>
      </c>
      <c r="AB77" s="56">
        <v>0</v>
      </c>
    </row>
    <row r="78" spans="1:28" ht="12.75" x14ac:dyDescent="0.2">
      <c r="A78" s="57">
        <v>23894</v>
      </c>
      <c r="B78" s="56">
        <v>8.1999999999999993</v>
      </c>
      <c r="C78" s="56">
        <v>8.6</v>
      </c>
      <c r="D78" s="56">
        <v>8.3000000000000007</v>
      </c>
      <c r="E78" s="56">
        <v>8.1999999999999993</v>
      </c>
      <c r="F78" s="56">
        <v>8.3000000000000007</v>
      </c>
      <c r="G78" s="56">
        <v>8.8000000000000007</v>
      </c>
      <c r="H78" s="48"/>
      <c r="I78" s="56">
        <v>8.8000000000000007</v>
      </c>
      <c r="J78" s="56">
        <v>8.3000000000000007</v>
      </c>
      <c r="K78" s="56">
        <v>3.8</v>
      </c>
      <c r="L78" s="56">
        <v>4.9000000000000004</v>
      </c>
      <c r="M78" s="56">
        <v>3.8</v>
      </c>
      <c r="N78" s="56">
        <v>2.5</v>
      </c>
      <c r="O78" s="56">
        <v>3.8</v>
      </c>
      <c r="P78" s="56">
        <v>4.8</v>
      </c>
      <c r="Q78" s="48"/>
      <c r="R78" s="56">
        <v>4.8</v>
      </c>
      <c r="S78" s="56">
        <v>3.8</v>
      </c>
      <c r="T78" s="56">
        <v>1.2</v>
      </c>
      <c r="U78" s="56">
        <v>1.2</v>
      </c>
      <c r="V78" s="56">
        <v>1.2</v>
      </c>
      <c r="W78" s="56">
        <v>0</v>
      </c>
      <c r="X78" s="56">
        <v>1.2</v>
      </c>
      <c r="Y78" s="56">
        <v>2.2999999999999998</v>
      </c>
      <c r="Z78" s="48"/>
      <c r="AA78" s="56">
        <v>1.1000000000000001</v>
      </c>
      <c r="AB78" s="56">
        <v>1.2</v>
      </c>
    </row>
    <row r="79" spans="1:28" ht="12.75" x14ac:dyDescent="0.2">
      <c r="A79" s="57">
        <v>23986</v>
      </c>
      <c r="B79" s="56">
        <v>8.3000000000000007</v>
      </c>
      <c r="C79" s="56">
        <v>8.6</v>
      </c>
      <c r="D79" s="56">
        <v>8.4</v>
      </c>
      <c r="E79" s="56">
        <v>8.3000000000000007</v>
      </c>
      <c r="F79" s="56">
        <v>8.4</v>
      </c>
      <c r="G79" s="56">
        <v>8.9</v>
      </c>
      <c r="H79" s="48"/>
      <c r="I79" s="56">
        <v>8.8000000000000007</v>
      </c>
      <c r="J79" s="56">
        <v>8.4</v>
      </c>
      <c r="K79" s="56">
        <v>3.8</v>
      </c>
      <c r="L79" s="56">
        <v>4.9000000000000004</v>
      </c>
      <c r="M79" s="56">
        <v>3.7</v>
      </c>
      <c r="N79" s="56">
        <v>2.5</v>
      </c>
      <c r="O79" s="56">
        <v>3.7</v>
      </c>
      <c r="P79" s="56">
        <v>4.7</v>
      </c>
      <c r="Q79" s="48"/>
      <c r="R79" s="56">
        <v>3.5</v>
      </c>
      <c r="S79" s="56">
        <v>3.7</v>
      </c>
      <c r="T79" s="56">
        <v>1.2</v>
      </c>
      <c r="U79" s="56">
        <v>0</v>
      </c>
      <c r="V79" s="56">
        <v>1.2</v>
      </c>
      <c r="W79" s="56">
        <v>1.2</v>
      </c>
      <c r="X79" s="56">
        <v>1.2</v>
      </c>
      <c r="Y79" s="56">
        <v>1.1000000000000001</v>
      </c>
      <c r="Z79" s="48"/>
      <c r="AA79" s="56">
        <v>0</v>
      </c>
      <c r="AB79" s="56">
        <v>1.2</v>
      </c>
    </row>
    <row r="80" spans="1:28" ht="12.75" x14ac:dyDescent="0.2">
      <c r="A80" s="57">
        <v>24077</v>
      </c>
      <c r="B80" s="56">
        <v>8.4</v>
      </c>
      <c r="C80" s="56">
        <v>8.8000000000000007</v>
      </c>
      <c r="D80" s="56">
        <v>8.5</v>
      </c>
      <c r="E80" s="56">
        <v>8.4</v>
      </c>
      <c r="F80" s="56">
        <v>8.4</v>
      </c>
      <c r="G80" s="56">
        <v>9</v>
      </c>
      <c r="H80" s="48"/>
      <c r="I80" s="56">
        <v>8.9</v>
      </c>
      <c r="J80" s="56">
        <v>8.5</v>
      </c>
      <c r="K80" s="56">
        <v>3.7</v>
      </c>
      <c r="L80" s="56">
        <v>4.8</v>
      </c>
      <c r="M80" s="56">
        <v>4.9000000000000004</v>
      </c>
      <c r="N80" s="56">
        <v>2.4</v>
      </c>
      <c r="O80" s="56">
        <v>3.7</v>
      </c>
      <c r="P80" s="56">
        <v>4.7</v>
      </c>
      <c r="Q80" s="48"/>
      <c r="R80" s="56">
        <v>2.2999999999999998</v>
      </c>
      <c r="S80" s="56">
        <v>3.7</v>
      </c>
      <c r="T80" s="56">
        <v>1.2</v>
      </c>
      <c r="U80" s="56">
        <v>2.2999999999999998</v>
      </c>
      <c r="V80" s="56">
        <v>1.2</v>
      </c>
      <c r="W80" s="56">
        <v>1.2</v>
      </c>
      <c r="X80" s="56">
        <v>0</v>
      </c>
      <c r="Y80" s="56">
        <v>1.1000000000000001</v>
      </c>
      <c r="Z80" s="48"/>
      <c r="AA80" s="56">
        <v>1.1000000000000001</v>
      </c>
      <c r="AB80" s="56">
        <v>1.2</v>
      </c>
    </row>
    <row r="81" spans="1:28" ht="12.75" x14ac:dyDescent="0.2">
      <c r="A81" s="57">
        <v>24167</v>
      </c>
      <c r="B81" s="56">
        <v>8.4</v>
      </c>
      <c r="C81" s="56">
        <v>8.8000000000000007</v>
      </c>
      <c r="D81" s="56">
        <v>8.6</v>
      </c>
      <c r="E81" s="56">
        <v>8.4</v>
      </c>
      <c r="F81" s="56">
        <v>8.5</v>
      </c>
      <c r="G81" s="56">
        <v>8.9</v>
      </c>
      <c r="H81" s="48"/>
      <c r="I81" s="56">
        <v>8.9</v>
      </c>
      <c r="J81" s="56">
        <v>8.6</v>
      </c>
      <c r="K81" s="56">
        <v>3.7</v>
      </c>
      <c r="L81" s="56">
        <v>3.5</v>
      </c>
      <c r="M81" s="56">
        <v>4.9000000000000004</v>
      </c>
      <c r="N81" s="56">
        <v>2.4</v>
      </c>
      <c r="O81" s="56">
        <v>3.7</v>
      </c>
      <c r="P81" s="56">
        <v>3.5</v>
      </c>
      <c r="Q81" s="48"/>
      <c r="R81" s="56">
        <v>2.2999999999999998</v>
      </c>
      <c r="S81" s="56">
        <v>4.9000000000000004</v>
      </c>
      <c r="T81" s="56">
        <v>0</v>
      </c>
      <c r="U81" s="56">
        <v>0</v>
      </c>
      <c r="V81" s="56">
        <v>1.2</v>
      </c>
      <c r="W81" s="56">
        <v>0</v>
      </c>
      <c r="X81" s="56">
        <v>1.2</v>
      </c>
      <c r="Y81" s="56">
        <v>-1.1000000000000001</v>
      </c>
      <c r="Z81" s="48"/>
      <c r="AA81" s="56">
        <v>0</v>
      </c>
      <c r="AB81" s="56">
        <v>1.2</v>
      </c>
    </row>
    <row r="82" spans="1:28" ht="12.75" x14ac:dyDescent="0.2">
      <c r="A82" s="57">
        <v>24259</v>
      </c>
      <c r="B82" s="56">
        <v>8.4</v>
      </c>
      <c r="C82" s="56">
        <v>8.8000000000000007</v>
      </c>
      <c r="D82" s="56">
        <v>8.6999999999999993</v>
      </c>
      <c r="E82" s="56">
        <v>8.6</v>
      </c>
      <c r="F82" s="56">
        <v>8.6999999999999993</v>
      </c>
      <c r="G82" s="56">
        <v>9</v>
      </c>
      <c r="H82" s="48"/>
      <c r="I82" s="56">
        <v>8.9</v>
      </c>
      <c r="J82" s="56">
        <v>8.6</v>
      </c>
      <c r="K82" s="56">
        <v>2.4</v>
      </c>
      <c r="L82" s="56">
        <v>2.2999999999999998</v>
      </c>
      <c r="M82" s="56">
        <v>4.8</v>
      </c>
      <c r="N82" s="56">
        <v>4.9000000000000004</v>
      </c>
      <c r="O82" s="56">
        <v>4.8</v>
      </c>
      <c r="P82" s="56">
        <v>2.2999999999999998</v>
      </c>
      <c r="Q82" s="48"/>
      <c r="R82" s="56">
        <v>1.1000000000000001</v>
      </c>
      <c r="S82" s="56">
        <v>3.6</v>
      </c>
      <c r="T82" s="56">
        <v>0</v>
      </c>
      <c r="U82" s="56">
        <v>0</v>
      </c>
      <c r="V82" s="56">
        <v>1.2</v>
      </c>
      <c r="W82" s="56">
        <v>2.4</v>
      </c>
      <c r="X82" s="56">
        <v>2.4</v>
      </c>
      <c r="Y82" s="56">
        <v>1.1000000000000001</v>
      </c>
      <c r="Z82" s="48"/>
      <c r="AA82" s="56">
        <v>0</v>
      </c>
      <c r="AB82" s="56">
        <v>0</v>
      </c>
    </row>
    <row r="83" spans="1:28" ht="12.75" x14ac:dyDescent="0.2">
      <c r="A83" s="57">
        <v>24351</v>
      </c>
      <c r="B83" s="56">
        <v>8.5</v>
      </c>
      <c r="C83" s="56">
        <v>8.9</v>
      </c>
      <c r="D83" s="56">
        <v>8.6999999999999993</v>
      </c>
      <c r="E83" s="56">
        <v>8.6</v>
      </c>
      <c r="F83" s="56">
        <v>8.6999999999999993</v>
      </c>
      <c r="G83" s="56">
        <v>9</v>
      </c>
      <c r="H83" s="48"/>
      <c r="I83" s="56">
        <v>9</v>
      </c>
      <c r="J83" s="56">
        <v>8.6</v>
      </c>
      <c r="K83" s="56">
        <v>2.4</v>
      </c>
      <c r="L83" s="56">
        <v>3.5</v>
      </c>
      <c r="M83" s="56">
        <v>3.6</v>
      </c>
      <c r="N83" s="56">
        <v>3.6</v>
      </c>
      <c r="O83" s="56">
        <v>3.6</v>
      </c>
      <c r="P83" s="56">
        <v>1.1000000000000001</v>
      </c>
      <c r="Q83" s="48"/>
      <c r="R83" s="56">
        <v>2.2999999999999998</v>
      </c>
      <c r="S83" s="56">
        <v>2.4</v>
      </c>
      <c r="T83" s="56">
        <v>1.2</v>
      </c>
      <c r="U83" s="56">
        <v>1.1000000000000001</v>
      </c>
      <c r="V83" s="56">
        <v>0</v>
      </c>
      <c r="W83" s="56">
        <v>0</v>
      </c>
      <c r="X83" s="56">
        <v>0</v>
      </c>
      <c r="Y83" s="56">
        <v>0</v>
      </c>
      <c r="Z83" s="48"/>
      <c r="AA83" s="56">
        <v>1.1000000000000001</v>
      </c>
      <c r="AB83" s="56">
        <v>0</v>
      </c>
    </row>
    <row r="84" spans="1:28" ht="12.75" x14ac:dyDescent="0.2">
      <c r="A84" s="57">
        <v>24442</v>
      </c>
      <c r="B84" s="56">
        <v>8.5</v>
      </c>
      <c r="C84" s="56">
        <v>8.9</v>
      </c>
      <c r="D84" s="56">
        <v>8.8000000000000007</v>
      </c>
      <c r="E84" s="56">
        <v>8.6999999999999993</v>
      </c>
      <c r="F84" s="56">
        <v>8.8000000000000007</v>
      </c>
      <c r="G84" s="56">
        <v>9</v>
      </c>
      <c r="H84" s="48"/>
      <c r="I84" s="56">
        <v>9</v>
      </c>
      <c r="J84" s="56">
        <v>8.6999999999999993</v>
      </c>
      <c r="K84" s="56">
        <v>1.2</v>
      </c>
      <c r="L84" s="56">
        <v>1.1000000000000001</v>
      </c>
      <c r="M84" s="56">
        <v>3.5</v>
      </c>
      <c r="N84" s="56">
        <v>3.6</v>
      </c>
      <c r="O84" s="56">
        <v>4.8</v>
      </c>
      <c r="P84" s="56">
        <v>0</v>
      </c>
      <c r="Q84" s="48"/>
      <c r="R84" s="56">
        <v>1.1000000000000001</v>
      </c>
      <c r="S84" s="56">
        <v>2.4</v>
      </c>
      <c r="T84" s="56">
        <v>0</v>
      </c>
      <c r="U84" s="56">
        <v>0</v>
      </c>
      <c r="V84" s="56">
        <v>1.1000000000000001</v>
      </c>
      <c r="W84" s="56">
        <v>1.2</v>
      </c>
      <c r="X84" s="56">
        <v>1.1000000000000001</v>
      </c>
      <c r="Y84" s="56">
        <v>0</v>
      </c>
      <c r="Z84" s="48"/>
      <c r="AA84" s="56">
        <v>0</v>
      </c>
      <c r="AB84" s="56">
        <v>1.2</v>
      </c>
    </row>
    <row r="85" spans="1:28" ht="12.75" x14ac:dyDescent="0.2">
      <c r="A85" s="57">
        <v>24532</v>
      </c>
      <c r="B85" s="56">
        <v>8.6</v>
      </c>
      <c r="C85" s="56">
        <v>9</v>
      </c>
      <c r="D85" s="56">
        <v>8.8000000000000007</v>
      </c>
      <c r="E85" s="56">
        <v>8.6999999999999993</v>
      </c>
      <c r="F85" s="56">
        <v>8.9</v>
      </c>
      <c r="G85" s="56">
        <v>9.1999999999999993</v>
      </c>
      <c r="H85" s="48"/>
      <c r="I85" s="56">
        <v>9.1</v>
      </c>
      <c r="J85" s="56">
        <v>8.8000000000000007</v>
      </c>
      <c r="K85" s="56">
        <v>2.4</v>
      </c>
      <c r="L85" s="56">
        <v>2.2999999999999998</v>
      </c>
      <c r="M85" s="56">
        <v>2.2999999999999998</v>
      </c>
      <c r="N85" s="56">
        <v>3.6</v>
      </c>
      <c r="O85" s="56">
        <v>4.7</v>
      </c>
      <c r="P85" s="56">
        <v>3.4</v>
      </c>
      <c r="Q85" s="48"/>
      <c r="R85" s="56">
        <v>2.2000000000000002</v>
      </c>
      <c r="S85" s="56">
        <v>2.2999999999999998</v>
      </c>
      <c r="T85" s="56">
        <v>1.2</v>
      </c>
      <c r="U85" s="56">
        <v>1.1000000000000001</v>
      </c>
      <c r="V85" s="56">
        <v>0</v>
      </c>
      <c r="W85" s="56">
        <v>0</v>
      </c>
      <c r="X85" s="56">
        <v>1.1000000000000001</v>
      </c>
      <c r="Y85" s="56">
        <v>2.2000000000000002</v>
      </c>
      <c r="Z85" s="48"/>
      <c r="AA85" s="56">
        <v>1.1000000000000001</v>
      </c>
      <c r="AB85" s="56">
        <v>1.1000000000000001</v>
      </c>
    </row>
    <row r="86" spans="1:28" ht="12.75" x14ac:dyDescent="0.2">
      <c r="A86" s="57">
        <v>24624</v>
      </c>
      <c r="B86" s="56">
        <v>8.6999999999999993</v>
      </c>
      <c r="C86" s="56">
        <v>9.1999999999999993</v>
      </c>
      <c r="D86" s="56">
        <v>8.9</v>
      </c>
      <c r="E86" s="56">
        <v>8.8000000000000007</v>
      </c>
      <c r="F86" s="56">
        <v>9</v>
      </c>
      <c r="G86" s="56">
        <v>9.3000000000000007</v>
      </c>
      <c r="H86" s="48"/>
      <c r="I86" s="56">
        <v>9.1999999999999993</v>
      </c>
      <c r="J86" s="56">
        <v>8.9</v>
      </c>
      <c r="K86" s="56">
        <v>3.6</v>
      </c>
      <c r="L86" s="56">
        <v>4.5</v>
      </c>
      <c r="M86" s="56">
        <v>2.2999999999999998</v>
      </c>
      <c r="N86" s="56">
        <v>2.2999999999999998</v>
      </c>
      <c r="O86" s="56">
        <v>3.4</v>
      </c>
      <c r="P86" s="56">
        <v>3.3</v>
      </c>
      <c r="Q86" s="48"/>
      <c r="R86" s="56">
        <v>3.4</v>
      </c>
      <c r="S86" s="56">
        <v>3.5</v>
      </c>
      <c r="T86" s="56">
        <v>1.2</v>
      </c>
      <c r="U86" s="56">
        <v>2.2000000000000002</v>
      </c>
      <c r="V86" s="56">
        <v>1.1000000000000001</v>
      </c>
      <c r="W86" s="56">
        <v>1.1000000000000001</v>
      </c>
      <c r="X86" s="56">
        <v>1.1000000000000001</v>
      </c>
      <c r="Y86" s="56">
        <v>1.1000000000000001</v>
      </c>
      <c r="Z86" s="48"/>
      <c r="AA86" s="56">
        <v>1.1000000000000001</v>
      </c>
      <c r="AB86" s="56">
        <v>1.1000000000000001</v>
      </c>
    </row>
    <row r="87" spans="1:28" ht="12.75" x14ac:dyDescent="0.2">
      <c r="A87" s="57">
        <v>24716</v>
      </c>
      <c r="B87" s="56">
        <v>8.8000000000000007</v>
      </c>
      <c r="C87" s="56">
        <v>9.3000000000000007</v>
      </c>
      <c r="D87" s="56">
        <v>9</v>
      </c>
      <c r="E87" s="56">
        <v>8.9</v>
      </c>
      <c r="F87" s="56">
        <v>9</v>
      </c>
      <c r="G87" s="56">
        <v>9.5</v>
      </c>
      <c r="H87" s="48"/>
      <c r="I87" s="56">
        <v>9.3000000000000007</v>
      </c>
      <c r="J87" s="56">
        <v>9</v>
      </c>
      <c r="K87" s="56">
        <v>3.5</v>
      </c>
      <c r="L87" s="56">
        <v>4.5</v>
      </c>
      <c r="M87" s="56">
        <v>3.4</v>
      </c>
      <c r="N87" s="56">
        <v>3.5</v>
      </c>
      <c r="O87" s="56">
        <v>3.4</v>
      </c>
      <c r="P87" s="56">
        <v>5.6</v>
      </c>
      <c r="Q87" s="48"/>
      <c r="R87" s="56">
        <v>3.3</v>
      </c>
      <c r="S87" s="56">
        <v>4.7</v>
      </c>
      <c r="T87" s="56">
        <v>1.1000000000000001</v>
      </c>
      <c r="U87" s="56">
        <v>1.1000000000000001</v>
      </c>
      <c r="V87" s="56">
        <v>1.1000000000000001</v>
      </c>
      <c r="W87" s="56">
        <v>1.1000000000000001</v>
      </c>
      <c r="X87" s="56">
        <v>0</v>
      </c>
      <c r="Y87" s="56">
        <v>2.2000000000000002</v>
      </c>
      <c r="Z87" s="48"/>
      <c r="AA87" s="56">
        <v>1.1000000000000001</v>
      </c>
      <c r="AB87" s="56">
        <v>1.1000000000000001</v>
      </c>
    </row>
    <row r="88" spans="1:28" ht="12.75" x14ac:dyDescent="0.2">
      <c r="A88" s="57">
        <v>24807</v>
      </c>
      <c r="B88" s="56">
        <v>8.8000000000000007</v>
      </c>
      <c r="C88" s="56">
        <v>9.3000000000000007</v>
      </c>
      <c r="D88" s="56">
        <v>9</v>
      </c>
      <c r="E88" s="56">
        <v>8.9</v>
      </c>
      <c r="F88" s="56">
        <v>9.1</v>
      </c>
      <c r="G88" s="56">
        <v>9.6</v>
      </c>
      <c r="H88" s="48"/>
      <c r="I88" s="56">
        <v>9.3000000000000007</v>
      </c>
      <c r="J88" s="56">
        <v>9</v>
      </c>
      <c r="K88" s="56">
        <v>3.5</v>
      </c>
      <c r="L88" s="56">
        <v>4.5</v>
      </c>
      <c r="M88" s="56">
        <v>2.2999999999999998</v>
      </c>
      <c r="N88" s="56">
        <v>2.2999999999999998</v>
      </c>
      <c r="O88" s="56">
        <v>3.4</v>
      </c>
      <c r="P88" s="56">
        <v>6.7</v>
      </c>
      <c r="Q88" s="48"/>
      <c r="R88" s="56">
        <v>3.3</v>
      </c>
      <c r="S88" s="56">
        <v>3.4</v>
      </c>
      <c r="T88" s="56">
        <v>0</v>
      </c>
      <c r="U88" s="56">
        <v>0</v>
      </c>
      <c r="V88" s="56">
        <v>0</v>
      </c>
      <c r="W88" s="56">
        <v>0</v>
      </c>
      <c r="X88" s="56">
        <v>1.1000000000000001</v>
      </c>
      <c r="Y88" s="56">
        <v>1.1000000000000001</v>
      </c>
      <c r="Z88" s="48"/>
      <c r="AA88" s="56">
        <v>0</v>
      </c>
      <c r="AB88" s="56">
        <v>0</v>
      </c>
    </row>
    <row r="89" spans="1:28" ht="12.75" x14ac:dyDescent="0.2">
      <c r="A89" s="57">
        <v>24898</v>
      </c>
      <c r="B89" s="56">
        <v>8.9</v>
      </c>
      <c r="C89" s="56">
        <v>9.3000000000000007</v>
      </c>
      <c r="D89" s="56">
        <v>9.1</v>
      </c>
      <c r="E89" s="56">
        <v>8.9</v>
      </c>
      <c r="F89" s="56">
        <v>9.1</v>
      </c>
      <c r="G89" s="56">
        <v>9.5</v>
      </c>
      <c r="H89" s="48"/>
      <c r="I89" s="56">
        <v>9.3000000000000007</v>
      </c>
      <c r="J89" s="56">
        <v>9.1</v>
      </c>
      <c r="K89" s="56">
        <v>3.5</v>
      </c>
      <c r="L89" s="56">
        <v>3.3</v>
      </c>
      <c r="M89" s="56">
        <v>3.4</v>
      </c>
      <c r="N89" s="56">
        <v>2.2999999999999998</v>
      </c>
      <c r="O89" s="56">
        <v>2.2000000000000002</v>
      </c>
      <c r="P89" s="56">
        <v>3.3</v>
      </c>
      <c r="Q89" s="48"/>
      <c r="R89" s="56">
        <v>2.2000000000000002</v>
      </c>
      <c r="S89" s="56">
        <v>3.4</v>
      </c>
      <c r="T89" s="56">
        <v>1.1000000000000001</v>
      </c>
      <c r="U89" s="56">
        <v>0</v>
      </c>
      <c r="V89" s="56">
        <v>1.1000000000000001</v>
      </c>
      <c r="W89" s="56">
        <v>0</v>
      </c>
      <c r="X89" s="56">
        <v>0</v>
      </c>
      <c r="Y89" s="56">
        <v>-1</v>
      </c>
      <c r="Z89" s="48"/>
      <c r="AA89" s="56">
        <v>0</v>
      </c>
      <c r="AB89" s="56">
        <v>1.1000000000000001</v>
      </c>
    </row>
    <row r="90" spans="1:28" ht="12.75" x14ac:dyDescent="0.2">
      <c r="A90" s="57">
        <v>24990</v>
      </c>
      <c r="B90" s="56">
        <v>8.9</v>
      </c>
      <c r="C90" s="56">
        <v>9.4</v>
      </c>
      <c r="D90" s="56">
        <v>9.1</v>
      </c>
      <c r="E90" s="56">
        <v>9</v>
      </c>
      <c r="F90" s="56">
        <v>9.1999999999999993</v>
      </c>
      <c r="G90" s="56">
        <v>9.5</v>
      </c>
      <c r="H90" s="48"/>
      <c r="I90" s="56">
        <v>9.4</v>
      </c>
      <c r="J90" s="56">
        <v>9.1</v>
      </c>
      <c r="K90" s="56">
        <v>2.2999999999999998</v>
      </c>
      <c r="L90" s="56">
        <v>2.2000000000000002</v>
      </c>
      <c r="M90" s="56">
        <v>2.2000000000000002</v>
      </c>
      <c r="N90" s="56">
        <v>2.2999999999999998</v>
      </c>
      <c r="O90" s="56">
        <v>2.2000000000000002</v>
      </c>
      <c r="P90" s="56">
        <v>2.2000000000000002</v>
      </c>
      <c r="Q90" s="48"/>
      <c r="R90" s="56">
        <v>2.2000000000000002</v>
      </c>
      <c r="S90" s="56">
        <v>2.2000000000000002</v>
      </c>
      <c r="T90" s="56">
        <v>0</v>
      </c>
      <c r="U90" s="56">
        <v>1.1000000000000001</v>
      </c>
      <c r="V90" s="56">
        <v>0</v>
      </c>
      <c r="W90" s="56">
        <v>1.1000000000000001</v>
      </c>
      <c r="X90" s="56">
        <v>1.1000000000000001</v>
      </c>
      <c r="Y90" s="56">
        <v>0</v>
      </c>
      <c r="Z90" s="48"/>
      <c r="AA90" s="56">
        <v>1.1000000000000001</v>
      </c>
      <c r="AB90" s="56">
        <v>0</v>
      </c>
    </row>
    <row r="91" spans="1:28" ht="12.75" x14ac:dyDescent="0.2">
      <c r="A91" s="57">
        <v>25082</v>
      </c>
      <c r="B91" s="56">
        <v>8.9</v>
      </c>
      <c r="C91" s="56">
        <v>9.4</v>
      </c>
      <c r="D91" s="56">
        <v>9.1999999999999993</v>
      </c>
      <c r="E91" s="56">
        <v>9</v>
      </c>
      <c r="F91" s="56">
        <v>9.1999999999999993</v>
      </c>
      <c r="G91" s="56">
        <v>9.6</v>
      </c>
      <c r="H91" s="48"/>
      <c r="I91" s="56">
        <v>9.4</v>
      </c>
      <c r="J91" s="56">
        <v>9.1999999999999993</v>
      </c>
      <c r="K91" s="56">
        <v>1.1000000000000001</v>
      </c>
      <c r="L91" s="56">
        <v>1.1000000000000001</v>
      </c>
      <c r="M91" s="56">
        <v>2.2000000000000002</v>
      </c>
      <c r="N91" s="56">
        <v>1.1000000000000001</v>
      </c>
      <c r="O91" s="56">
        <v>2.2000000000000002</v>
      </c>
      <c r="P91" s="56">
        <v>1.1000000000000001</v>
      </c>
      <c r="Q91" s="48"/>
      <c r="R91" s="56">
        <v>1.1000000000000001</v>
      </c>
      <c r="S91" s="56">
        <v>2.2000000000000002</v>
      </c>
      <c r="T91" s="56">
        <v>0</v>
      </c>
      <c r="U91" s="56">
        <v>0</v>
      </c>
      <c r="V91" s="56">
        <v>1.1000000000000001</v>
      </c>
      <c r="W91" s="56">
        <v>0</v>
      </c>
      <c r="X91" s="56">
        <v>0</v>
      </c>
      <c r="Y91" s="56">
        <v>1.1000000000000001</v>
      </c>
      <c r="Z91" s="48"/>
      <c r="AA91" s="56">
        <v>0</v>
      </c>
      <c r="AB91" s="56">
        <v>1.1000000000000001</v>
      </c>
    </row>
    <row r="92" spans="1:28" ht="12.75" x14ac:dyDescent="0.2">
      <c r="A92" s="57">
        <v>25173</v>
      </c>
      <c r="B92" s="56">
        <v>9.1</v>
      </c>
      <c r="C92" s="56">
        <v>9.5</v>
      </c>
      <c r="D92" s="56">
        <v>9.1999999999999993</v>
      </c>
      <c r="E92" s="56">
        <v>9.1</v>
      </c>
      <c r="F92" s="56">
        <v>9.1999999999999993</v>
      </c>
      <c r="G92" s="56">
        <v>9.6999999999999993</v>
      </c>
      <c r="H92" s="48"/>
      <c r="I92" s="56">
        <v>9.4</v>
      </c>
      <c r="J92" s="56">
        <v>9.1999999999999993</v>
      </c>
      <c r="K92" s="56">
        <v>3.4</v>
      </c>
      <c r="L92" s="56">
        <v>2.2000000000000002</v>
      </c>
      <c r="M92" s="56">
        <v>2.2000000000000002</v>
      </c>
      <c r="N92" s="56">
        <v>2.2000000000000002</v>
      </c>
      <c r="O92" s="56">
        <v>1.1000000000000001</v>
      </c>
      <c r="P92" s="56">
        <v>1</v>
      </c>
      <c r="Q92" s="48"/>
      <c r="R92" s="56">
        <v>1.1000000000000001</v>
      </c>
      <c r="S92" s="56">
        <v>2.2000000000000002</v>
      </c>
      <c r="T92" s="56">
        <v>2.2000000000000002</v>
      </c>
      <c r="U92" s="56">
        <v>1.1000000000000001</v>
      </c>
      <c r="V92" s="56">
        <v>0</v>
      </c>
      <c r="W92" s="56">
        <v>1.1000000000000001</v>
      </c>
      <c r="X92" s="56">
        <v>0</v>
      </c>
      <c r="Y92" s="56">
        <v>1</v>
      </c>
      <c r="Z92" s="48"/>
      <c r="AA92" s="56">
        <v>0</v>
      </c>
      <c r="AB92" s="56">
        <v>0</v>
      </c>
    </row>
    <row r="93" spans="1:28" ht="12.75" x14ac:dyDescent="0.2">
      <c r="A93" s="57">
        <v>25263</v>
      </c>
      <c r="B93" s="56">
        <v>9.1999999999999993</v>
      </c>
      <c r="C93" s="56">
        <v>9.5</v>
      </c>
      <c r="D93" s="56">
        <v>9.3000000000000007</v>
      </c>
      <c r="E93" s="56">
        <v>9.1999999999999993</v>
      </c>
      <c r="F93" s="56">
        <v>9.4</v>
      </c>
      <c r="G93" s="56">
        <v>9.6999999999999993</v>
      </c>
      <c r="H93" s="48"/>
      <c r="I93" s="56">
        <v>9.5</v>
      </c>
      <c r="J93" s="56">
        <v>9.4</v>
      </c>
      <c r="K93" s="56">
        <v>3.4</v>
      </c>
      <c r="L93" s="56">
        <v>2.2000000000000002</v>
      </c>
      <c r="M93" s="56">
        <v>2.2000000000000002</v>
      </c>
      <c r="N93" s="56">
        <v>3.4</v>
      </c>
      <c r="O93" s="56">
        <v>3.3</v>
      </c>
      <c r="P93" s="56">
        <v>2.1</v>
      </c>
      <c r="Q93" s="48"/>
      <c r="R93" s="56">
        <v>2.2000000000000002</v>
      </c>
      <c r="S93" s="56">
        <v>3.3</v>
      </c>
      <c r="T93" s="56">
        <v>1.1000000000000001</v>
      </c>
      <c r="U93" s="56">
        <v>0</v>
      </c>
      <c r="V93" s="56">
        <v>1.1000000000000001</v>
      </c>
      <c r="W93" s="56">
        <v>1.1000000000000001</v>
      </c>
      <c r="X93" s="56">
        <v>2.2000000000000002</v>
      </c>
      <c r="Y93" s="56">
        <v>0</v>
      </c>
      <c r="Z93" s="48"/>
      <c r="AA93" s="56">
        <v>1.1000000000000001</v>
      </c>
      <c r="AB93" s="56">
        <v>2.2000000000000002</v>
      </c>
    </row>
    <row r="94" spans="1:28" ht="12.75" x14ac:dyDescent="0.2">
      <c r="A94" s="57">
        <v>25355</v>
      </c>
      <c r="B94" s="56">
        <v>9.1999999999999993</v>
      </c>
      <c r="C94" s="56">
        <v>9.6</v>
      </c>
      <c r="D94" s="56">
        <v>9.4</v>
      </c>
      <c r="E94" s="56">
        <v>9.1999999999999993</v>
      </c>
      <c r="F94" s="56">
        <v>9.5</v>
      </c>
      <c r="G94" s="56">
        <v>9.8000000000000007</v>
      </c>
      <c r="H94" s="48"/>
      <c r="I94" s="56">
        <v>9.5</v>
      </c>
      <c r="J94" s="56">
        <v>9.4</v>
      </c>
      <c r="K94" s="56">
        <v>3.4</v>
      </c>
      <c r="L94" s="56">
        <v>2.1</v>
      </c>
      <c r="M94" s="56">
        <v>3.3</v>
      </c>
      <c r="N94" s="56">
        <v>2.2000000000000002</v>
      </c>
      <c r="O94" s="56">
        <v>3.3</v>
      </c>
      <c r="P94" s="56">
        <v>3.2</v>
      </c>
      <c r="Q94" s="48"/>
      <c r="R94" s="56">
        <v>1.1000000000000001</v>
      </c>
      <c r="S94" s="56">
        <v>3.3</v>
      </c>
      <c r="T94" s="56">
        <v>0</v>
      </c>
      <c r="U94" s="56">
        <v>1.1000000000000001</v>
      </c>
      <c r="V94" s="56">
        <v>1.1000000000000001</v>
      </c>
      <c r="W94" s="56">
        <v>0</v>
      </c>
      <c r="X94" s="56">
        <v>1.1000000000000001</v>
      </c>
      <c r="Y94" s="56">
        <v>1</v>
      </c>
      <c r="Z94" s="48"/>
      <c r="AA94" s="56">
        <v>0</v>
      </c>
      <c r="AB94" s="56">
        <v>0</v>
      </c>
    </row>
    <row r="95" spans="1:28" ht="12.75" x14ac:dyDescent="0.2">
      <c r="A95" s="57">
        <v>25447</v>
      </c>
      <c r="B95" s="56">
        <v>9.3000000000000007</v>
      </c>
      <c r="C95" s="56">
        <v>9.6999999999999993</v>
      </c>
      <c r="D95" s="56">
        <v>9.4</v>
      </c>
      <c r="E95" s="56">
        <v>9.3000000000000007</v>
      </c>
      <c r="F95" s="56">
        <v>9.5</v>
      </c>
      <c r="G95" s="56">
        <v>9.8000000000000007</v>
      </c>
      <c r="H95" s="48"/>
      <c r="I95" s="56">
        <v>9.6</v>
      </c>
      <c r="J95" s="56">
        <v>9.5</v>
      </c>
      <c r="K95" s="56">
        <v>4.5</v>
      </c>
      <c r="L95" s="56">
        <v>3.2</v>
      </c>
      <c r="M95" s="56">
        <v>2.2000000000000002</v>
      </c>
      <c r="N95" s="56">
        <v>3.3</v>
      </c>
      <c r="O95" s="56">
        <v>3.3</v>
      </c>
      <c r="P95" s="56">
        <v>2.1</v>
      </c>
      <c r="Q95" s="48"/>
      <c r="R95" s="56">
        <v>2.1</v>
      </c>
      <c r="S95" s="56">
        <v>3.3</v>
      </c>
      <c r="T95" s="56">
        <v>1.1000000000000001</v>
      </c>
      <c r="U95" s="56">
        <v>1</v>
      </c>
      <c r="V95" s="56">
        <v>0</v>
      </c>
      <c r="W95" s="56">
        <v>1.1000000000000001</v>
      </c>
      <c r="X95" s="56">
        <v>0</v>
      </c>
      <c r="Y95" s="56">
        <v>0</v>
      </c>
      <c r="Z95" s="48"/>
      <c r="AA95" s="56">
        <v>1.1000000000000001</v>
      </c>
      <c r="AB95" s="56">
        <v>1.1000000000000001</v>
      </c>
    </row>
    <row r="96" spans="1:28" ht="12.75" x14ac:dyDescent="0.2">
      <c r="A96" s="57">
        <v>25538</v>
      </c>
      <c r="B96" s="56">
        <v>9.4</v>
      </c>
      <c r="C96" s="56">
        <v>9.6999999999999993</v>
      </c>
      <c r="D96" s="56">
        <v>9.5</v>
      </c>
      <c r="E96" s="56">
        <v>9.3000000000000007</v>
      </c>
      <c r="F96" s="56">
        <v>9.6</v>
      </c>
      <c r="G96" s="56">
        <v>9.9</v>
      </c>
      <c r="H96" s="48"/>
      <c r="I96" s="56">
        <v>9.6999999999999993</v>
      </c>
      <c r="J96" s="56">
        <v>9.5</v>
      </c>
      <c r="K96" s="56">
        <v>3.3</v>
      </c>
      <c r="L96" s="56">
        <v>2.1</v>
      </c>
      <c r="M96" s="56">
        <v>3.3</v>
      </c>
      <c r="N96" s="56">
        <v>2.2000000000000002</v>
      </c>
      <c r="O96" s="56">
        <v>4.3</v>
      </c>
      <c r="P96" s="56">
        <v>2.1</v>
      </c>
      <c r="Q96" s="48"/>
      <c r="R96" s="56">
        <v>3.2</v>
      </c>
      <c r="S96" s="56">
        <v>3.3</v>
      </c>
      <c r="T96" s="56">
        <v>1.1000000000000001</v>
      </c>
      <c r="U96" s="56">
        <v>0</v>
      </c>
      <c r="V96" s="56">
        <v>1.1000000000000001</v>
      </c>
      <c r="W96" s="56">
        <v>0</v>
      </c>
      <c r="X96" s="56">
        <v>1.1000000000000001</v>
      </c>
      <c r="Y96" s="56">
        <v>1</v>
      </c>
      <c r="Z96" s="48"/>
      <c r="AA96" s="56">
        <v>1</v>
      </c>
      <c r="AB96" s="56">
        <v>0</v>
      </c>
    </row>
    <row r="97" spans="1:28" ht="12.75" x14ac:dyDescent="0.2">
      <c r="A97" s="57">
        <v>25628</v>
      </c>
      <c r="B97" s="56">
        <v>9.5</v>
      </c>
      <c r="C97" s="56">
        <v>9.8000000000000007</v>
      </c>
      <c r="D97" s="56">
        <v>9.6</v>
      </c>
      <c r="E97" s="56">
        <v>9.4</v>
      </c>
      <c r="F97" s="56">
        <v>9.6999999999999993</v>
      </c>
      <c r="G97" s="56">
        <v>9.9</v>
      </c>
      <c r="H97" s="48"/>
      <c r="I97" s="56">
        <v>9.8000000000000007</v>
      </c>
      <c r="J97" s="56">
        <v>9.6</v>
      </c>
      <c r="K97" s="56">
        <v>3.3</v>
      </c>
      <c r="L97" s="56">
        <v>3.2</v>
      </c>
      <c r="M97" s="56">
        <v>3.2</v>
      </c>
      <c r="N97" s="56">
        <v>2.2000000000000002</v>
      </c>
      <c r="O97" s="56">
        <v>3.2</v>
      </c>
      <c r="P97" s="56">
        <v>2.1</v>
      </c>
      <c r="Q97" s="48"/>
      <c r="R97" s="56">
        <v>3.2</v>
      </c>
      <c r="S97" s="56">
        <v>2.1</v>
      </c>
      <c r="T97" s="56">
        <v>1.1000000000000001</v>
      </c>
      <c r="U97" s="56">
        <v>1</v>
      </c>
      <c r="V97" s="56">
        <v>1.1000000000000001</v>
      </c>
      <c r="W97" s="56">
        <v>1.1000000000000001</v>
      </c>
      <c r="X97" s="56">
        <v>1</v>
      </c>
      <c r="Y97" s="56">
        <v>0</v>
      </c>
      <c r="Z97" s="48"/>
      <c r="AA97" s="56">
        <v>1</v>
      </c>
      <c r="AB97" s="56">
        <v>1.1000000000000001</v>
      </c>
    </row>
    <row r="98" spans="1:28" ht="12.75" x14ac:dyDescent="0.2">
      <c r="A98" s="57">
        <v>25720</v>
      </c>
      <c r="B98" s="56">
        <v>9.6999999999999993</v>
      </c>
      <c r="C98" s="56">
        <v>9.9</v>
      </c>
      <c r="D98" s="56">
        <v>9.6</v>
      </c>
      <c r="E98" s="56">
        <v>9.5</v>
      </c>
      <c r="F98" s="56">
        <v>9.9</v>
      </c>
      <c r="G98" s="56">
        <v>10</v>
      </c>
      <c r="H98" s="48"/>
      <c r="I98" s="56">
        <v>9.9</v>
      </c>
      <c r="J98" s="56">
        <v>9.6999999999999993</v>
      </c>
      <c r="K98" s="56">
        <v>5.4</v>
      </c>
      <c r="L98" s="56">
        <v>3.1</v>
      </c>
      <c r="M98" s="56">
        <v>2.1</v>
      </c>
      <c r="N98" s="56">
        <v>3.3</v>
      </c>
      <c r="O98" s="56">
        <v>4.2</v>
      </c>
      <c r="P98" s="56">
        <v>2</v>
      </c>
      <c r="Q98" s="48"/>
      <c r="R98" s="56">
        <v>4.2</v>
      </c>
      <c r="S98" s="56">
        <v>3.2</v>
      </c>
      <c r="T98" s="56">
        <v>2.1</v>
      </c>
      <c r="U98" s="56">
        <v>1</v>
      </c>
      <c r="V98" s="56">
        <v>0</v>
      </c>
      <c r="W98" s="56">
        <v>1.1000000000000001</v>
      </c>
      <c r="X98" s="56">
        <v>2.1</v>
      </c>
      <c r="Y98" s="56">
        <v>1</v>
      </c>
      <c r="Z98" s="48"/>
      <c r="AA98" s="56">
        <v>1</v>
      </c>
      <c r="AB98" s="56">
        <v>1</v>
      </c>
    </row>
    <row r="99" spans="1:28" ht="12.75" x14ac:dyDescent="0.2">
      <c r="A99" s="57">
        <v>25812</v>
      </c>
      <c r="B99" s="56">
        <v>9.6999999999999993</v>
      </c>
      <c r="C99" s="56">
        <v>9.9</v>
      </c>
      <c r="D99" s="56">
        <v>9.6999999999999993</v>
      </c>
      <c r="E99" s="56">
        <v>9.5</v>
      </c>
      <c r="F99" s="56">
        <v>9.9</v>
      </c>
      <c r="G99" s="56">
        <v>10</v>
      </c>
      <c r="H99" s="48"/>
      <c r="I99" s="56">
        <v>10</v>
      </c>
      <c r="J99" s="56">
        <v>9.8000000000000007</v>
      </c>
      <c r="K99" s="56">
        <v>4.3</v>
      </c>
      <c r="L99" s="56">
        <v>2.1</v>
      </c>
      <c r="M99" s="56">
        <v>3.2</v>
      </c>
      <c r="N99" s="56">
        <v>2.2000000000000002</v>
      </c>
      <c r="O99" s="56">
        <v>4.2</v>
      </c>
      <c r="P99" s="56">
        <v>2</v>
      </c>
      <c r="Q99" s="48"/>
      <c r="R99" s="56">
        <v>4.2</v>
      </c>
      <c r="S99" s="56">
        <v>3.2</v>
      </c>
      <c r="T99" s="56">
        <v>0</v>
      </c>
      <c r="U99" s="56">
        <v>0</v>
      </c>
      <c r="V99" s="56">
        <v>1</v>
      </c>
      <c r="W99" s="56">
        <v>0</v>
      </c>
      <c r="X99" s="56">
        <v>0</v>
      </c>
      <c r="Y99" s="56">
        <v>0</v>
      </c>
      <c r="Z99" s="48"/>
      <c r="AA99" s="56">
        <v>1</v>
      </c>
      <c r="AB99" s="56">
        <v>1</v>
      </c>
    </row>
    <row r="100" spans="1:28" ht="12.75" x14ac:dyDescent="0.2">
      <c r="A100" s="57">
        <v>25903</v>
      </c>
      <c r="B100" s="56">
        <v>9.9</v>
      </c>
      <c r="C100" s="56">
        <v>10.1</v>
      </c>
      <c r="D100" s="56">
        <v>10</v>
      </c>
      <c r="E100" s="56">
        <v>9.6999999999999993</v>
      </c>
      <c r="F100" s="56">
        <v>10</v>
      </c>
      <c r="G100" s="56">
        <v>10.3</v>
      </c>
      <c r="H100" s="48"/>
      <c r="I100" s="56">
        <v>10.3</v>
      </c>
      <c r="J100" s="56">
        <v>10</v>
      </c>
      <c r="K100" s="56">
        <v>5.3</v>
      </c>
      <c r="L100" s="56">
        <v>4.0999999999999996</v>
      </c>
      <c r="M100" s="56">
        <v>5.3</v>
      </c>
      <c r="N100" s="56">
        <v>4.3</v>
      </c>
      <c r="O100" s="56">
        <v>4.2</v>
      </c>
      <c r="P100" s="56">
        <v>4</v>
      </c>
      <c r="Q100" s="48"/>
      <c r="R100" s="56">
        <v>6.2</v>
      </c>
      <c r="S100" s="56">
        <v>5.3</v>
      </c>
      <c r="T100" s="56">
        <v>2.1</v>
      </c>
      <c r="U100" s="56">
        <v>2</v>
      </c>
      <c r="V100" s="56">
        <v>3.1</v>
      </c>
      <c r="W100" s="56">
        <v>2.1</v>
      </c>
      <c r="X100" s="56">
        <v>1</v>
      </c>
      <c r="Y100" s="56">
        <v>3</v>
      </c>
      <c r="Z100" s="48"/>
      <c r="AA100" s="56">
        <v>3</v>
      </c>
      <c r="AB100" s="56">
        <v>2</v>
      </c>
    </row>
    <row r="101" spans="1:28" ht="12.75" x14ac:dyDescent="0.2">
      <c r="A101" s="57">
        <v>25993</v>
      </c>
      <c r="B101" s="56">
        <v>10.1</v>
      </c>
      <c r="C101" s="56">
        <v>10.199999999999999</v>
      </c>
      <c r="D101" s="56">
        <v>10.1</v>
      </c>
      <c r="E101" s="56">
        <v>9.8000000000000007</v>
      </c>
      <c r="F101" s="56">
        <v>10.1</v>
      </c>
      <c r="G101" s="56">
        <v>10.3</v>
      </c>
      <c r="H101" s="48"/>
      <c r="I101" s="56">
        <v>10.3</v>
      </c>
      <c r="J101" s="56">
        <v>10.1</v>
      </c>
      <c r="K101" s="56">
        <v>6.3</v>
      </c>
      <c r="L101" s="56">
        <v>4.0999999999999996</v>
      </c>
      <c r="M101" s="56">
        <v>5.2</v>
      </c>
      <c r="N101" s="56">
        <v>4.3</v>
      </c>
      <c r="O101" s="56">
        <v>4.0999999999999996</v>
      </c>
      <c r="P101" s="56">
        <v>4</v>
      </c>
      <c r="Q101" s="48"/>
      <c r="R101" s="56">
        <v>5.0999999999999996</v>
      </c>
      <c r="S101" s="56">
        <v>5.2</v>
      </c>
      <c r="T101" s="56">
        <v>2</v>
      </c>
      <c r="U101" s="56">
        <v>1</v>
      </c>
      <c r="V101" s="56">
        <v>1</v>
      </c>
      <c r="W101" s="56">
        <v>1</v>
      </c>
      <c r="X101" s="56">
        <v>1</v>
      </c>
      <c r="Y101" s="56">
        <v>0</v>
      </c>
      <c r="Z101" s="48"/>
      <c r="AA101" s="56">
        <v>0</v>
      </c>
      <c r="AB101" s="56">
        <v>1</v>
      </c>
    </row>
    <row r="102" spans="1:28" ht="12.75" x14ac:dyDescent="0.2">
      <c r="A102" s="57">
        <v>26085</v>
      </c>
      <c r="B102" s="56">
        <v>10.3</v>
      </c>
      <c r="C102" s="56">
        <v>10.3</v>
      </c>
      <c r="D102" s="56">
        <v>10.3</v>
      </c>
      <c r="E102" s="56">
        <v>10</v>
      </c>
      <c r="F102" s="56">
        <v>10.3</v>
      </c>
      <c r="G102" s="56">
        <v>10.5</v>
      </c>
      <c r="H102" s="48"/>
      <c r="I102" s="56">
        <v>10.5</v>
      </c>
      <c r="J102" s="56">
        <v>10.199999999999999</v>
      </c>
      <c r="K102" s="56">
        <v>6.2</v>
      </c>
      <c r="L102" s="56">
        <v>4</v>
      </c>
      <c r="M102" s="56">
        <v>7.3</v>
      </c>
      <c r="N102" s="56">
        <v>5.3</v>
      </c>
      <c r="O102" s="56">
        <v>4</v>
      </c>
      <c r="P102" s="56">
        <v>5</v>
      </c>
      <c r="Q102" s="48"/>
      <c r="R102" s="56">
        <v>6.1</v>
      </c>
      <c r="S102" s="56">
        <v>5.2</v>
      </c>
      <c r="T102" s="56">
        <v>2</v>
      </c>
      <c r="U102" s="56">
        <v>1</v>
      </c>
      <c r="V102" s="56">
        <v>2</v>
      </c>
      <c r="W102" s="56">
        <v>2</v>
      </c>
      <c r="X102" s="56">
        <v>2</v>
      </c>
      <c r="Y102" s="56">
        <v>1.9</v>
      </c>
      <c r="Z102" s="48"/>
      <c r="AA102" s="56">
        <v>1.9</v>
      </c>
      <c r="AB102" s="56">
        <v>1</v>
      </c>
    </row>
    <row r="103" spans="1:28" ht="12.75" x14ac:dyDescent="0.2">
      <c r="A103" s="57">
        <v>26177</v>
      </c>
      <c r="B103" s="56">
        <v>10.6</v>
      </c>
      <c r="C103" s="56">
        <v>10.5</v>
      </c>
      <c r="D103" s="56">
        <v>10.4</v>
      </c>
      <c r="E103" s="56">
        <v>10.1</v>
      </c>
      <c r="F103" s="56">
        <v>10.4</v>
      </c>
      <c r="G103" s="56">
        <v>10.7</v>
      </c>
      <c r="H103" s="48"/>
      <c r="I103" s="56">
        <v>10.7</v>
      </c>
      <c r="J103" s="56">
        <v>10.5</v>
      </c>
      <c r="K103" s="56">
        <v>9.3000000000000007</v>
      </c>
      <c r="L103" s="56">
        <v>6.1</v>
      </c>
      <c r="M103" s="56">
        <v>7.2</v>
      </c>
      <c r="N103" s="56">
        <v>6.3</v>
      </c>
      <c r="O103" s="56">
        <v>5.0999999999999996</v>
      </c>
      <c r="P103" s="56">
        <v>7</v>
      </c>
      <c r="Q103" s="48"/>
      <c r="R103" s="56">
        <v>7</v>
      </c>
      <c r="S103" s="56">
        <v>7.1</v>
      </c>
      <c r="T103" s="56">
        <v>2.9</v>
      </c>
      <c r="U103" s="56">
        <v>1.9</v>
      </c>
      <c r="V103" s="56">
        <v>1</v>
      </c>
      <c r="W103" s="56">
        <v>1</v>
      </c>
      <c r="X103" s="56">
        <v>1</v>
      </c>
      <c r="Y103" s="56">
        <v>1.9</v>
      </c>
      <c r="Z103" s="48"/>
      <c r="AA103" s="56">
        <v>1.9</v>
      </c>
      <c r="AB103" s="56">
        <v>2.9</v>
      </c>
    </row>
    <row r="104" spans="1:28" ht="12.75" x14ac:dyDescent="0.2">
      <c r="A104" s="57">
        <v>26268</v>
      </c>
      <c r="B104" s="56">
        <v>10.8</v>
      </c>
      <c r="C104" s="56">
        <v>10.7</v>
      </c>
      <c r="D104" s="56">
        <v>10.7</v>
      </c>
      <c r="E104" s="56">
        <v>10.3</v>
      </c>
      <c r="F104" s="56">
        <v>10.6</v>
      </c>
      <c r="G104" s="56">
        <v>11</v>
      </c>
      <c r="H104" s="48"/>
      <c r="I104" s="56">
        <v>10.8</v>
      </c>
      <c r="J104" s="56">
        <v>10.7</v>
      </c>
      <c r="K104" s="56">
        <v>9.1</v>
      </c>
      <c r="L104" s="56">
        <v>5.9</v>
      </c>
      <c r="M104" s="56">
        <v>7</v>
      </c>
      <c r="N104" s="56">
        <v>6.2</v>
      </c>
      <c r="O104" s="56">
        <v>6</v>
      </c>
      <c r="P104" s="56">
        <v>6.8</v>
      </c>
      <c r="Q104" s="48"/>
      <c r="R104" s="56">
        <v>4.9000000000000004</v>
      </c>
      <c r="S104" s="56">
        <v>7</v>
      </c>
      <c r="T104" s="56">
        <v>1.9</v>
      </c>
      <c r="U104" s="56">
        <v>1.9</v>
      </c>
      <c r="V104" s="56">
        <v>2.9</v>
      </c>
      <c r="W104" s="56">
        <v>2</v>
      </c>
      <c r="X104" s="56">
        <v>1.9</v>
      </c>
      <c r="Y104" s="56">
        <v>2.8</v>
      </c>
      <c r="Z104" s="48"/>
      <c r="AA104" s="56">
        <v>0.9</v>
      </c>
      <c r="AB104" s="56">
        <v>1.9</v>
      </c>
    </row>
    <row r="105" spans="1:28" ht="12.75" x14ac:dyDescent="0.2">
      <c r="A105" s="57">
        <v>26359</v>
      </c>
      <c r="B105" s="56">
        <v>10.9</v>
      </c>
      <c r="C105" s="56">
        <v>10.8</v>
      </c>
      <c r="D105" s="56">
        <v>10.8</v>
      </c>
      <c r="E105" s="56">
        <v>10.4</v>
      </c>
      <c r="F105" s="56">
        <v>10.8</v>
      </c>
      <c r="G105" s="56">
        <v>11.1</v>
      </c>
      <c r="H105" s="48"/>
      <c r="I105" s="56">
        <v>10.9</v>
      </c>
      <c r="J105" s="56">
        <v>10.8</v>
      </c>
      <c r="K105" s="56">
        <v>7.9</v>
      </c>
      <c r="L105" s="56">
        <v>5.9</v>
      </c>
      <c r="M105" s="56">
        <v>6.9</v>
      </c>
      <c r="N105" s="56">
        <v>6.1</v>
      </c>
      <c r="O105" s="56">
        <v>6.9</v>
      </c>
      <c r="P105" s="56">
        <v>7.8</v>
      </c>
      <c r="Q105" s="48"/>
      <c r="R105" s="56">
        <v>5.8</v>
      </c>
      <c r="S105" s="56">
        <v>6.9</v>
      </c>
      <c r="T105" s="56">
        <v>0.9</v>
      </c>
      <c r="U105" s="56">
        <v>0.9</v>
      </c>
      <c r="V105" s="56">
        <v>0.9</v>
      </c>
      <c r="W105" s="56">
        <v>1</v>
      </c>
      <c r="X105" s="56">
        <v>1.9</v>
      </c>
      <c r="Y105" s="56">
        <v>0.9</v>
      </c>
      <c r="Z105" s="48"/>
      <c r="AA105" s="56">
        <v>0.9</v>
      </c>
      <c r="AB105" s="56">
        <v>0.9</v>
      </c>
    </row>
    <row r="106" spans="1:28" ht="12.75" x14ac:dyDescent="0.2">
      <c r="A106" s="57">
        <v>26451</v>
      </c>
      <c r="B106" s="56">
        <v>11.1</v>
      </c>
      <c r="C106" s="56">
        <v>11</v>
      </c>
      <c r="D106" s="56">
        <v>10.9</v>
      </c>
      <c r="E106" s="56">
        <v>10.5</v>
      </c>
      <c r="F106" s="56">
        <v>10.9</v>
      </c>
      <c r="G106" s="56">
        <v>11.1</v>
      </c>
      <c r="H106" s="48"/>
      <c r="I106" s="56">
        <v>11</v>
      </c>
      <c r="J106" s="56">
        <v>10.9</v>
      </c>
      <c r="K106" s="56">
        <v>7.8</v>
      </c>
      <c r="L106" s="56">
        <v>6.8</v>
      </c>
      <c r="M106" s="56">
        <v>5.8</v>
      </c>
      <c r="N106" s="56">
        <v>5</v>
      </c>
      <c r="O106" s="56">
        <v>5.8</v>
      </c>
      <c r="P106" s="56">
        <v>5.7</v>
      </c>
      <c r="Q106" s="48"/>
      <c r="R106" s="56">
        <v>4.8</v>
      </c>
      <c r="S106" s="56">
        <v>6.9</v>
      </c>
      <c r="T106" s="56">
        <v>1.8</v>
      </c>
      <c r="U106" s="56">
        <v>1.9</v>
      </c>
      <c r="V106" s="56">
        <v>0.9</v>
      </c>
      <c r="W106" s="56">
        <v>1</v>
      </c>
      <c r="X106" s="56">
        <v>0.9</v>
      </c>
      <c r="Y106" s="56">
        <v>0</v>
      </c>
      <c r="Z106" s="48"/>
      <c r="AA106" s="56">
        <v>0.9</v>
      </c>
      <c r="AB106" s="56">
        <v>0.9</v>
      </c>
    </row>
    <row r="107" spans="1:28" ht="12.75" x14ac:dyDescent="0.2">
      <c r="A107" s="57">
        <v>26543</v>
      </c>
      <c r="B107" s="56">
        <v>11.2</v>
      </c>
      <c r="C107" s="56">
        <v>11.1</v>
      </c>
      <c r="D107" s="56">
        <v>10.9</v>
      </c>
      <c r="E107" s="56">
        <v>10.7</v>
      </c>
      <c r="F107" s="56">
        <v>11</v>
      </c>
      <c r="G107" s="56">
        <v>11.3</v>
      </c>
      <c r="H107" s="48"/>
      <c r="I107" s="56">
        <v>11.2</v>
      </c>
      <c r="J107" s="56">
        <v>11.1</v>
      </c>
      <c r="K107" s="56">
        <v>5.7</v>
      </c>
      <c r="L107" s="56">
        <v>5.7</v>
      </c>
      <c r="M107" s="56">
        <v>4.8</v>
      </c>
      <c r="N107" s="56">
        <v>5.9</v>
      </c>
      <c r="O107" s="56">
        <v>5.8</v>
      </c>
      <c r="P107" s="56">
        <v>5.6</v>
      </c>
      <c r="Q107" s="48"/>
      <c r="R107" s="56">
        <v>4.7</v>
      </c>
      <c r="S107" s="56">
        <v>5.7</v>
      </c>
      <c r="T107" s="56">
        <v>0.9</v>
      </c>
      <c r="U107" s="56">
        <v>0.9</v>
      </c>
      <c r="V107" s="56">
        <v>0</v>
      </c>
      <c r="W107" s="56">
        <v>1.9</v>
      </c>
      <c r="X107" s="56">
        <v>0.9</v>
      </c>
      <c r="Y107" s="56">
        <v>1.8</v>
      </c>
      <c r="Z107" s="48"/>
      <c r="AA107" s="56">
        <v>1.8</v>
      </c>
      <c r="AB107" s="56">
        <v>1.8</v>
      </c>
    </row>
    <row r="108" spans="1:28" ht="12.75" x14ac:dyDescent="0.2">
      <c r="A108" s="57">
        <v>26634</v>
      </c>
      <c r="B108" s="56">
        <v>11.3</v>
      </c>
      <c r="C108" s="56">
        <v>11.2</v>
      </c>
      <c r="D108" s="56">
        <v>11.1</v>
      </c>
      <c r="E108" s="56">
        <v>10.8</v>
      </c>
      <c r="F108" s="56">
        <v>11.1</v>
      </c>
      <c r="G108" s="56">
        <v>11.4</v>
      </c>
      <c r="H108" s="48"/>
      <c r="I108" s="56">
        <v>11.3</v>
      </c>
      <c r="J108" s="56">
        <v>11.2</v>
      </c>
      <c r="K108" s="56">
        <v>4.5999999999999996</v>
      </c>
      <c r="L108" s="56">
        <v>4.7</v>
      </c>
      <c r="M108" s="56">
        <v>3.7</v>
      </c>
      <c r="N108" s="56">
        <v>4.9000000000000004</v>
      </c>
      <c r="O108" s="56">
        <v>4.7</v>
      </c>
      <c r="P108" s="56">
        <v>3.6</v>
      </c>
      <c r="Q108" s="48"/>
      <c r="R108" s="56">
        <v>4.5999999999999996</v>
      </c>
      <c r="S108" s="56">
        <v>4.7</v>
      </c>
      <c r="T108" s="56">
        <v>0.9</v>
      </c>
      <c r="U108" s="56">
        <v>0.9</v>
      </c>
      <c r="V108" s="56">
        <v>1.8</v>
      </c>
      <c r="W108" s="56">
        <v>0.9</v>
      </c>
      <c r="X108" s="56">
        <v>0.9</v>
      </c>
      <c r="Y108" s="56">
        <v>0.9</v>
      </c>
      <c r="Z108" s="48"/>
      <c r="AA108" s="56">
        <v>0.9</v>
      </c>
      <c r="AB108" s="56">
        <v>0.9</v>
      </c>
    </row>
    <row r="109" spans="1:28" ht="12.75" x14ac:dyDescent="0.2">
      <c r="A109" s="57">
        <v>26724</v>
      </c>
      <c r="B109" s="56">
        <v>11.6</v>
      </c>
      <c r="C109" s="56">
        <v>11.5</v>
      </c>
      <c r="D109" s="56">
        <v>11.4</v>
      </c>
      <c r="E109" s="56">
        <v>11</v>
      </c>
      <c r="F109" s="56">
        <v>11.3</v>
      </c>
      <c r="G109" s="56">
        <v>11.6</v>
      </c>
      <c r="H109" s="48"/>
      <c r="I109" s="56">
        <v>11.5</v>
      </c>
      <c r="J109" s="56">
        <v>11.4</v>
      </c>
      <c r="K109" s="56">
        <v>6.4</v>
      </c>
      <c r="L109" s="56">
        <v>6.5</v>
      </c>
      <c r="M109" s="56">
        <v>5.6</v>
      </c>
      <c r="N109" s="56">
        <v>5.8</v>
      </c>
      <c r="O109" s="56">
        <v>4.5999999999999996</v>
      </c>
      <c r="P109" s="56">
        <v>4.5</v>
      </c>
      <c r="Q109" s="48"/>
      <c r="R109" s="56">
        <v>5.5</v>
      </c>
      <c r="S109" s="56">
        <v>5.6</v>
      </c>
      <c r="T109" s="56">
        <v>2.7</v>
      </c>
      <c r="U109" s="56">
        <v>2.7</v>
      </c>
      <c r="V109" s="56">
        <v>2.7</v>
      </c>
      <c r="W109" s="56">
        <v>1.9</v>
      </c>
      <c r="X109" s="56">
        <v>1.8</v>
      </c>
      <c r="Y109" s="56">
        <v>1.8</v>
      </c>
      <c r="Z109" s="48"/>
      <c r="AA109" s="56">
        <v>1.8</v>
      </c>
      <c r="AB109" s="56">
        <v>1.8</v>
      </c>
    </row>
    <row r="110" spans="1:28" ht="12.75" x14ac:dyDescent="0.2">
      <c r="A110" s="57">
        <v>26816</v>
      </c>
      <c r="B110" s="56">
        <v>11.9</v>
      </c>
      <c r="C110" s="56">
        <v>11.9</v>
      </c>
      <c r="D110" s="56">
        <v>11.7</v>
      </c>
      <c r="E110" s="56">
        <v>11.4</v>
      </c>
      <c r="F110" s="56">
        <v>11.6</v>
      </c>
      <c r="G110" s="56">
        <v>12</v>
      </c>
      <c r="H110" s="48"/>
      <c r="I110" s="56">
        <v>11.9</v>
      </c>
      <c r="J110" s="56">
        <v>11.8</v>
      </c>
      <c r="K110" s="56">
        <v>7.2</v>
      </c>
      <c r="L110" s="56">
        <v>8.1999999999999993</v>
      </c>
      <c r="M110" s="56">
        <v>7.3</v>
      </c>
      <c r="N110" s="56">
        <v>8.6</v>
      </c>
      <c r="O110" s="56">
        <v>6.4</v>
      </c>
      <c r="P110" s="56">
        <v>8.1</v>
      </c>
      <c r="Q110" s="48"/>
      <c r="R110" s="56">
        <v>8.1999999999999993</v>
      </c>
      <c r="S110" s="56">
        <v>8.3000000000000007</v>
      </c>
      <c r="T110" s="56">
        <v>2.6</v>
      </c>
      <c r="U110" s="56">
        <v>3.5</v>
      </c>
      <c r="V110" s="56">
        <v>2.6</v>
      </c>
      <c r="W110" s="56">
        <v>3.6</v>
      </c>
      <c r="X110" s="56">
        <v>2.7</v>
      </c>
      <c r="Y110" s="56">
        <v>3.4</v>
      </c>
      <c r="Z110" s="48"/>
      <c r="AA110" s="56">
        <v>3.5</v>
      </c>
      <c r="AB110" s="56">
        <v>3.5</v>
      </c>
    </row>
    <row r="111" spans="1:28" ht="12.75" x14ac:dyDescent="0.2">
      <c r="A111" s="57">
        <v>26908</v>
      </c>
      <c r="B111" s="56">
        <v>12.3</v>
      </c>
      <c r="C111" s="56">
        <v>12.3</v>
      </c>
      <c r="D111" s="56">
        <v>12.2</v>
      </c>
      <c r="E111" s="56">
        <v>11.8</v>
      </c>
      <c r="F111" s="56">
        <v>11.9</v>
      </c>
      <c r="G111" s="56">
        <v>12.3</v>
      </c>
      <c r="H111" s="48"/>
      <c r="I111" s="56">
        <v>12.3</v>
      </c>
      <c r="J111" s="56">
        <v>12.2</v>
      </c>
      <c r="K111" s="56">
        <v>9.8000000000000007</v>
      </c>
      <c r="L111" s="56">
        <v>10.8</v>
      </c>
      <c r="M111" s="56">
        <v>11.9</v>
      </c>
      <c r="N111" s="56">
        <v>10.3</v>
      </c>
      <c r="O111" s="56">
        <v>8.1999999999999993</v>
      </c>
      <c r="P111" s="56">
        <v>8.8000000000000007</v>
      </c>
      <c r="Q111" s="48"/>
      <c r="R111" s="56">
        <v>9.8000000000000007</v>
      </c>
      <c r="S111" s="56">
        <v>9.9</v>
      </c>
      <c r="T111" s="56">
        <v>3.4</v>
      </c>
      <c r="U111" s="56">
        <v>3.4</v>
      </c>
      <c r="V111" s="56">
        <v>4.3</v>
      </c>
      <c r="W111" s="56">
        <v>3.5</v>
      </c>
      <c r="X111" s="56">
        <v>2.6</v>
      </c>
      <c r="Y111" s="56">
        <v>2.5</v>
      </c>
      <c r="Z111" s="48"/>
      <c r="AA111" s="56">
        <v>3.4</v>
      </c>
      <c r="AB111" s="56">
        <v>3.4</v>
      </c>
    </row>
    <row r="112" spans="1:28" ht="12.75" x14ac:dyDescent="0.2">
      <c r="A112" s="57">
        <v>26999</v>
      </c>
      <c r="B112" s="56">
        <v>12.8</v>
      </c>
      <c r="C112" s="56">
        <v>12.7</v>
      </c>
      <c r="D112" s="56">
        <v>12.7</v>
      </c>
      <c r="E112" s="56">
        <v>12.3</v>
      </c>
      <c r="F112" s="56">
        <v>12.3</v>
      </c>
      <c r="G112" s="56">
        <v>12.9</v>
      </c>
      <c r="H112" s="48"/>
      <c r="I112" s="56">
        <v>12.8</v>
      </c>
      <c r="J112" s="56">
        <v>12.6</v>
      </c>
      <c r="K112" s="56">
        <v>13.3</v>
      </c>
      <c r="L112" s="56">
        <v>13.4</v>
      </c>
      <c r="M112" s="56">
        <v>14.4</v>
      </c>
      <c r="N112" s="56">
        <v>13.9</v>
      </c>
      <c r="O112" s="56">
        <v>10.8</v>
      </c>
      <c r="P112" s="56">
        <v>13.2</v>
      </c>
      <c r="Q112" s="48"/>
      <c r="R112" s="56">
        <v>13.3</v>
      </c>
      <c r="S112" s="56">
        <v>12.5</v>
      </c>
      <c r="T112" s="56">
        <v>4.0999999999999996</v>
      </c>
      <c r="U112" s="56">
        <v>3.3</v>
      </c>
      <c r="V112" s="56">
        <v>4.0999999999999996</v>
      </c>
      <c r="W112" s="56">
        <v>4.2</v>
      </c>
      <c r="X112" s="56">
        <v>3.4</v>
      </c>
      <c r="Y112" s="56">
        <v>4.9000000000000004</v>
      </c>
      <c r="Z112" s="48"/>
      <c r="AA112" s="56">
        <v>4.0999999999999996</v>
      </c>
      <c r="AB112" s="56">
        <v>3.3</v>
      </c>
    </row>
    <row r="113" spans="1:28" ht="12.75" x14ac:dyDescent="0.2">
      <c r="A113" s="57">
        <v>27089</v>
      </c>
      <c r="B113" s="56">
        <v>13.1</v>
      </c>
      <c r="C113" s="56">
        <v>13</v>
      </c>
      <c r="D113" s="56">
        <v>13</v>
      </c>
      <c r="E113" s="56">
        <v>12.6</v>
      </c>
      <c r="F113" s="56">
        <v>12.5</v>
      </c>
      <c r="G113" s="56">
        <v>13.1</v>
      </c>
      <c r="H113" s="48"/>
      <c r="I113" s="56">
        <v>13.2</v>
      </c>
      <c r="J113" s="56">
        <v>13</v>
      </c>
      <c r="K113" s="56">
        <v>12.9</v>
      </c>
      <c r="L113" s="56">
        <v>13</v>
      </c>
      <c r="M113" s="56">
        <v>14</v>
      </c>
      <c r="N113" s="56">
        <v>14.5</v>
      </c>
      <c r="O113" s="56">
        <v>10.6</v>
      </c>
      <c r="P113" s="56">
        <v>12.9</v>
      </c>
      <c r="Q113" s="48"/>
      <c r="R113" s="56">
        <v>14.8</v>
      </c>
      <c r="S113" s="56">
        <v>14</v>
      </c>
      <c r="T113" s="56">
        <v>2.2999999999999998</v>
      </c>
      <c r="U113" s="56">
        <v>2.4</v>
      </c>
      <c r="V113" s="56">
        <v>2.4</v>
      </c>
      <c r="W113" s="56">
        <v>2.4</v>
      </c>
      <c r="X113" s="56">
        <v>1.6</v>
      </c>
      <c r="Y113" s="56">
        <v>1.6</v>
      </c>
      <c r="Z113" s="48"/>
      <c r="AA113" s="56">
        <v>3.1</v>
      </c>
      <c r="AB113" s="56">
        <v>3.2</v>
      </c>
    </row>
    <row r="114" spans="1:28" ht="12.75" x14ac:dyDescent="0.2">
      <c r="A114" s="57">
        <v>27181</v>
      </c>
      <c r="B114" s="56">
        <v>13.6</v>
      </c>
      <c r="C114" s="56">
        <v>13.6</v>
      </c>
      <c r="D114" s="56">
        <v>13.4</v>
      </c>
      <c r="E114" s="56">
        <v>13.2</v>
      </c>
      <c r="F114" s="56">
        <v>13</v>
      </c>
      <c r="G114" s="56">
        <v>13.7</v>
      </c>
      <c r="H114" s="48"/>
      <c r="I114" s="56">
        <v>13.6</v>
      </c>
      <c r="J114" s="56">
        <v>13.5</v>
      </c>
      <c r="K114" s="56">
        <v>14.3</v>
      </c>
      <c r="L114" s="56">
        <v>14.3</v>
      </c>
      <c r="M114" s="56">
        <v>14.5</v>
      </c>
      <c r="N114" s="56">
        <v>15.8</v>
      </c>
      <c r="O114" s="56">
        <v>12.1</v>
      </c>
      <c r="P114" s="56">
        <v>14.2</v>
      </c>
      <c r="Q114" s="48"/>
      <c r="R114" s="56">
        <v>14.3</v>
      </c>
      <c r="S114" s="56">
        <v>14.4</v>
      </c>
      <c r="T114" s="56">
        <v>3.8</v>
      </c>
      <c r="U114" s="56">
        <v>4.5999999999999996</v>
      </c>
      <c r="V114" s="56">
        <v>3.1</v>
      </c>
      <c r="W114" s="56">
        <v>4.8</v>
      </c>
      <c r="X114" s="56">
        <v>4</v>
      </c>
      <c r="Y114" s="56">
        <v>4.5999999999999996</v>
      </c>
      <c r="Z114" s="48"/>
      <c r="AA114" s="56">
        <v>3</v>
      </c>
      <c r="AB114" s="56">
        <v>3.8</v>
      </c>
    </row>
    <row r="115" spans="1:28" ht="12.75" x14ac:dyDescent="0.2">
      <c r="A115" s="57">
        <v>27273</v>
      </c>
      <c r="B115" s="56">
        <v>14.4</v>
      </c>
      <c r="C115" s="56">
        <v>14.3</v>
      </c>
      <c r="D115" s="56">
        <v>14.2</v>
      </c>
      <c r="E115" s="56">
        <v>13.8</v>
      </c>
      <c r="F115" s="56">
        <v>13.6</v>
      </c>
      <c r="G115" s="56">
        <v>14.4</v>
      </c>
      <c r="H115" s="48"/>
      <c r="I115" s="56">
        <v>14.3</v>
      </c>
      <c r="J115" s="56">
        <v>14.2</v>
      </c>
      <c r="K115" s="56">
        <v>17.100000000000001</v>
      </c>
      <c r="L115" s="56">
        <v>16.3</v>
      </c>
      <c r="M115" s="56">
        <v>16.399999999999999</v>
      </c>
      <c r="N115" s="56">
        <v>16.899999999999999</v>
      </c>
      <c r="O115" s="56">
        <v>14.3</v>
      </c>
      <c r="P115" s="56">
        <v>17.100000000000001</v>
      </c>
      <c r="Q115" s="48"/>
      <c r="R115" s="56">
        <v>16.3</v>
      </c>
      <c r="S115" s="56">
        <v>16.399999999999999</v>
      </c>
      <c r="T115" s="56">
        <v>5.9</v>
      </c>
      <c r="U115" s="56">
        <v>5.0999999999999996</v>
      </c>
      <c r="V115" s="56">
        <v>6</v>
      </c>
      <c r="W115" s="56">
        <v>4.5</v>
      </c>
      <c r="X115" s="56">
        <v>4.5999999999999996</v>
      </c>
      <c r="Y115" s="56">
        <v>5.0999999999999996</v>
      </c>
      <c r="Z115" s="48"/>
      <c r="AA115" s="56">
        <v>5.0999999999999996</v>
      </c>
      <c r="AB115" s="56">
        <v>5.2</v>
      </c>
    </row>
    <row r="116" spans="1:28" ht="12.75" x14ac:dyDescent="0.2">
      <c r="A116" s="57">
        <v>27364</v>
      </c>
      <c r="B116" s="56">
        <v>14.9</v>
      </c>
      <c r="C116" s="56">
        <v>14.7</v>
      </c>
      <c r="D116" s="56">
        <v>14.6</v>
      </c>
      <c r="E116" s="56">
        <v>14.4</v>
      </c>
      <c r="F116" s="56">
        <v>14.4</v>
      </c>
      <c r="G116" s="56">
        <v>15.1</v>
      </c>
      <c r="H116" s="48"/>
      <c r="I116" s="56">
        <v>14.8</v>
      </c>
      <c r="J116" s="56">
        <v>14.7</v>
      </c>
      <c r="K116" s="56">
        <v>16.399999999999999</v>
      </c>
      <c r="L116" s="56">
        <v>15.7</v>
      </c>
      <c r="M116" s="56">
        <v>15</v>
      </c>
      <c r="N116" s="56">
        <v>17.100000000000001</v>
      </c>
      <c r="O116" s="56">
        <v>17.100000000000001</v>
      </c>
      <c r="P116" s="56">
        <v>17.100000000000001</v>
      </c>
      <c r="Q116" s="48"/>
      <c r="R116" s="56">
        <v>15.6</v>
      </c>
      <c r="S116" s="56">
        <v>16.7</v>
      </c>
      <c r="T116" s="56">
        <v>3.5</v>
      </c>
      <c r="U116" s="56">
        <v>2.8</v>
      </c>
      <c r="V116" s="56">
        <v>2.8</v>
      </c>
      <c r="W116" s="56">
        <v>4.3</v>
      </c>
      <c r="X116" s="56">
        <v>5.9</v>
      </c>
      <c r="Y116" s="56">
        <v>4.9000000000000004</v>
      </c>
      <c r="Z116" s="48"/>
      <c r="AA116" s="56">
        <v>3.5</v>
      </c>
      <c r="AB116" s="56">
        <v>3.5</v>
      </c>
    </row>
    <row r="117" spans="1:28" ht="12.75" x14ac:dyDescent="0.2">
      <c r="A117" s="57">
        <v>27454</v>
      </c>
      <c r="B117" s="56">
        <v>15.3</v>
      </c>
      <c r="C117" s="56">
        <v>15.4</v>
      </c>
      <c r="D117" s="56">
        <v>15</v>
      </c>
      <c r="E117" s="56">
        <v>15.1</v>
      </c>
      <c r="F117" s="56">
        <v>15</v>
      </c>
      <c r="G117" s="56">
        <v>15.4</v>
      </c>
      <c r="H117" s="48"/>
      <c r="I117" s="56">
        <v>15.1</v>
      </c>
      <c r="J117" s="56">
        <v>15.3</v>
      </c>
      <c r="K117" s="56">
        <v>16.8</v>
      </c>
      <c r="L117" s="56">
        <v>18.5</v>
      </c>
      <c r="M117" s="56">
        <v>15.4</v>
      </c>
      <c r="N117" s="56">
        <v>19.8</v>
      </c>
      <c r="O117" s="56">
        <v>20</v>
      </c>
      <c r="P117" s="56">
        <v>17.600000000000001</v>
      </c>
      <c r="Q117" s="48"/>
      <c r="R117" s="56">
        <v>14.4</v>
      </c>
      <c r="S117" s="56">
        <v>17.7</v>
      </c>
      <c r="T117" s="56">
        <v>2.7</v>
      </c>
      <c r="U117" s="56">
        <v>4.8</v>
      </c>
      <c r="V117" s="56">
        <v>2.7</v>
      </c>
      <c r="W117" s="56">
        <v>4.9000000000000004</v>
      </c>
      <c r="X117" s="56">
        <v>4.2</v>
      </c>
      <c r="Y117" s="56">
        <v>2</v>
      </c>
      <c r="Z117" s="48"/>
      <c r="AA117" s="56">
        <v>2</v>
      </c>
      <c r="AB117" s="56">
        <v>4.0999999999999996</v>
      </c>
    </row>
    <row r="118" spans="1:28" ht="12.75" x14ac:dyDescent="0.2">
      <c r="A118" s="57">
        <v>27546</v>
      </c>
      <c r="B118" s="56">
        <v>15.9</v>
      </c>
      <c r="C118" s="56">
        <v>15.9</v>
      </c>
      <c r="D118" s="56">
        <v>15.4</v>
      </c>
      <c r="E118" s="56">
        <v>15.6</v>
      </c>
      <c r="F118" s="56">
        <v>15.6</v>
      </c>
      <c r="G118" s="56">
        <v>15.9</v>
      </c>
      <c r="H118" s="48"/>
      <c r="I118" s="56">
        <v>15.8</v>
      </c>
      <c r="J118" s="56">
        <v>15.8</v>
      </c>
      <c r="K118" s="56">
        <v>16.899999999999999</v>
      </c>
      <c r="L118" s="56">
        <v>16.899999999999999</v>
      </c>
      <c r="M118" s="56">
        <v>14.9</v>
      </c>
      <c r="N118" s="56">
        <v>18.2</v>
      </c>
      <c r="O118" s="56">
        <v>20</v>
      </c>
      <c r="P118" s="56">
        <v>16.100000000000001</v>
      </c>
      <c r="Q118" s="48"/>
      <c r="R118" s="56">
        <v>16.2</v>
      </c>
      <c r="S118" s="56">
        <v>17</v>
      </c>
      <c r="T118" s="56">
        <v>3.9</v>
      </c>
      <c r="U118" s="56">
        <v>3.2</v>
      </c>
      <c r="V118" s="56">
        <v>2.7</v>
      </c>
      <c r="W118" s="56">
        <v>3.3</v>
      </c>
      <c r="X118" s="56">
        <v>4</v>
      </c>
      <c r="Y118" s="56">
        <v>3.2</v>
      </c>
      <c r="Z118" s="48"/>
      <c r="AA118" s="56">
        <v>4.5999999999999996</v>
      </c>
      <c r="AB118" s="56">
        <v>3.3</v>
      </c>
    </row>
    <row r="119" spans="1:28" ht="12.75" x14ac:dyDescent="0.2">
      <c r="A119" s="57">
        <v>27638</v>
      </c>
      <c r="B119" s="56">
        <v>16.100000000000001</v>
      </c>
      <c r="C119" s="56">
        <v>15.9</v>
      </c>
      <c r="D119" s="56">
        <v>15.7</v>
      </c>
      <c r="E119" s="56">
        <v>15.5</v>
      </c>
      <c r="F119" s="56">
        <v>15.6</v>
      </c>
      <c r="G119" s="56">
        <v>16.100000000000001</v>
      </c>
      <c r="H119" s="48"/>
      <c r="I119" s="56">
        <v>15.7</v>
      </c>
      <c r="J119" s="56">
        <v>15.9</v>
      </c>
      <c r="K119" s="56">
        <v>11.8</v>
      </c>
      <c r="L119" s="56">
        <v>11.2</v>
      </c>
      <c r="M119" s="56">
        <v>10.6</v>
      </c>
      <c r="N119" s="56">
        <v>12.3</v>
      </c>
      <c r="O119" s="56">
        <v>14.7</v>
      </c>
      <c r="P119" s="56">
        <v>11.8</v>
      </c>
      <c r="Q119" s="48"/>
      <c r="R119" s="56">
        <v>9.8000000000000007</v>
      </c>
      <c r="S119" s="56">
        <v>12</v>
      </c>
      <c r="T119" s="56">
        <v>1.3</v>
      </c>
      <c r="U119" s="56">
        <v>0</v>
      </c>
      <c r="V119" s="56">
        <v>1.9</v>
      </c>
      <c r="W119" s="56">
        <v>-0.6</v>
      </c>
      <c r="X119" s="56">
        <v>0</v>
      </c>
      <c r="Y119" s="56">
        <v>1.3</v>
      </c>
      <c r="Z119" s="48"/>
      <c r="AA119" s="56">
        <v>-0.6</v>
      </c>
      <c r="AB119" s="56">
        <v>0.6</v>
      </c>
    </row>
    <row r="120" spans="1:28" ht="12.75" x14ac:dyDescent="0.2">
      <c r="A120" s="57">
        <v>27729</v>
      </c>
      <c r="B120" s="56">
        <v>16.899999999999999</v>
      </c>
      <c r="C120" s="56">
        <v>16.899999999999999</v>
      </c>
      <c r="D120" s="56">
        <v>16.7</v>
      </c>
      <c r="E120" s="56">
        <v>16.3</v>
      </c>
      <c r="F120" s="56">
        <v>16.5</v>
      </c>
      <c r="G120" s="56">
        <v>17.3</v>
      </c>
      <c r="H120" s="48"/>
      <c r="I120" s="56">
        <v>17</v>
      </c>
      <c r="J120" s="56">
        <v>16.8</v>
      </c>
      <c r="K120" s="56">
        <v>13.4</v>
      </c>
      <c r="L120" s="56">
        <v>15</v>
      </c>
      <c r="M120" s="56">
        <v>14.4</v>
      </c>
      <c r="N120" s="56">
        <v>13.2</v>
      </c>
      <c r="O120" s="56">
        <v>14.6</v>
      </c>
      <c r="P120" s="56">
        <v>14.6</v>
      </c>
      <c r="Q120" s="48"/>
      <c r="R120" s="56">
        <v>14.9</v>
      </c>
      <c r="S120" s="56">
        <v>14.3</v>
      </c>
      <c r="T120" s="56">
        <v>5</v>
      </c>
      <c r="U120" s="56">
        <v>6.3</v>
      </c>
      <c r="V120" s="56">
        <v>6.4</v>
      </c>
      <c r="W120" s="56">
        <v>5.2</v>
      </c>
      <c r="X120" s="56">
        <v>5.8</v>
      </c>
      <c r="Y120" s="56">
        <v>7.5</v>
      </c>
      <c r="Z120" s="48"/>
      <c r="AA120" s="56">
        <v>8.3000000000000007</v>
      </c>
      <c r="AB120" s="56">
        <v>5.7</v>
      </c>
    </row>
    <row r="121" spans="1:28" ht="12.75" x14ac:dyDescent="0.2">
      <c r="A121" s="57">
        <v>27820</v>
      </c>
      <c r="B121" s="56">
        <v>17.399999999999999</v>
      </c>
      <c r="C121" s="56">
        <v>17.3</v>
      </c>
      <c r="D121" s="56">
        <v>17.100000000000001</v>
      </c>
      <c r="E121" s="56">
        <v>16.899999999999999</v>
      </c>
      <c r="F121" s="56">
        <v>17.100000000000001</v>
      </c>
      <c r="G121" s="56">
        <v>17.7</v>
      </c>
      <c r="H121" s="48"/>
      <c r="I121" s="56">
        <v>17.399999999999999</v>
      </c>
      <c r="J121" s="56">
        <v>17.3</v>
      </c>
      <c r="K121" s="56">
        <v>13.7</v>
      </c>
      <c r="L121" s="56">
        <v>12.3</v>
      </c>
      <c r="M121" s="56">
        <v>14</v>
      </c>
      <c r="N121" s="56">
        <v>11.9</v>
      </c>
      <c r="O121" s="56">
        <v>14</v>
      </c>
      <c r="P121" s="56">
        <v>14.9</v>
      </c>
      <c r="Q121" s="48"/>
      <c r="R121" s="56">
        <v>15.2</v>
      </c>
      <c r="S121" s="56">
        <v>13.1</v>
      </c>
      <c r="T121" s="56">
        <v>3</v>
      </c>
      <c r="U121" s="56">
        <v>2.4</v>
      </c>
      <c r="V121" s="56">
        <v>2.4</v>
      </c>
      <c r="W121" s="56">
        <v>3.7</v>
      </c>
      <c r="X121" s="56">
        <v>3.6</v>
      </c>
      <c r="Y121" s="56">
        <v>2.2999999999999998</v>
      </c>
      <c r="Z121" s="48"/>
      <c r="AA121" s="56">
        <v>2.4</v>
      </c>
      <c r="AB121" s="56">
        <v>3</v>
      </c>
    </row>
    <row r="122" spans="1:28" ht="12.75" x14ac:dyDescent="0.2">
      <c r="A122" s="57">
        <v>27912</v>
      </c>
      <c r="B122" s="56">
        <v>17.8</v>
      </c>
      <c r="C122" s="56">
        <v>17.8</v>
      </c>
      <c r="D122" s="56">
        <v>17.600000000000001</v>
      </c>
      <c r="E122" s="56">
        <v>17.399999999999999</v>
      </c>
      <c r="F122" s="56">
        <v>17.7</v>
      </c>
      <c r="G122" s="56">
        <v>18.3</v>
      </c>
      <c r="H122" s="48"/>
      <c r="I122" s="56">
        <v>18</v>
      </c>
      <c r="J122" s="56">
        <v>17.7</v>
      </c>
      <c r="K122" s="56">
        <v>11.9</v>
      </c>
      <c r="L122" s="56">
        <v>11.9</v>
      </c>
      <c r="M122" s="56">
        <v>14.3</v>
      </c>
      <c r="N122" s="56">
        <v>11.5</v>
      </c>
      <c r="O122" s="56">
        <v>13.5</v>
      </c>
      <c r="P122" s="56">
        <v>15.1</v>
      </c>
      <c r="Q122" s="48"/>
      <c r="R122" s="56">
        <v>13.9</v>
      </c>
      <c r="S122" s="56">
        <v>12</v>
      </c>
      <c r="T122" s="56">
        <v>2.2999999999999998</v>
      </c>
      <c r="U122" s="56">
        <v>2.9</v>
      </c>
      <c r="V122" s="56">
        <v>2.9</v>
      </c>
      <c r="W122" s="56">
        <v>3</v>
      </c>
      <c r="X122" s="56">
        <v>3.5</v>
      </c>
      <c r="Y122" s="56">
        <v>3.4</v>
      </c>
      <c r="Z122" s="48"/>
      <c r="AA122" s="56">
        <v>3.4</v>
      </c>
      <c r="AB122" s="56">
        <v>2.2999999999999998</v>
      </c>
    </row>
    <row r="123" spans="1:28" ht="12.75" x14ac:dyDescent="0.2">
      <c r="A123" s="57">
        <v>28004</v>
      </c>
      <c r="B123" s="56">
        <v>18.100000000000001</v>
      </c>
      <c r="C123" s="56">
        <v>18.2</v>
      </c>
      <c r="D123" s="56">
        <v>18</v>
      </c>
      <c r="E123" s="56">
        <v>17.899999999999999</v>
      </c>
      <c r="F123" s="56">
        <v>18.2</v>
      </c>
      <c r="G123" s="56">
        <v>18.7</v>
      </c>
      <c r="H123" s="48"/>
      <c r="I123" s="56">
        <v>18.399999999999999</v>
      </c>
      <c r="J123" s="56">
        <v>18.100000000000001</v>
      </c>
      <c r="K123" s="56">
        <v>12.4</v>
      </c>
      <c r="L123" s="56">
        <v>14.5</v>
      </c>
      <c r="M123" s="56">
        <v>14.6</v>
      </c>
      <c r="N123" s="56">
        <v>15.5</v>
      </c>
      <c r="O123" s="56">
        <v>16.7</v>
      </c>
      <c r="P123" s="56">
        <v>16.100000000000001</v>
      </c>
      <c r="Q123" s="48"/>
      <c r="R123" s="56">
        <v>17.2</v>
      </c>
      <c r="S123" s="56">
        <v>13.8</v>
      </c>
      <c r="T123" s="56">
        <v>1.7</v>
      </c>
      <c r="U123" s="56">
        <v>2.2000000000000002</v>
      </c>
      <c r="V123" s="56">
        <v>2.2999999999999998</v>
      </c>
      <c r="W123" s="56">
        <v>2.9</v>
      </c>
      <c r="X123" s="56">
        <v>2.8</v>
      </c>
      <c r="Y123" s="56">
        <v>2.2000000000000002</v>
      </c>
      <c r="Z123" s="48"/>
      <c r="AA123" s="56">
        <v>2.2000000000000002</v>
      </c>
      <c r="AB123" s="56">
        <v>2.2999999999999998</v>
      </c>
    </row>
    <row r="124" spans="1:28" ht="12.75" x14ac:dyDescent="0.2">
      <c r="A124" s="57">
        <v>28095</v>
      </c>
      <c r="B124" s="56">
        <v>19.100000000000001</v>
      </c>
      <c r="C124" s="56">
        <v>19.3</v>
      </c>
      <c r="D124" s="56">
        <v>19.100000000000001</v>
      </c>
      <c r="E124" s="56">
        <v>19.100000000000001</v>
      </c>
      <c r="F124" s="56">
        <v>19.3</v>
      </c>
      <c r="G124" s="56">
        <v>19.8</v>
      </c>
      <c r="H124" s="48"/>
      <c r="I124" s="56">
        <v>19.399999999999999</v>
      </c>
      <c r="J124" s="56">
        <v>19.2</v>
      </c>
      <c r="K124" s="56">
        <v>13</v>
      </c>
      <c r="L124" s="56">
        <v>14.2</v>
      </c>
      <c r="M124" s="56">
        <v>14.4</v>
      </c>
      <c r="N124" s="56">
        <v>17.2</v>
      </c>
      <c r="O124" s="56">
        <v>17</v>
      </c>
      <c r="P124" s="56">
        <v>14.5</v>
      </c>
      <c r="Q124" s="48"/>
      <c r="R124" s="56">
        <v>14.1</v>
      </c>
      <c r="S124" s="56">
        <v>14.3</v>
      </c>
      <c r="T124" s="56">
        <v>5.5</v>
      </c>
      <c r="U124" s="56">
        <v>6</v>
      </c>
      <c r="V124" s="56">
        <v>6.1</v>
      </c>
      <c r="W124" s="56">
        <v>6.7</v>
      </c>
      <c r="X124" s="56">
        <v>6</v>
      </c>
      <c r="Y124" s="56">
        <v>5.9</v>
      </c>
      <c r="Z124" s="48"/>
      <c r="AA124" s="56">
        <v>5.4</v>
      </c>
      <c r="AB124" s="56">
        <v>6.1</v>
      </c>
    </row>
    <row r="125" spans="1:28" ht="12.75" x14ac:dyDescent="0.2">
      <c r="A125" s="57">
        <v>28185</v>
      </c>
      <c r="B125" s="56">
        <v>19.5</v>
      </c>
      <c r="C125" s="56">
        <v>19.8</v>
      </c>
      <c r="D125" s="56">
        <v>19.5</v>
      </c>
      <c r="E125" s="56">
        <v>19.5</v>
      </c>
      <c r="F125" s="56">
        <v>19.8</v>
      </c>
      <c r="G125" s="56">
        <v>20.2</v>
      </c>
      <c r="H125" s="48"/>
      <c r="I125" s="56">
        <v>19.7</v>
      </c>
      <c r="J125" s="56">
        <v>19.600000000000001</v>
      </c>
      <c r="K125" s="56">
        <v>12.1</v>
      </c>
      <c r="L125" s="56">
        <v>14.5</v>
      </c>
      <c r="M125" s="56">
        <v>14</v>
      </c>
      <c r="N125" s="56">
        <v>15.4</v>
      </c>
      <c r="O125" s="56">
        <v>15.8</v>
      </c>
      <c r="P125" s="56">
        <v>14.1</v>
      </c>
      <c r="Q125" s="48"/>
      <c r="R125" s="56">
        <v>13.2</v>
      </c>
      <c r="S125" s="56">
        <v>13.3</v>
      </c>
      <c r="T125" s="56">
        <v>2.1</v>
      </c>
      <c r="U125" s="56">
        <v>2.6</v>
      </c>
      <c r="V125" s="56">
        <v>2.1</v>
      </c>
      <c r="W125" s="56">
        <v>2.1</v>
      </c>
      <c r="X125" s="56">
        <v>2.6</v>
      </c>
      <c r="Y125" s="56">
        <v>2</v>
      </c>
      <c r="Z125" s="48"/>
      <c r="AA125" s="56">
        <v>1.5</v>
      </c>
      <c r="AB125" s="56">
        <v>2.1</v>
      </c>
    </row>
    <row r="126" spans="1:28" ht="12.75" x14ac:dyDescent="0.2">
      <c r="A126" s="57">
        <v>28277</v>
      </c>
      <c r="B126" s="56">
        <v>19.899999999999999</v>
      </c>
      <c r="C126" s="56">
        <v>20.399999999999999</v>
      </c>
      <c r="D126" s="56">
        <v>19.899999999999999</v>
      </c>
      <c r="E126" s="56">
        <v>19.899999999999999</v>
      </c>
      <c r="F126" s="56">
        <v>20.2</v>
      </c>
      <c r="G126" s="56">
        <v>20.7</v>
      </c>
      <c r="H126" s="48"/>
      <c r="I126" s="56">
        <v>20</v>
      </c>
      <c r="J126" s="56">
        <v>20.100000000000001</v>
      </c>
      <c r="K126" s="56">
        <v>11.8</v>
      </c>
      <c r="L126" s="56">
        <v>14.6</v>
      </c>
      <c r="M126" s="56">
        <v>13.1</v>
      </c>
      <c r="N126" s="56">
        <v>14.4</v>
      </c>
      <c r="O126" s="56">
        <v>14.1</v>
      </c>
      <c r="P126" s="56">
        <v>13.1</v>
      </c>
      <c r="Q126" s="48"/>
      <c r="R126" s="56">
        <v>11.1</v>
      </c>
      <c r="S126" s="56">
        <v>13.6</v>
      </c>
      <c r="T126" s="56">
        <v>2.1</v>
      </c>
      <c r="U126" s="56">
        <v>3</v>
      </c>
      <c r="V126" s="56">
        <v>2.1</v>
      </c>
      <c r="W126" s="56">
        <v>2.1</v>
      </c>
      <c r="X126" s="56">
        <v>2</v>
      </c>
      <c r="Y126" s="56">
        <v>2.5</v>
      </c>
      <c r="Z126" s="48"/>
      <c r="AA126" s="56">
        <v>1.5</v>
      </c>
      <c r="AB126" s="56">
        <v>2.6</v>
      </c>
    </row>
    <row r="127" spans="1:28" ht="12.75" x14ac:dyDescent="0.2">
      <c r="A127" s="57">
        <v>28369</v>
      </c>
      <c r="B127" s="56">
        <v>20.3</v>
      </c>
      <c r="C127" s="56">
        <v>20.8</v>
      </c>
      <c r="D127" s="56">
        <v>20.3</v>
      </c>
      <c r="E127" s="56">
        <v>20.399999999999999</v>
      </c>
      <c r="F127" s="56">
        <v>20.7</v>
      </c>
      <c r="G127" s="56">
        <v>21.2</v>
      </c>
      <c r="H127" s="48"/>
      <c r="I127" s="56">
        <v>20.399999999999999</v>
      </c>
      <c r="J127" s="56">
        <v>20.5</v>
      </c>
      <c r="K127" s="56">
        <v>12.2</v>
      </c>
      <c r="L127" s="56">
        <v>14.3</v>
      </c>
      <c r="M127" s="56">
        <v>12.8</v>
      </c>
      <c r="N127" s="56">
        <v>14</v>
      </c>
      <c r="O127" s="56">
        <v>13.7</v>
      </c>
      <c r="P127" s="56">
        <v>13.4</v>
      </c>
      <c r="Q127" s="48"/>
      <c r="R127" s="56">
        <v>10.9</v>
      </c>
      <c r="S127" s="56">
        <v>13.3</v>
      </c>
      <c r="T127" s="56">
        <v>2</v>
      </c>
      <c r="U127" s="56">
        <v>2</v>
      </c>
      <c r="V127" s="56">
        <v>2</v>
      </c>
      <c r="W127" s="56">
        <v>2.5</v>
      </c>
      <c r="X127" s="56">
        <v>2.5</v>
      </c>
      <c r="Y127" s="56">
        <v>2.4</v>
      </c>
      <c r="Z127" s="48"/>
      <c r="AA127" s="56">
        <v>2</v>
      </c>
      <c r="AB127" s="56">
        <v>2</v>
      </c>
    </row>
    <row r="128" spans="1:28" ht="12.75" x14ac:dyDescent="0.2">
      <c r="A128" s="57">
        <v>28460</v>
      </c>
      <c r="B128" s="56">
        <v>20.7</v>
      </c>
      <c r="C128" s="56">
        <v>21.2</v>
      </c>
      <c r="D128" s="56">
        <v>20.7</v>
      </c>
      <c r="E128" s="56">
        <v>20.9</v>
      </c>
      <c r="F128" s="56">
        <v>21.5</v>
      </c>
      <c r="G128" s="56">
        <v>21.7</v>
      </c>
      <c r="H128" s="48"/>
      <c r="I128" s="56">
        <v>21.1</v>
      </c>
      <c r="J128" s="56">
        <v>21</v>
      </c>
      <c r="K128" s="56">
        <v>8.4</v>
      </c>
      <c r="L128" s="56">
        <v>9.8000000000000007</v>
      </c>
      <c r="M128" s="56">
        <v>8.4</v>
      </c>
      <c r="N128" s="56">
        <v>9.4</v>
      </c>
      <c r="O128" s="56">
        <v>11.4</v>
      </c>
      <c r="P128" s="56">
        <v>9.6</v>
      </c>
      <c r="Q128" s="48"/>
      <c r="R128" s="56">
        <v>8.8000000000000007</v>
      </c>
      <c r="S128" s="56">
        <v>9.4</v>
      </c>
      <c r="T128" s="56">
        <v>2</v>
      </c>
      <c r="U128" s="56">
        <v>1.9</v>
      </c>
      <c r="V128" s="56">
        <v>2</v>
      </c>
      <c r="W128" s="56">
        <v>2.5</v>
      </c>
      <c r="X128" s="56">
        <v>3.9</v>
      </c>
      <c r="Y128" s="56">
        <v>2.4</v>
      </c>
      <c r="Z128" s="48"/>
      <c r="AA128" s="56">
        <v>3.4</v>
      </c>
      <c r="AB128" s="56">
        <v>2.4</v>
      </c>
    </row>
    <row r="129" spans="1:28" ht="12.75" x14ac:dyDescent="0.2">
      <c r="A129" s="57">
        <v>28550</v>
      </c>
      <c r="B129" s="56">
        <v>21</v>
      </c>
      <c r="C129" s="56">
        <v>21.5</v>
      </c>
      <c r="D129" s="56">
        <v>21.1</v>
      </c>
      <c r="E129" s="56">
        <v>21.1</v>
      </c>
      <c r="F129" s="56">
        <v>21.7</v>
      </c>
      <c r="G129" s="56">
        <v>22</v>
      </c>
      <c r="H129" s="48"/>
      <c r="I129" s="56">
        <v>21.3</v>
      </c>
      <c r="J129" s="56">
        <v>21.3</v>
      </c>
      <c r="K129" s="56">
        <v>7.7</v>
      </c>
      <c r="L129" s="56">
        <v>8.6</v>
      </c>
      <c r="M129" s="56">
        <v>8.1999999999999993</v>
      </c>
      <c r="N129" s="56">
        <v>8.1999999999999993</v>
      </c>
      <c r="O129" s="56">
        <v>9.6</v>
      </c>
      <c r="P129" s="56">
        <v>8.9</v>
      </c>
      <c r="Q129" s="48"/>
      <c r="R129" s="56">
        <v>8.1</v>
      </c>
      <c r="S129" s="56">
        <v>8.6999999999999993</v>
      </c>
      <c r="T129" s="56">
        <v>1.4</v>
      </c>
      <c r="U129" s="56">
        <v>1.4</v>
      </c>
      <c r="V129" s="56">
        <v>1.9</v>
      </c>
      <c r="W129" s="56">
        <v>1</v>
      </c>
      <c r="X129" s="56">
        <v>0.9</v>
      </c>
      <c r="Y129" s="56">
        <v>1.4</v>
      </c>
      <c r="Z129" s="48"/>
      <c r="AA129" s="56">
        <v>0.9</v>
      </c>
      <c r="AB129" s="56">
        <v>1.4</v>
      </c>
    </row>
    <row r="130" spans="1:28" ht="12.75" x14ac:dyDescent="0.2">
      <c r="A130" s="57">
        <v>28642</v>
      </c>
      <c r="B130" s="56">
        <v>21.4</v>
      </c>
      <c r="C130" s="56">
        <v>22</v>
      </c>
      <c r="D130" s="56">
        <v>21.5</v>
      </c>
      <c r="E130" s="56">
        <v>21.5</v>
      </c>
      <c r="F130" s="56">
        <v>22.1</v>
      </c>
      <c r="G130" s="56">
        <v>22.4</v>
      </c>
      <c r="H130" s="48"/>
      <c r="I130" s="56">
        <v>21.6</v>
      </c>
      <c r="J130" s="56">
        <v>21.7</v>
      </c>
      <c r="K130" s="56">
        <v>7.5</v>
      </c>
      <c r="L130" s="56">
        <v>7.8</v>
      </c>
      <c r="M130" s="56">
        <v>8</v>
      </c>
      <c r="N130" s="56">
        <v>8</v>
      </c>
      <c r="O130" s="56">
        <v>9.4</v>
      </c>
      <c r="P130" s="56">
        <v>8.1999999999999993</v>
      </c>
      <c r="Q130" s="48"/>
      <c r="R130" s="56">
        <v>8</v>
      </c>
      <c r="S130" s="56">
        <v>8</v>
      </c>
      <c r="T130" s="56">
        <v>1.9</v>
      </c>
      <c r="U130" s="56">
        <v>2.2999999999999998</v>
      </c>
      <c r="V130" s="56">
        <v>1.9</v>
      </c>
      <c r="W130" s="56">
        <v>1.9</v>
      </c>
      <c r="X130" s="56">
        <v>1.8</v>
      </c>
      <c r="Y130" s="56">
        <v>1.8</v>
      </c>
      <c r="Z130" s="48"/>
      <c r="AA130" s="56">
        <v>1.4</v>
      </c>
      <c r="AB130" s="56">
        <v>1.9</v>
      </c>
    </row>
    <row r="131" spans="1:28" ht="12.75" x14ac:dyDescent="0.2">
      <c r="A131" s="57">
        <v>28734</v>
      </c>
      <c r="B131" s="56">
        <v>21.9</v>
      </c>
      <c r="C131" s="56">
        <v>22.4</v>
      </c>
      <c r="D131" s="56">
        <v>21.9</v>
      </c>
      <c r="E131" s="56">
        <v>22</v>
      </c>
      <c r="F131" s="56">
        <v>22.5</v>
      </c>
      <c r="G131" s="56">
        <v>22.7</v>
      </c>
      <c r="H131" s="48"/>
      <c r="I131" s="56">
        <v>22.1</v>
      </c>
      <c r="J131" s="56">
        <v>22.1</v>
      </c>
      <c r="K131" s="56">
        <v>7.9</v>
      </c>
      <c r="L131" s="56">
        <v>7.7</v>
      </c>
      <c r="M131" s="56">
        <v>7.9</v>
      </c>
      <c r="N131" s="56">
        <v>7.8</v>
      </c>
      <c r="O131" s="56">
        <v>8.6999999999999993</v>
      </c>
      <c r="P131" s="56">
        <v>7.1</v>
      </c>
      <c r="Q131" s="48"/>
      <c r="R131" s="56">
        <v>8.3000000000000007</v>
      </c>
      <c r="S131" s="56">
        <v>7.8</v>
      </c>
      <c r="T131" s="56">
        <v>2.2999999999999998</v>
      </c>
      <c r="U131" s="56">
        <v>1.8</v>
      </c>
      <c r="V131" s="56">
        <v>1.9</v>
      </c>
      <c r="W131" s="56">
        <v>2.2999999999999998</v>
      </c>
      <c r="X131" s="56">
        <v>1.8</v>
      </c>
      <c r="Y131" s="56">
        <v>1.3</v>
      </c>
      <c r="Z131" s="48"/>
      <c r="AA131" s="56">
        <v>2.2999999999999998</v>
      </c>
      <c r="AB131" s="56">
        <v>1.8</v>
      </c>
    </row>
    <row r="132" spans="1:28" ht="12.75" x14ac:dyDescent="0.2">
      <c r="A132" s="57">
        <v>28825</v>
      </c>
      <c r="B132" s="56">
        <v>22.4</v>
      </c>
      <c r="C132" s="56">
        <v>22.8</v>
      </c>
      <c r="D132" s="56">
        <v>22.6</v>
      </c>
      <c r="E132" s="56">
        <v>22.3</v>
      </c>
      <c r="F132" s="56">
        <v>23</v>
      </c>
      <c r="G132" s="56">
        <v>23.2</v>
      </c>
      <c r="H132" s="48"/>
      <c r="I132" s="56">
        <v>22.6</v>
      </c>
      <c r="J132" s="56">
        <v>22.6</v>
      </c>
      <c r="K132" s="56">
        <v>8.1999999999999993</v>
      </c>
      <c r="L132" s="56">
        <v>7.5</v>
      </c>
      <c r="M132" s="56">
        <v>9.1999999999999993</v>
      </c>
      <c r="N132" s="56">
        <v>6.7</v>
      </c>
      <c r="O132" s="56">
        <v>7</v>
      </c>
      <c r="P132" s="56">
        <v>6.9</v>
      </c>
      <c r="Q132" s="48"/>
      <c r="R132" s="56">
        <v>7.1</v>
      </c>
      <c r="S132" s="56">
        <v>7.6</v>
      </c>
      <c r="T132" s="56">
        <v>2.2999999999999998</v>
      </c>
      <c r="U132" s="56">
        <v>1.8</v>
      </c>
      <c r="V132" s="56">
        <v>3.2</v>
      </c>
      <c r="W132" s="56">
        <v>1.4</v>
      </c>
      <c r="X132" s="56">
        <v>2.2000000000000002</v>
      </c>
      <c r="Y132" s="56">
        <v>2.2000000000000002</v>
      </c>
      <c r="Z132" s="48"/>
      <c r="AA132" s="56">
        <v>2.2999999999999998</v>
      </c>
      <c r="AB132" s="56">
        <v>2.2999999999999998</v>
      </c>
    </row>
    <row r="133" spans="1:28" ht="12.75" x14ac:dyDescent="0.2">
      <c r="A133" s="57">
        <v>28915</v>
      </c>
      <c r="B133" s="56">
        <v>22.8</v>
      </c>
      <c r="C133" s="56">
        <v>23.2</v>
      </c>
      <c r="D133" s="56">
        <v>22.8</v>
      </c>
      <c r="E133" s="56">
        <v>22.7</v>
      </c>
      <c r="F133" s="56">
        <v>23.3</v>
      </c>
      <c r="G133" s="56">
        <v>23.7</v>
      </c>
      <c r="H133" s="48"/>
      <c r="I133" s="56">
        <v>23</v>
      </c>
      <c r="J133" s="56">
        <v>23</v>
      </c>
      <c r="K133" s="56">
        <v>8.6</v>
      </c>
      <c r="L133" s="56">
        <v>7.9</v>
      </c>
      <c r="M133" s="56">
        <v>8.1</v>
      </c>
      <c r="N133" s="56">
        <v>7.6</v>
      </c>
      <c r="O133" s="56">
        <v>7.4</v>
      </c>
      <c r="P133" s="56">
        <v>7.7</v>
      </c>
      <c r="Q133" s="48"/>
      <c r="R133" s="56">
        <v>8</v>
      </c>
      <c r="S133" s="56">
        <v>8</v>
      </c>
      <c r="T133" s="56">
        <v>1.8</v>
      </c>
      <c r="U133" s="56">
        <v>1.8</v>
      </c>
      <c r="V133" s="56">
        <v>0.9</v>
      </c>
      <c r="W133" s="56">
        <v>1.8</v>
      </c>
      <c r="X133" s="56">
        <v>1.3</v>
      </c>
      <c r="Y133" s="56">
        <v>2.2000000000000002</v>
      </c>
      <c r="Z133" s="48"/>
      <c r="AA133" s="56">
        <v>1.8</v>
      </c>
      <c r="AB133" s="56">
        <v>1.8</v>
      </c>
    </row>
    <row r="134" spans="1:28" ht="12.75" x14ac:dyDescent="0.2">
      <c r="A134" s="57">
        <v>29007</v>
      </c>
      <c r="B134" s="56">
        <v>23.5</v>
      </c>
      <c r="C134" s="56">
        <v>23.8</v>
      </c>
      <c r="D134" s="56">
        <v>23.3</v>
      </c>
      <c r="E134" s="56">
        <v>23.3</v>
      </c>
      <c r="F134" s="56">
        <v>24</v>
      </c>
      <c r="G134" s="56">
        <v>24.4</v>
      </c>
      <c r="H134" s="48"/>
      <c r="I134" s="56">
        <v>23.7</v>
      </c>
      <c r="J134" s="56">
        <v>23.6</v>
      </c>
      <c r="K134" s="56">
        <v>9.8000000000000007</v>
      </c>
      <c r="L134" s="56">
        <v>8.1999999999999993</v>
      </c>
      <c r="M134" s="56">
        <v>8.4</v>
      </c>
      <c r="N134" s="56">
        <v>8.4</v>
      </c>
      <c r="O134" s="56">
        <v>8.6</v>
      </c>
      <c r="P134" s="56">
        <v>8.9</v>
      </c>
      <c r="Q134" s="48"/>
      <c r="R134" s="56">
        <v>9.6999999999999993</v>
      </c>
      <c r="S134" s="56">
        <v>8.8000000000000007</v>
      </c>
      <c r="T134" s="56">
        <v>3.1</v>
      </c>
      <c r="U134" s="56">
        <v>2.6</v>
      </c>
      <c r="V134" s="56">
        <v>2.2000000000000002</v>
      </c>
      <c r="W134" s="56">
        <v>2.6</v>
      </c>
      <c r="X134" s="56">
        <v>3</v>
      </c>
      <c r="Y134" s="56">
        <v>3</v>
      </c>
      <c r="Z134" s="48"/>
      <c r="AA134" s="56">
        <v>3</v>
      </c>
      <c r="AB134" s="56">
        <v>2.6</v>
      </c>
    </row>
    <row r="135" spans="1:28" ht="12.75" x14ac:dyDescent="0.2">
      <c r="A135" s="57">
        <v>29099</v>
      </c>
      <c r="B135" s="56">
        <v>24.1</v>
      </c>
      <c r="C135" s="56">
        <v>24.5</v>
      </c>
      <c r="D135" s="56">
        <v>23.8</v>
      </c>
      <c r="E135" s="56">
        <v>23.7</v>
      </c>
      <c r="F135" s="56">
        <v>24.4</v>
      </c>
      <c r="G135" s="56">
        <v>25</v>
      </c>
      <c r="H135" s="48"/>
      <c r="I135" s="56">
        <v>24.3</v>
      </c>
      <c r="J135" s="56">
        <v>24.2</v>
      </c>
      <c r="K135" s="56">
        <v>10</v>
      </c>
      <c r="L135" s="56">
        <v>9.4</v>
      </c>
      <c r="M135" s="56">
        <v>8.6999999999999993</v>
      </c>
      <c r="N135" s="56">
        <v>7.7</v>
      </c>
      <c r="O135" s="56">
        <v>8.4</v>
      </c>
      <c r="P135" s="56">
        <v>10.1</v>
      </c>
      <c r="Q135" s="48"/>
      <c r="R135" s="56">
        <v>10</v>
      </c>
      <c r="S135" s="56">
        <v>9.5</v>
      </c>
      <c r="T135" s="56">
        <v>2.6</v>
      </c>
      <c r="U135" s="56">
        <v>2.9</v>
      </c>
      <c r="V135" s="56">
        <v>2.1</v>
      </c>
      <c r="W135" s="56">
        <v>1.7</v>
      </c>
      <c r="X135" s="56">
        <v>1.7</v>
      </c>
      <c r="Y135" s="56">
        <v>2.5</v>
      </c>
      <c r="Z135" s="48"/>
      <c r="AA135" s="56">
        <v>2.5</v>
      </c>
      <c r="AB135" s="56">
        <v>2.5</v>
      </c>
    </row>
    <row r="136" spans="1:28" ht="12.75" x14ac:dyDescent="0.2">
      <c r="A136" s="57">
        <v>29190</v>
      </c>
      <c r="B136" s="56">
        <v>24.7</v>
      </c>
      <c r="C136" s="56">
        <v>25.1</v>
      </c>
      <c r="D136" s="56">
        <v>24.6</v>
      </c>
      <c r="E136" s="56">
        <v>24.6</v>
      </c>
      <c r="F136" s="56">
        <v>25.2</v>
      </c>
      <c r="G136" s="56">
        <v>25.7</v>
      </c>
      <c r="H136" s="48"/>
      <c r="I136" s="56">
        <v>24.9</v>
      </c>
      <c r="J136" s="56">
        <v>24.9</v>
      </c>
      <c r="K136" s="56">
        <v>10.3</v>
      </c>
      <c r="L136" s="56">
        <v>10.1</v>
      </c>
      <c r="M136" s="56">
        <v>8.8000000000000007</v>
      </c>
      <c r="N136" s="56">
        <v>10.3</v>
      </c>
      <c r="O136" s="56">
        <v>9.6</v>
      </c>
      <c r="P136" s="56">
        <v>10.8</v>
      </c>
      <c r="Q136" s="48"/>
      <c r="R136" s="56">
        <v>10.199999999999999</v>
      </c>
      <c r="S136" s="56">
        <v>10.199999999999999</v>
      </c>
      <c r="T136" s="56">
        <v>2.5</v>
      </c>
      <c r="U136" s="56">
        <v>2.4</v>
      </c>
      <c r="V136" s="56">
        <v>3.4</v>
      </c>
      <c r="W136" s="56">
        <v>3.8</v>
      </c>
      <c r="X136" s="56">
        <v>3.3</v>
      </c>
      <c r="Y136" s="56">
        <v>2.8</v>
      </c>
      <c r="Z136" s="48"/>
      <c r="AA136" s="56">
        <v>2.5</v>
      </c>
      <c r="AB136" s="56">
        <v>2.9</v>
      </c>
    </row>
    <row r="137" spans="1:28" ht="12.75" x14ac:dyDescent="0.2">
      <c r="A137" s="57">
        <v>29281</v>
      </c>
      <c r="B137" s="56">
        <v>25.4</v>
      </c>
      <c r="C137" s="56">
        <v>25.5</v>
      </c>
      <c r="D137" s="56">
        <v>25.2</v>
      </c>
      <c r="E137" s="56">
        <v>25.1</v>
      </c>
      <c r="F137" s="56">
        <v>25.7</v>
      </c>
      <c r="G137" s="56">
        <v>26.2</v>
      </c>
      <c r="H137" s="48"/>
      <c r="I137" s="56">
        <v>25.6</v>
      </c>
      <c r="J137" s="56">
        <v>25.4</v>
      </c>
      <c r="K137" s="56">
        <v>11.4</v>
      </c>
      <c r="L137" s="56">
        <v>9.9</v>
      </c>
      <c r="M137" s="56">
        <v>10.5</v>
      </c>
      <c r="N137" s="56">
        <v>10.6</v>
      </c>
      <c r="O137" s="56">
        <v>10.3</v>
      </c>
      <c r="P137" s="56">
        <v>10.5</v>
      </c>
      <c r="Q137" s="48"/>
      <c r="R137" s="56">
        <v>11.3</v>
      </c>
      <c r="S137" s="56">
        <v>10.4</v>
      </c>
      <c r="T137" s="56">
        <v>2.8</v>
      </c>
      <c r="U137" s="56">
        <v>1.6</v>
      </c>
      <c r="V137" s="56">
        <v>2.4</v>
      </c>
      <c r="W137" s="56">
        <v>2</v>
      </c>
      <c r="X137" s="56">
        <v>2</v>
      </c>
      <c r="Y137" s="56">
        <v>1.9</v>
      </c>
      <c r="Z137" s="48"/>
      <c r="AA137" s="56">
        <v>2.8</v>
      </c>
      <c r="AB137" s="56">
        <v>2</v>
      </c>
    </row>
    <row r="138" spans="1:28" ht="12.75" x14ac:dyDescent="0.2">
      <c r="A138" s="57">
        <v>29373</v>
      </c>
      <c r="B138" s="56">
        <v>26.1</v>
      </c>
      <c r="C138" s="56">
        <v>26.3</v>
      </c>
      <c r="D138" s="56">
        <v>25.8</v>
      </c>
      <c r="E138" s="56">
        <v>25.8</v>
      </c>
      <c r="F138" s="56">
        <v>26.3</v>
      </c>
      <c r="G138" s="56">
        <v>26.8</v>
      </c>
      <c r="H138" s="48"/>
      <c r="I138" s="56">
        <v>26.3</v>
      </c>
      <c r="J138" s="56">
        <v>26.2</v>
      </c>
      <c r="K138" s="56">
        <v>11.1</v>
      </c>
      <c r="L138" s="56">
        <v>10.5</v>
      </c>
      <c r="M138" s="56">
        <v>10.7</v>
      </c>
      <c r="N138" s="56">
        <v>10.7</v>
      </c>
      <c r="O138" s="56">
        <v>9.6</v>
      </c>
      <c r="P138" s="56">
        <v>9.8000000000000007</v>
      </c>
      <c r="Q138" s="48"/>
      <c r="R138" s="56">
        <v>11</v>
      </c>
      <c r="S138" s="56">
        <v>11</v>
      </c>
      <c r="T138" s="56">
        <v>2.8</v>
      </c>
      <c r="U138" s="56">
        <v>3.1</v>
      </c>
      <c r="V138" s="56">
        <v>2.4</v>
      </c>
      <c r="W138" s="56">
        <v>2.8</v>
      </c>
      <c r="X138" s="56">
        <v>2.2999999999999998</v>
      </c>
      <c r="Y138" s="56">
        <v>2.2999999999999998</v>
      </c>
      <c r="Z138" s="48"/>
      <c r="AA138" s="56">
        <v>2.7</v>
      </c>
      <c r="AB138" s="56">
        <v>3.1</v>
      </c>
    </row>
    <row r="139" spans="1:28" ht="12.75" x14ac:dyDescent="0.2">
      <c r="A139" s="57">
        <v>29465</v>
      </c>
      <c r="B139" s="56">
        <v>26.6</v>
      </c>
      <c r="C139" s="56">
        <v>26.8</v>
      </c>
      <c r="D139" s="56">
        <v>26.2</v>
      </c>
      <c r="E139" s="56">
        <v>26.1</v>
      </c>
      <c r="F139" s="56">
        <v>26.9</v>
      </c>
      <c r="G139" s="56">
        <v>27.5</v>
      </c>
      <c r="H139" s="56">
        <v>28.8</v>
      </c>
      <c r="I139" s="56">
        <v>26.8</v>
      </c>
      <c r="J139" s="56">
        <v>26.6</v>
      </c>
      <c r="K139" s="56">
        <v>10.4</v>
      </c>
      <c r="L139" s="56">
        <v>9.4</v>
      </c>
      <c r="M139" s="56">
        <v>10.1</v>
      </c>
      <c r="N139" s="56">
        <v>10.1</v>
      </c>
      <c r="O139" s="56">
        <v>10.199999999999999</v>
      </c>
      <c r="P139" s="56">
        <v>10</v>
      </c>
      <c r="Q139" s="48"/>
      <c r="R139" s="56">
        <v>10.3</v>
      </c>
      <c r="S139" s="56">
        <v>9.9</v>
      </c>
      <c r="T139" s="56">
        <v>1.9</v>
      </c>
      <c r="U139" s="56">
        <v>1.9</v>
      </c>
      <c r="V139" s="56">
        <v>1.6</v>
      </c>
      <c r="W139" s="56">
        <v>1.2</v>
      </c>
      <c r="X139" s="56">
        <v>2.2999999999999998</v>
      </c>
      <c r="Y139" s="56">
        <v>2.6</v>
      </c>
      <c r="Z139" s="48"/>
      <c r="AA139" s="56">
        <v>1.9</v>
      </c>
      <c r="AB139" s="56">
        <v>1.5</v>
      </c>
    </row>
    <row r="140" spans="1:28" ht="12.75" x14ac:dyDescent="0.2">
      <c r="A140" s="57">
        <v>29556</v>
      </c>
      <c r="B140" s="56">
        <v>27.1</v>
      </c>
      <c r="C140" s="56">
        <v>27.4</v>
      </c>
      <c r="D140" s="56">
        <v>26.8</v>
      </c>
      <c r="E140" s="56">
        <v>26.7</v>
      </c>
      <c r="F140" s="56">
        <v>27.3</v>
      </c>
      <c r="G140" s="56">
        <v>28</v>
      </c>
      <c r="H140" s="56">
        <v>29.5</v>
      </c>
      <c r="I140" s="56">
        <v>27.4</v>
      </c>
      <c r="J140" s="56">
        <v>27.2</v>
      </c>
      <c r="K140" s="56">
        <v>9.6999999999999993</v>
      </c>
      <c r="L140" s="56">
        <v>9.1999999999999993</v>
      </c>
      <c r="M140" s="56">
        <v>8.9</v>
      </c>
      <c r="N140" s="56">
        <v>8.5</v>
      </c>
      <c r="O140" s="56">
        <v>8.3000000000000007</v>
      </c>
      <c r="P140" s="56">
        <v>8.9</v>
      </c>
      <c r="Q140" s="48"/>
      <c r="R140" s="56">
        <v>10</v>
      </c>
      <c r="S140" s="56">
        <v>9.1999999999999993</v>
      </c>
      <c r="T140" s="56">
        <v>1.9</v>
      </c>
      <c r="U140" s="56">
        <v>2.2000000000000002</v>
      </c>
      <c r="V140" s="56">
        <v>2.2999999999999998</v>
      </c>
      <c r="W140" s="56">
        <v>2.2999999999999998</v>
      </c>
      <c r="X140" s="56">
        <v>1.5</v>
      </c>
      <c r="Y140" s="56">
        <v>1.8</v>
      </c>
      <c r="Z140" s="56">
        <v>2.4</v>
      </c>
      <c r="AA140" s="56">
        <v>2.2000000000000002</v>
      </c>
      <c r="AB140" s="56">
        <v>2.2999999999999998</v>
      </c>
    </row>
    <row r="141" spans="1:28" ht="12.75" x14ac:dyDescent="0.2">
      <c r="A141" s="57">
        <v>29646</v>
      </c>
      <c r="B141" s="56">
        <v>27.9</v>
      </c>
      <c r="C141" s="56">
        <v>28</v>
      </c>
      <c r="D141" s="56">
        <v>27.4</v>
      </c>
      <c r="E141" s="56">
        <v>27.4</v>
      </c>
      <c r="F141" s="56">
        <v>27.9</v>
      </c>
      <c r="G141" s="56">
        <v>28.6</v>
      </c>
      <c r="H141" s="56">
        <v>30.1</v>
      </c>
      <c r="I141" s="56">
        <v>28</v>
      </c>
      <c r="J141" s="56">
        <v>27.8</v>
      </c>
      <c r="K141" s="56">
        <v>9.8000000000000007</v>
      </c>
      <c r="L141" s="56">
        <v>9.8000000000000007</v>
      </c>
      <c r="M141" s="56">
        <v>8.6999999999999993</v>
      </c>
      <c r="N141" s="56">
        <v>9.1999999999999993</v>
      </c>
      <c r="O141" s="56">
        <v>8.6</v>
      </c>
      <c r="P141" s="56">
        <v>9.1999999999999993</v>
      </c>
      <c r="Q141" s="48"/>
      <c r="R141" s="56">
        <v>9.4</v>
      </c>
      <c r="S141" s="56">
        <v>9.4</v>
      </c>
      <c r="T141" s="56">
        <v>3</v>
      </c>
      <c r="U141" s="56">
        <v>2.2000000000000002</v>
      </c>
      <c r="V141" s="56">
        <v>2.2000000000000002</v>
      </c>
      <c r="W141" s="56">
        <v>2.6</v>
      </c>
      <c r="X141" s="56">
        <v>2.2000000000000002</v>
      </c>
      <c r="Y141" s="56">
        <v>2.1</v>
      </c>
      <c r="Z141" s="56">
        <v>2</v>
      </c>
      <c r="AA141" s="56">
        <v>2.2000000000000002</v>
      </c>
      <c r="AB141" s="56">
        <v>2.2000000000000002</v>
      </c>
    </row>
    <row r="142" spans="1:28" ht="12.75" x14ac:dyDescent="0.2">
      <c r="A142" s="57">
        <v>29738</v>
      </c>
      <c r="B142" s="56">
        <v>28.4</v>
      </c>
      <c r="C142" s="56">
        <v>28.6</v>
      </c>
      <c r="D142" s="56">
        <v>28.1</v>
      </c>
      <c r="E142" s="56">
        <v>28.1</v>
      </c>
      <c r="F142" s="56">
        <v>28.5</v>
      </c>
      <c r="G142" s="56">
        <v>29.2</v>
      </c>
      <c r="H142" s="56">
        <v>30.6</v>
      </c>
      <c r="I142" s="56">
        <v>28.7</v>
      </c>
      <c r="J142" s="56">
        <v>28.4</v>
      </c>
      <c r="K142" s="56">
        <v>8.8000000000000007</v>
      </c>
      <c r="L142" s="56">
        <v>8.6999999999999993</v>
      </c>
      <c r="M142" s="56">
        <v>8.9</v>
      </c>
      <c r="N142" s="56">
        <v>8.9</v>
      </c>
      <c r="O142" s="56">
        <v>8.4</v>
      </c>
      <c r="P142" s="56">
        <v>9</v>
      </c>
      <c r="Q142" s="48"/>
      <c r="R142" s="56">
        <v>9.1</v>
      </c>
      <c r="S142" s="56">
        <v>8.4</v>
      </c>
      <c r="T142" s="56">
        <v>1.8</v>
      </c>
      <c r="U142" s="56">
        <v>2.1</v>
      </c>
      <c r="V142" s="56">
        <v>2.6</v>
      </c>
      <c r="W142" s="56">
        <v>2.6</v>
      </c>
      <c r="X142" s="56">
        <v>2.2000000000000002</v>
      </c>
      <c r="Y142" s="56">
        <v>2.1</v>
      </c>
      <c r="Z142" s="56">
        <v>1.7</v>
      </c>
      <c r="AA142" s="56">
        <v>2.5</v>
      </c>
      <c r="AB142" s="56">
        <v>2.2000000000000002</v>
      </c>
    </row>
    <row r="143" spans="1:28" x14ac:dyDescent="0.2">
      <c r="A143" s="57">
        <v>29830</v>
      </c>
      <c r="B143" s="56">
        <v>28.9</v>
      </c>
      <c r="C143" s="56">
        <v>29.3</v>
      </c>
      <c r="D143" s="56">
        <v>28.8</v>
      </c>
      <c r="E143" s="56">
        <v>28.7</v>
      </c>
      <c r="F143" s="56">
        <v>29.4</v>
      </c>
      <c r="G143" s="56">
        <v>29.9</v>
      </c>
      <c r="H143" s="56">
        <v>31.3</v>
      </c>
      <c r="I143" s="56">
        <v>29.3</v>
      </c>
      <c r="J143" s="56">
        <v>29</v>
      </c>
      <c r="K143" s="56">
        <v>8.6</v>
      </c>
      <c r="L143" s="56">
        <v>9.3000000000000007</v>
      </c>
      <c r="M143" s="56">
        <v>9.9</v>
      </c>
      <c r="N143" s="56">
        <v>10</v>
      </c>
      <c r="O143" s="56">
        <v>9.3000000000000007</v>
      </c>
      <c r="P143" s="56">
        <v>8.6999999999999993</v>
      </c>
      <c r="Q143" s="56">
        <v>8.6999999999999993</v>
      </c>
      <c r="R143" s="56">
        <v>9.3000000000000007</v>
      </c>
      <c r="S143" s="56">
        <v>9</v>
      </c>
      <c r="T143" s="56">
        <v>1.8</v>
      </c>
      <c r="U143" s="56">
        <v>2.4</v>
      </c>
      <c r="V143" s="56">
        <v>2.5</v>
      </c>
      <c r="W143" s="56">
        <v>2.1</v>
      </c>
      <c r="X143" s="56">
        <v>3.2</v>
      </c>
      <c r="Y143" s="56">
        <v>2.4</v>
      </c>
      <c r="Z143" s="56">
        <v>2.2999999999999998</v>
      </c>
      <c r="AA143" s="56">
        <v>2.1</v>
      </c>
      <c r="AB143" s="56">
        <v>2.1</v>
      </c>
    </row>
    <row r="144" spans="1:28" x14ac:dyDescent="0.2">
      <c r="A144" s="57">
        <v>29921</v>
      </c>
      <c r="B144" s="56">
        <v>30.1</v>
      </c>
      <c r="C144" s="56">
        <v>30.6</v>
      </c>
      <c r="D144" s="56">
        <v>29.9</v>
      </c>
      <c r="E144" s="56">
        <v>29.8</v>
      </c>
      <c r="F144" s="56">
        <v>30.7</v>
      </c>
      <c r="G144" s="56">
        <v>31</v>
      </c>
      <c r="H144" s="56">
        <v>33.1</v>
      </c>
      <c r="I144" s="56">
        <v>30.5</v>
      </c>
      <c r="J144" s="56">
        <v>30.2</v>
      </c>
      <c r="K144" s="56">
        <v>11.1</v>
      </c>
      <c r="L144" s="56">
        <v>11.7</v>
      </c>
      <c r="M144" s="56">
        <v>11.6</v>
      </c>
      <c r="N144" s="56">
        <v>11.6</v>
      </c>
      <c r="O144" s="56">
        <v>12.5</v>
      </c>
      <c r="P144" s="56">
        <v>10.7</v>
      </c>
      <c r="Q144" s="56">
        <v>12.2</v>
      </c>
      <c r="R144" s="56">
        <v>11.3</v>
      </c>
      <c r="S144" s="56">
        <v>11</v>
      </c>
      <c r="T144" s="56">
        <v>4.2</v>
      </c>
      <c r="U144" s="56">
        <v>4.4000000000000004</v>
      </c>
      <c r="V144" s="56">
        <v>3.8</v>
      </c>
      <c r="W144" s="56">
        <v>3.8</v>
      </c>
      <c r="X144" s="56">
        <v>4.4000000000000004</v>
      </c>
      <c r="Y144" s="56">
        <v>3.7</v>
      </c>
      <c r="Z144" s="56">
        <v>5.8</v>
      </c>
      <c r="AA144" s="56">
        <v>4.0999999999999996</v>
      </c>
      <c r="AB144" s="56">
        <v>4.0999999999999996</v>
      </c>
    </row>
    <row r="145" spans="1:28" x14ac:dyDescent="0.2">
      <c r="A145" s="57">
        <v>30011</v>
      </c>
      <c r="B145" s="56">
        <v>30.7</v>
      </c>
      <c r="C145" s="56">
        <v>31</v>
      </c>
      <c r="D145" s="56">
        <v>30.6</v>
      </c>
      <c r="E145" s="56">
        <v>30.2</v>
      </c>
      <c r="F145" s="56">
        <v>31</v>
      </c>
      <c r="G145" s="56">
        <v>31.5</v>
      </c>
      <c r="H145" s="56">
        <v>33.6</v>
      </c>
      <c r="I145" s="56">
        <v>31</v>
      </c>
      <c r="J145" s="56">
        <v>30.8</v>
      </c>
      <c r="K145" s="56">
        <v>10</v>
      </c>
      <c r="L145" s="56">
        <v>10.7</v>
      </c>
      <c r="M145" s="56">
        <v>11.7</v>
      </c>
      <c r="N145" s="56">
        <v>10.199999999999999</v>
      </c>
      <c r="O145" s="56">
        <v>11.1</v>
      </c>
      <c r="P145" s="56">
        <v>10.1</v>
      </c>
      <c r="Q145" s="56">
        <v>11.6</v>
      </c>
      <c r="R145" s="56">
        <v>10.7</v>
      </c>
      <c r="S145" s="56">
        <v>10.8</v>
      </c>
      <c r="T145" s="56">
        <v>2</v>
      </c>
      <c r="U145" s="56">
        <v>1.3</v>
      </c>
      <c r="V145" s="56">
        <v>2.2999999999999998</v>
      </c>
      <c r="W145" s="56">
        <v>1.3</v>
      </c>
      <c r="X145" s="56">
        <v>1</v>
      </c>
      <c r="Y145" s="56">
        <v>1.6</v>
      </c>
      <c r="Z145" s="56">
        <v>1.5</v>
      </c>
      <c r="AA145" s="56">
        <v>1.6</v>
      </c>
      <c r="AB145" s="56">
        <v>2</v>
      </c>
    </row>
    <row r="146" spans="1:28" x14ac:dyDescent="0.2">
      <c r="A146" s="57">
        <v>30103</v>
      </c>
      <c r="B146" s="56">
        <v>31.6</v>
      </c>
      <c r="C146" s="56">
        <v>31.7</v>
      </c>
      <c r="D146" s="56">
        <v>31</v>
      </c>
      <c r="E146" s="56">
        <v>31</v>
      </c>
      <c r="F146" s="56">
        <v>31.6</v>
      </c>
      <c r="G146" s="56">
        <v>32.1</v>
      </c>
      <c r="H146" s="56">
        <v>34.200000000000003</v>
      </c>
      <c r="I146" s="56">
        <v>31.9</v>
      </c>
      <c r="J146" s="56">
        <v>31.5</v>
      </c>
      <c r="K146" s="56">
        <v>11.3</v>
      </c>
      <c r="L146" s="56">
        <v>10.8</v>
      </c>
      <c r="M146" s="56">
        <v>10.3</v>
      </c>
      <c r="N146" s="56">
        <v>10.3</v>
      </c>
      <c r="O146" s="56">
        <v>10.9</v>
      </c>
      <c r="P146" s="56">
        <v>9.9</v>
      </c>
      <c r="Q146" s="56">
        <v>11.8</v>
      </c>
      <c r="R146" s="56">
        <v>11.1</v>
      </c>
      <c r="S146" s="56">
        <v>10.9</v>
      </c>
      <c r="T146" s="56">
        <v>2.9</v>
      </c>
      <c r="U146" s="56">
        <v>2.2999999999999998</v>
      </c>
      <c r="V146" s="56">
        <v>1.3</v>
      </c>
      <c r="W146" s="56">
        <v>2.6</v>
      </c>
      <c r="X146" s="56">
        <v>1.9</v>
      </c>
      <c r="Y146" s="56">
        <v>1.9</v>
      </c>
      <c r="Z146" s="56">
        <v>1.8</v>
      </c>
      <c r="AA146" s="56">
        <v>2.9</v>
      </c>
      <c r="AB146" s="56">
        <v>2.2999999999999998</v>
      </c>
    </row>
    <row r="147" spans="1:28" x14ac:dyDescent="0.2">
      <c r="A147" s="57">
        <v>30195</v>
      </c>
      <c r="B147" s="56">
        <v>32.700000000000003</v>
      </c>
      <c r="C147" s="56">
        <v>32.799999999999997</v>
      </c>
      <c r="D147" s="56">
        <v>32</v>
      </c>
      <c r="E147" s="56">
        <v>32.1</v>
      </c>
      <c r="F147" s="56">
        <v>32.799999999999997</v>
      </c>
      <c r="G147" s="56">
        <v>33.1</v>
      </c>
      <c r="H147" s="56">
        <v>35.299999999999997</v>
      </c>
      <c r="I147" s="56">
        <v>32.9</v>
      </c>
      <c r="J147" s="56">
        <v>32.6</v>
      </c>
      <c r="K147" s="56">
        <v>13.1</v>
      </c>
      <c r="L147" s="56">
        <v>11.9</v>
      </c>
      <c r="M147" s="56">
        <v>11.1</v>
      </c>
      <c r="N147" s="56">
        <v>11.8</v>
      </c>
      <c r="O147" s="56">
        <v>11.6</v>
      </c>
      <c r="P147" s="56">
        <v>10.7</v>
      </c>
      <c r="Q147" s="56">
        <v>12.8</v>
      </c>
      <c r="R147" s="56">
        <v>12.3</v>
      </c>
      <c r="S147" s="56">
        <v>12.4</v>
      </c>
      <c r="T147" s="56">
        <v>3.5</v>
      </c>
      <c r="U147" s="56">
        <v>3.5</v>
      </c>
      <c r="V147" s="56">
        <v>3.2</v>
      </c>
      <c r="W147" s="56">
        <v>3.5</v>
      </c>
      <c r="X147" s="56">
        <v>3.8</v>
      </c>
      <c r="Y147" s="56">
        <v>3.1</v>
      </c>
      <c r="Z147" s="56">
        <v>3.2</v>
      </c>
      <c r="AA147" s="56">
        <v>3.1</v>
      </c>
      <c r="AB147" s="56">
        <v>3.5</v>
      </c>
    </row>
    <row r="148" spans="1:28" x14ac:dyDescent="0.2">
      <c r="A148" s="57">
        <v>30286</v>
      </c>
      <c r="B148" s="56">
        <v>33.700000000000003</v>
      </c>
      <c r="C148" s="56">
        <v>33.700000000000003</v>
      </c>
      <c r="D148" s="56">
        <v>33.1</v>
      </c>
      <c r="E148" s="56">
        <v>33</v>
      </c>
      <c r="F148" s="56">
        <v>33.700000000000003</v>
      </c>
      <c r="G148" s="56">
        <v>34.200000000000003</v>
      </c>
      <c r="H148" s="56">
        <v>36.4</v>
      </c>
      <c r="I148" s="56">
        <v>34.200000000000003</v>
      </c>
      <c r="J148" s="56">
        <v>33.6</v>
      </c>
      <c r="K148" s="56">
        <v>12</v>
      </c>
      <c r="L148" s="56">
        <v>10.1</v>
      </c>
      <c r="M148" s="56">
        <v>10.7</v>
      </c>
      <c r="N148" s="56">
        <v>10.7</v>
      </c>
      <c r="O148" s="56">
        <v>9.8000000000000007</v>
      </c>
      <c r="P148" s="56">
        <v>10.3</v>
      </c>
      <c r="Q148" s="56">
        <v>10</v>
      </c>
      <c r="R148" s="56">
        <v>12.1</v>
      </c>
      <c r="S148" s="56">
        <v>11.3</v>
      </c>
      <c r="T148" s="56">
        <v>3.1</v>
      </c>
      <c r="U148" s="56">
        <v>2.7</v>
      </c>
      <c r="V148" s="56">
        <v>3.4</v>
      </c>
      <c r="W148" s="56">
        <v>2.8</v>
      </c>
      <c r="X148" s="56">
        <v>2.7</v>
      </c>
      <c r="Y148" s="56">
        <v>3.3</v>
      </c>
      <c r="Z148" s="56">
        <v>3.1</v>
      </c>
      <c r="AA148" s="56">
        <v>4</v>
      </c>
      <c r="AB148" s="56">
        <v>3.1</v>
      </c>
    </row>
    <row r="149" spans="1:28" x14ac:dyDescent="0.2">
      <c r="A149" s="57">
        <v>30376</v>
      </c>
      <c r="B149" s="56">
        <v>34.4</v>
      </c>
      <c r="C149" s="56">
        <v>34.4</v>
      </c>
      <c r="D149" s="56">
        <v>33.9</v>
      </c>
      <c r="E149" s="56">
        <v>33.9</v>
      </c>
      <c r="F149" s="56">
        <v>34.200000000000003</v>
      </c>
      <c r="G149" s="56">
        <v>35</v>
      </c>
      <c r="H149" s="56">
        <v>37.1</v>
      </c>
      <c r="I149" s="56">
        <v>34.9</v>
      </c>
      <c r="J149" s="56">
        <v>34.299999999999997</v>
      </c>
      <c r="K149" s="56">
        <v>12.1</v>
      </c>
      <c r="L149" s="56">
        <v>11</v>
      </c>
      <c r="M149" s="56">
        <v>10.8</v>
      </c>
      <c r="N149" s="56">
        <v>12.3</v>
      </c>
      <c r="O149" s="56">
        <v>10.3</v>
      </c>
      <c r="P149" s="56">
        <v>11.1</v>
      </c>
      <c r="Q149" s="56">
        <v>10.4</v>
      </c>
      <c r="R149" s="56">
        <v>12.6</v>
      </c>
      <c r="S149" s="56">
        <v>11.4</v>
      </c>
      <c r="T149" s="56">
        <v>2.1</v>
      </c>
      <c r="U149" s="56">
        <v>2.1</v>
      </c>
      <c r="V149" s="56">
        <v>2.4</v>
      </c>
      <c r="W149" s="56">
        <v>2.7</v>
      </c>
      <c r="X149" s="56">
        <v>1.5</v>
      </c>
      <c r="Y149" s="56">
        <v>2.2999999999999998</v>
      </c>
      <c r="Z149" s="56">
        <v>1.9</v>
      </c>
      <c r="AA149" s="56">
        <v>2</v>
      </c>
      <c r="AB149" s="56">
        <v>2.1</v>
      </c>
    </row>
    <row r="150" spans="1:28" x14ac:dyDescent="0.2">
      <c r="A150" s="57">
        <v>30468</v>
      </c>
      <c r="B150" s="56">
        <v>35.1</v>
      </c>
      <c r="C150" s="56">
        <v>35.4</v>
      </c>
      <c r="D150" s="56">
        <v>34.299999999999997</v>
      </c>
      <c r="E150" s="56">
        <v>34.799999999999997</v>
      </c>
      <c r="F150" s="56">
        <v>34.799999999999997</v>
      </c>
      <c r="G150" s="56">
        <v>35.6</v>
      </c>
      <c r="H150" s="56">
        <v>37.799999999999997</v>
      </c>
      <c r="I150" s="56">
        <v>35.5</v>
      </c>
      <c r="J150" s="56">
        <v>35</v>
      </c>
      <c r="K150" s="56">
        <v>11.1</v>
      </c>
      <c r="L150" s="56">
        <v>11.7</v>
      </c>
      <c r="M150" s="56">
        <v>10.6</v>
      </c>
      <c r="N150" s="56">
        <v>12.3</v>
      </c>
      <c r="O150" s="56">
        <v>10.1</v>
      </c>
      <c r="P150" s="56">
        <v>10.9</v>
      </c>
      <c r="Q150" s="56">
        <v>10.5</v>
      </c>
      <c r="R150" s="56">
        <v>11.3</v>
      </c>
      <c r="S150" s="56">
        <v>11.1</v>
      </c>
      <c r="T150" s="56">
        <v>2</v>
      </c>
      <c r="U150" s="56">
        <v>2.9</v>
      </c>
      <c r="V150" s="56">
        <v>1.2</v>
      </c>
      <c r="W150" s="56">
        <v>2.7</v>
      </c>
      <c r="X150" s="56">
        <v>1.8</v>
      </c>
      <c r="Y150" s="56">
        <v>1.7</v>
      </c>
      <c r="Z150" s="56">
        <v>1.9</v>
      </c>
      <c r="AA150" s="56">
        <v>1.7</v>
      </c>
      <c r="AB150" s="56">
        <v>2</v>
      </c>
    </row>
    <row r="151" spans="1:28" x14ac:dyDescent="0.2">
      <c r="A151" s="57">
        <v>30560</v>
      </c>
      <c r="B151" s="56">
        <v>35.5</v>
      </c>
      <c r="C151" s="56">
        <v>35.9</v>
      </c>
      <c r="D151" s="56">
        <v>35.1</v>
      </c>
      <c r="E151" s="56">
        <v>35.299999999999997</v>
      </c>
      <c r="F151" s="56">
        <v>35.799999999999997</v>
      </c>
      <c r="G151" s="56">
        <v>36.1</v>
      </c>
      <c r="H151" s="56">
        <v>38.299999999999997</v>
      </c>
      <c r="I151" s="56">
        <v>36</v>
      </c>
      <c r="J151" s="56">
        <v>35.6</v>
      </c>
      <c r="K151" s="56">
        <v>8.6</v>
      </c>
      <c r="L151" s="56">
        <v>9.5</v>
      </c>
      <c r="M151" s="56">
        <v>9.6999999999999993</v>
      </c>
      <c r="N151" s="56">
        <v>10</v>
      </c>
      <c r="O151" s="56">
        <v>9.1</v>
      </c>
      <c r="P151" s="56">
        <v>9.1</v>
      </c>
      <c r="Q151" s="56">
        <v>8.5</v>
      </c>
      <c r="R151" s="56">
        <v>9.4</v>
      </c>
      <c r="S151" s="56">
        <v>9.1999999999999993</v>
      </c>
      <c r="T151" s="56">
        <v>1.1000000000000001</v>
      </c>
      <c r="U151" s="56">
        <v>1.4</v>
      </c>
      <c r="V151" s="56">
        <v>2.2999999999999998</v>
      </c>
      <c r="W151" s="56">
        <v>1.4</v>
      </c>
      <c r="X151" s="56">
        <v>2.9</v>
      </c>
      <c r="Y151" s="56">
        <v>1.4</v>
      </c>
      <c r="Z151" s="56">
        <v>1.3</v>
      </c>
      <c r="AA151" s="56">
        <v>1.4</v>
      </c>
      <c r="AB151" s="56">
        <v>1.7</v>
      </c>
    </row>
    <row r="152" spans="1:28" x14ac:dyDescent="0.2">
      <c r="A152" s="57">
        <v>30651</v>
      </c>
      <c r="B152" s="56">
        <v>36.200000000000003</v>
      </c>
      <c r="C152" s="56">
        <v>37</v>
      </c>
      <c r="D152" s="56">
        <v>35.799999999999997</v>
      </c>
      <c r="E152" s="56">
        <v>36</v>
      </c>
      <c r="F152" s="56">
        <v>36.5</v>
      </c>
      <c r="G152" s="56">
        <v>36.9</v>
      </c>
      <c r="H152" s="56">
        <v>38.799999999999997</v>
      </c>
      <c r="I152" s="56">
        <v>36.9</v>
      </c>
      <c r="J152" s="56">
        <v>36.5</v>
      </c>
      <c r="K152" s="56">
        <v>7.4</v>
      </c>
      <c r="L152" s="56">
        <v>9.8000000000000007</v>
      </c>
      <c r="M152" s="56">
        <v>8.1999999999999993</v>
      </c>
      <c r="N152" s="56">
        <v>9.1</v>
      </c>
      <c r="O152" s="56">
        <v>8.3000000000000007</v>
      </c>
      <c r="P152" s="56">
        <v>7.9</v>
      </c>
      <c r="Q152" s="56">
        <v>6.6</v>
      </c>
      <c r="R152" s="56">
        <v>7.9</v>
      </c>
      <c r="S152" s="56">
        <v>8.6</v>
      </c>
      <c r="T152" s="56">
        <v>2</v>
      </c>
      <c r="U152" s="56">
        <v>3.1</v>
      </c>
      <c r="V152" s="56">
        <v>2</v>
      </c>
      <c r="W152" s="56">
        <v>2</v>
      </c>
      <c r="X152" s="56">
        <v>2</v>
      </c>
      <c r="Y152" s="56">
        <v>2.2000000000000002</v>
      </c>
      <c r="Z152" s="56">
        <v>1.3</v>
      </c>
      <c r="AA152" s="56">
        <v>2.5</v>
      </c>
      <c r="AB152" s="56">
        <v>2.5</v>
      </c>
    </row>
    <row r="153" spans="1:28" x14ac:dyDescent="0.2">
      <c r="A153" s="57">
        <v>30742</v>
      </c>
      <c r="B153" s="56">
        <v>36.1</v>
      </c>
      <c r="C153" s="56">
        <v>36.799999999999997</v>
      </c>
      <c r="D153" s="56">
        <v>35.9</v>
      </c>
      <c r="E153" s="56">
        <v>36</v>
      </c>
      <c r="F153" s="56">
        <v>36.200000000000003</v>
      </c>
      <c r="G153" s="56">
        <v>37</v>
      </c>
      <c r="H153" s="56">
        <v>39</v>
      </c>
      <c r="I153" s="56">
        <v>36.9</v>
      </c>
      <c r="J153" s="56">
        <v>36.299999999999997</v>
      </c>
      <c r="K153" s="56">
        <v>4.9000000000000004</v>
      </c>
      <c r="L153" s="56">
        <v>7</v>
      </c>
      <c r="M153" s="56">
        <v>5.9</v>
      </c>
      <c r="N153" s="56">
        <v>6.2</v>
      </c>
      <c r="O153" s="56">
        <v>5.8</v>
      </c>
      <c r="P153" s="56">
        <v>5.7</v>
      </c>
      <c r="Q153" s="56">
        <v>5.0999999999999996</v>
      </c>
      <c r="R153" s="56">
        <v>5.7</v>
      </c>
      <c r="S153" s="56">
        <v>5.8</v>
      </c>
      <c r="T153" s="56">
        <v>-0.3</v>
      </c>
      <c r="U153" s="56">
        <v>-0.5</v>
      </c>
      <c r="V153" s="56">
        <v>0.3</v>
      </c>
      <c r="W153" s="56">
        <v>0</v>
      </c>
      <c r="X153" s="56">
        <v>-0.8</v>
      </c>
      <c r="Y153" s="56">
        <v>0.3</v>
      </c>
      <c r="Z153" s="56">
        <v>0.5</v>
      </c>
      <c r="AA153" s="56">
        <v>0</v>
      </c>
      <c r="AB153" s="56">
        <v>-0.5</v>
      </c>
    </row>
    <row r="154" spans="1:28" x14ac:dyDescent="0.2">
      <c r="A154" s="57">
        <v>30834</v>
      </c>
      <c r="B154" s="56">
        <v>36.1</v>
      </c>
      <c r="C154" s="56">
        <v>36.9</v>
      </c>
      <c r="D154" s="56">
        <v>36.200000000000003</v>
      </c>
      <c r="E154" s="56">
        <v>36.1</v>
      </c>
      <c r="F154" s="56">
        <v>36.200000000000003</v>
      </c>
      <c r="G154" s="56">
        <v>37</v>
      </c>
      <c r="H154" s="56">
        <v>39</v>
      </c>
      <c r="I154" s="56">
        <v>37</v>
      </c>
      <c r="J154" s="56">
        <v>36.4</v>
      </c>
      <c r="K154" s="56">
        <v>2.8</v>
      </c>
      <c r="L154" s="56">
        <v>4.2</v>
      </c>
      <c r="M154" s="56">
        <v>5.5</v>
      </c>
      <c r="N154" s="56">
        <v>3.7</v>
      </c>
      <c r="O154" s="56">
        <v>4</v>
      </c>
      <c r="P154" s="56">
        <v>3.9</v>
      </c>
      <c r="Q154" s="56">
        <v>3.2</v>
      </c>
      <c r="R154" s="56">
        <v>4.2</v>
      </c>
      <c r="S154" s="56">
        <v>4</v>
      </c>
      <c r="T154" s="56">
        <v>0</v>
      </c>
      <c r="U154" s="56">
        <v>0.3</v>
      </c>
      <c r="V154" s="56">
        <v>0.8</v>
      </c>
      <c r="W154" s="56">
        <v>0.3</v>
      </c>
      <c r="X154" s="56">
        <v>0</v>
      </c>
      <c r="Y154" s="56">
        <v>0</v>
      </c>
      <c r="Z154" s="56">
        <v>0</v>
      </c>
      <c r="AA154" s="56">
        <v>0.3</v>
      </c>
      <c r="AB154" s="56">
        <v>0.3</v>
      </c>
    </row>
    <row r="155" spans="1:28" x14ac:dyDescent="0.2">
      <c r="A155" s="57">
        <v>30926</v>
      </c>
      <c r="B155" s="56">
        <v>36.5</v>
      </c>
      <c r="C155" s="56">
        <v>37.5</v>
      </c>
      <c r="D155" s="56">
        <v>36.700000000000003</v>
      </c>
      <c r="E155" s="56">
        <v>36.4</v>
      </c>
      <c r="F155" s="56">
        <v>36.799999999999997</v>
      </c>
      <c r="G155" s="56">
        <v>37.4</v>
      </c>
      <c r="H155" s="56">
        <v>39.5</v>
      </c>
      <c r="I155" s="56">
        <v>37.5</v>
      </c>
      <c r="J155" s="56">
        <v>36.9</v>
      </c>
      <c r="K155" s="56">
        <v>2.8</v>
      </c>
      <c r="L155" s="56">
        <v>4.5</v>
      </c>
      <c r="M155" s="56">
        <v>4.5999999999999996</v>
      </c>
      <c r="N155" s="56">
        <v>3.1</v>
      </c>
      <c r="O155" s="56">
        <v>2.8</v>
      </c>
      <c r="P155" s="56">
        <v>3.6</v>
      </c>
      <c r="Q155" s="56">
        <v>3.1</v>
      </c>
      <c r="R155" s="56">
        <v>4.2</v>
      </c>
      <c r="S155" s="56">
        <v>3.7</v>
      </c>
      <c r="T155" s="56">
        <v>1.1000000000000001</v>
      </c>
      <c r="U155" s="56">
        <v>1.6</v>
      </c>
      <c r="V155" s="56">
        <v>1.4</v>
      </c>
      <c r="W155" s="56">
        <v>0.8</v>
      </c>
      <c r="X155" s="56">
        <v>1.7</v>
      </c>
      <c r="Y155" s="56">
        <v>1.1000000000000001</v>
      </c>
      <c r="Z155" s="56">
        <v>1.3</v>
      </c>
      <c r="AA155" s="56">
        <v>1.4</v>
      </c>
      <c r="AB155" s="56">
        <v>1.4</v>
      </c>
    </row>
    <row r="156" spans="1:28" x14ac:dyDescent="0.2">
      <c r="A156" s="57">
        <v>31017</v>
      </c>
      <c r="B156" s="56">
        <v>37.1</v>
      </c>
      <c r="C156" s="56">
        <v>37.9</v>
      </c>
      <c r="D156" s="56">
        <v>37.1</v>
      </c>
      <c r="E156" s="56">
        <v>37.200000000000003</v>
      </c>
      <c r="F156" s="56">
        <v>37.200000000000003</v>
      </c>
      <c r="G156" s="56">
        <v>38.200000000000003</v>
      </c>
      <c r="H156" s="56">
        <v>39.9</v>
      </c>
      <c r="I156" s="56">
        <v>38.1</v>
      </c>
      <c r="J156" s="56">
        <v>37.4</v>
      </c>
      <c r="K156" s="56">
        <v>2.5</v>
      </c>
      <c r="L156" s="56">
        <v>2.4</v>
      </c>
      <c r="M156" s="56">
        <v>3.6</v>
      </c>
      <c r="N156" s="56">
        <v>3.3</v>
      </c>
      <c r="O156" s="56">
        <v>1.9</v>
      </c>
      <c r="P156" s="56">
        <v>3.5</v>
      </c>
      <c r="Q156" s="56">
        <v>2.8</v>
      </c>
      <c r="R156" s="56">
        <v>3.3</v>
      </c>
      <c r="S156" s="56">
        <v>2.5</v>
      </c>
      <c r="T156" s="56">
        <v>1.6</v>
      </c>
      <c r="U156" s="56">
        <v>1.1000000000000001</v>
      </c>
      <c r="V156" s="56">
        <v>1.1000000000000001</v>
      </c>
      <c r="W156" s="56">
        <v>2.2000000000000002</v>
      </c>
      <c r="X156" s="56">
        <v>1.1000000000000001</v>
      </c>
      <c r="Y156" s="56">
        <v>2.1</v>
      </c>
      <c r="Z156" s="56">
        <v>1</v>
      </c>
      <c r="AA156" s="56">
        <v>1.6</v>
      </c>
      <c r="AB156" s="56">
        <v>1.4</v>
      </c>
    </row>
    <row r="157" spans="1:28" x14ac:dyDescent="0.2">
      <c r="A157" s="57">
        <v>31107</v>
      </c>
      <c r="B157" s="56">
        <v>37.6</v>
      </c>
      <c r="C157" s="56">
        <v>38.4</v>
      </c>
      <c r="D157" s="56">
        <v>37.6</v>
      </c>
      <c r="E157" s="56">
        <v>37.700000000000003</v>
      </c>
      <c r="F157" s="56">
        <v>37.799999999999997</v>
      </c>
      <c r="G157" s="56">
        <v>38.799999999999997</v>
      </c>
      <c r="H157" s="56">
        <v>40.299999999999997</v>
      </c>
      <c r="I157" s="56">
        <v>38.700000000000003</v>
      </c>
      <c r="J157" s="56">
        <v>37.9</v>
      </c>
      <c r="K157" s="56">
        <v>4.2</v>
      </c>
      <c r="L157" s="56">
        <v>4.3</v>
      </c>
      <c r="M157" s="56">
        <v>4.7</v>
      </c>
      <c r="N157" s="56">
        <v>4.7</v>
      </c>
      <c r="O157" s="56">
        <v>4.4000000000000004</v>
      </c>
      <c r="P157" s="56">
        <v>4.9000000000000004</v>
      </c>
      <c r="Q157" s="56">
        <v>3.3</v>
      </c>
      <c r="R157" s="56">
        <v>4.9000000000000004</v>
      </c>
      <c r="S157" s="56">
        <v>4.4000000000000004</v>
      </c>
      <c r="T157" s="56">
        <v>1.3</v>
      </c>
      <c r="U157" s="56">
        <v>1.3</v>
      </c>
      <c r="V157" s="56">
        <v>1.3</v>
      </c>
      <c r="W157" s="56">
        <v>1.3</v>
      </c>
      <c r="X157" s="56">
        <v>1.6</v>
      </c>
      <c r="Y157" s="56">
        <v>1.6</v>
      </c>
      <c r="Z157" s="56">
        <v>1</v>
      </c>
      <c r="AA157" s="56">
        <v>1.6</v>
      </c>
      <c r="AB157" s="56">
        <v>1.3</v>
      </c>
    </row>
    <row r="158" spans="1:28" x14ac:dyDescent="0.2">
      <c r="A158" s="57">
        <v>31199</v>
      </c>
      <c r="B158" s="56">
        <v>38.4</v>
      </c>
      <c r="C158" s="56">
        <v>39.5</v>
      </c>
      <c r="D158" s="56">
        <v>38.299999999999997</v>
      </c>
      <c r="E158" s="56">
        <v>38.700000000000003</v>
      </c>
      <c r="F158" s="56">
        <v>38.700000000000003</v>
      </c>
      <c r="G158" s="56">
        <v>39.700000000000003</v>
      </c>
      <c r="H158" s="56">
        <v>41.2</v>
      </c>
      <c r="I158" s="56">
        <v>39.6</v>
      </c>
      <c r="J158" s="56">
        <v>38.799999999999997</v>
      </c>
      <c r="K158" s="56">
        <v>6.4</v>
      </c>
      <c r="L158" s="56">
        <v>7</v>
      </c>
      <c r="M158" s="56">
        <v>5.8</v>
      </c>
      <c r="N158" s="56">
        <v>7.2</v>
      </c>
      <c r="O158" s="56">
        <v>6.9</v>
      </c>
      <c r="P158" s="56">
        <v>7.3</v>
      </c>
      <c r="Q158" s="56">
        <v>5.6</v>
      </c>
      <c r="R158" s="56">
        <v>7</v>
      </c>
      <c r="S158" s="56">
        <v>6.6</v>
      </c>
      <c r="T158" s="56">
        <v>2.1</v>
      </c>
      <c r="U158" s="56">
        <v>2.9</v>
      </c>
      <c r="V158" s="56">
        <v>1.9</v>
      </c>
      <c r="W158" s="56">
        <v>2.7</v>
      </c>
      <c r="X158" s="56">
        <v>2.4</v>
      </c>
      <c r="Y158" s="56">
        <v>2.2999999999999998</v>
      </c>
      <c r="Z158" s="56">
        <v>2.2000000000000002</v>
      </c>
      <c r="AA158" s="56">
        <v>2.2999999999999998</v>
      </c>
      <c r="AB158" s="56">
        <v>2.4</v>
      </c>
    </row>
    <row r="159" spans="1:28" x14ac:dyDescent="0.2">
      <c r="A159" s="57">
        <v>31291</v>
      </c>
      <c r="B159" s="56">
        <v>39.299999999999997</v>
      </c>
      <c r="C159" s="56">
        <v>40.299999999999997</v>
      </c>
      <c r="D159" s="56">
        <v>39.299999999999997</v>
      </c>
      <c r="E159" s="56">
        <v>39.5</v>
      </c>
      <c r="F159" s="56">
        <v>39.4</v>
      </c>
      <c r="G159" s="56">
        <v>40.700000000000003</v>
      </c>
      <c r="H159" s="56">
        <v>42.6</v>
      </c>
      <c r="I159" s="56">
        <v>40.5</v>
      </c>
      <c r="J159" s="56">
        <v>39.700000000000003</v>
      </c>
      <c r="K159" s="56">
        <v>7.7</v>
      </c>
      <c r="L159" s="56">
        <v>7.5</v>
      </c>
      <c r="M159" s="56">
        <v>7.1</v>
      </c>
      <c r="N159" s="56">
        <v>8.5</v>
      </c>
      <c r="O159" s="56">
        <v>7.1</v>
      </c>
      <c r="P159" s="56">
        <v>8.8000000000000007</v>
      </c>
      <c r="Q159" s="56">
        <v>7.8</v>
      </c>
      <c r="R159" s="56">
        <v>8</v>
      </c>
      <c r="S159" s="56">
        <v>7.6</v>
      </c>
      <c r="T159" s="56">
        <v>2.2999999999999998</v>
      </c>
      <c r="U159" s="56">
        <v>2</v>
      </c>
      <c r="V159" s="56">
        <v>2.6</v>
      </c>
      <c r="W159" s="56">
        <v>2.1</v>
      </c>
      <c r="X159" s="56">
        <v>1.8</v>
      </c>
      <c r="Y159" s="56">
        <v>2.5</v>
      </c>
      <c r="Z159" s="56">
        <v>3.4</v>
      </c>
      <c r="AA159" s="56">
        <v>2.2999999999999998</v>
      </c>
      <c r="AB159" s="56">
        <v>2.2999999999999998</v>
      </c>
    </row>
    <row r="160" spans="1:28" x14ac:dyDescent="0.2">
      <c r="A160" s="57">
        <v>31382</v>
      </c>
      <c r="B160" s="56">
        <v>40.200000000000003</v>
      </c>
      <c r="C160" s="56">
        <v>41</v>
      </c>
      <c r="D160" s="56">
        <v>40</v>
      </c>
      <c r="E160" s="56">
        <v>40.4</v>
      </c>
      <c r="F160" s="56">
        <v>40.299999999999997</v>
      </c>
      <c r="G160" s="56">
        <v>41.5</v>
      </c>
      <c r="H160" s="56">
        <v>43.1</v>
      </c>
      <c r="I160" s="56">
        <v>41.4</v>
      </c>
      <c r="J160" s="56">
        <v>40.5</v>
      </c>
      <c r="K160" s="56">
        <v>8.4</v>
      </c>
      <c r="L160" s="56">
        <v>8.1999999999999993</v>
      </c>
      <c r="M160" s="56">
        <v>7.8</v>
      </c>
      <c r="N160" s="56">
        <v>8.6</v>
      </c>
      <c r="O160" s="56">
        <v>8.3000000000000007</v>
      </c>
      <c r="P160" s="56">
        <v>8.6</v>
      </c>
      <c r="Q160" s="56">
        <v>8</v>
      </c>
      <c r="R160" s="56">
        <v>8.6999999999999993</v>
      </c>
      <c r="S160" s="56">
        <v>8.3000000000000007</v>
      </c>
      <c r="T160" s="56">
        <v>2.2999999999999998</v>
      </c>
      <c r="U160" s="56">
        <v>1.7</v>
      </c>
      <c r="V160" s="56">
        <v>1.8</v>
      </c>
      <c r="W160" s="56">
        <v>2.2999999999999998</v>
      </c>
      <c r="X160" s="56">
        <v>2.2999999999999998</v>
      </c>
      <c r="Y160" s="56">
        <v>2</v>
      </c>
      <c r="Z160" s="56">
        <v>1.2</v>
      </c>
      <c r="AA160" s="56">
        <v>2.2000000000000002</v>
      </c>
      <c r="AB160" s="56">
        <v>2</v>
      </c>
    </row>
    <row r="161" spans="1:28" x14ac:dyDescent="0.2">
      <c r="A161" s="57">
        <v>31472</v>
      </c>
      <c r="B161" s="56">
        <v>41.1</v>
      </c>
      <c r="C161" s="56">
        <v>42.1</v>
      </c>
      <c r="D161" s="56">
        <v>41</v>
      </c>
      <c r="E161" s="56">
        <v>41</v>
      </c>
      <c r="F161" s="56">
        <v>41</v>
      </c>
      <c r="G161" s="56">
        <v>42.2</v>
      </c>
      <c r="H161" s="56">
        <v>43.9</v>
      </c>
      <c r="I161" s="56">
        <v>42.3</v>
      </c>
      <c r="J161" s="56">
        <v>41.4</v>
      </c>
      <c r="K161" s="56">
        <v>9.3000000000000007</v>
      </c>
      <c r="L161" s="56">
        <v>9.6</v>
      </c>
      <c r="M161" s="56">
        <v>9</v>
      </c>
      <c r="N161" s="56">
        <v>8.8000000000000007</v>
      </c>
      <c r="O161" s="56">
        <v>8.5</v>
      </c>
      <c r="P161" s="56">
        <v>8.8000000000000007</v>
      </c>
      <c r="Q161" s="56">
        <v>8.9</v>
      </c>
      <c r="R161" s="56">
        <v>9.3000000000000007</v>
      </c>
      <c r="S161" s="56">
        <v>9.1999999999999993</v>
      </c>
      <c r="T161" s="56">
        <v>2.2000000000000002</v>
      </c>
      <c r="U161" s="56">
        <v>2.7</v>
      </c>
      <c r="V161" s="56">
        <v>2.5</v>
      </c>
      <c r="W161" s="56">
        <v>1.5</v>
      </c>
      <c r="X161" s="56">
        <v>1.7</v>
      </c>
      <c r="Y161" s="56">
        <v>1.7</v>
      </c>
      <c r="Z161" s="56">
        <v>1.9</v>
      </c>
      <c r="AA161" s="56">
        <v>2.2000000000000002</v>
      </c>
      <c r="AB161" s="56">
        <v>2.2000000000000002</v>
      </c>
    </row>
    <row r="162" spans="1:28" x14ac:dyDescent="0.2">
      <c r="A162" s="57">
        <v>31564</v>
      </c>
      <c r="B162" s="56">
        <v>41.8</v>
      </c>
      <c r="C162" s="56">
        <v>42.8</v>
      </c>
      <c r="D162" s="56">
        <v>41.4</v>
      </c>
      <c r="E162" s="56">
        <v>41.8</v>
      </c>
      <c r="F162" s="56">
        <v>41.7</v>
      </c>
      <c r="G162" s="56">
        <v>43.1</v>
      </c>
      <c r="H162" s="56">
        <v>44.4</v>
      </c>
      <c r="I162" s="56">
        <v>43</v>
      </c>
      <c r="J162" s="56">
        <v>42.1</v>
      </c>
      <c r="K162" s="56">
        <v>8.9</v>
      </c>
      <c r="L162" s="56">
        <v>8.4</v>
      </c>
      <c r="M162" s="56">
        <v>8.1</v>
      </c>
      <c r="N162" s="56">
        <v>8</v>
      </c>
      <c r="O162" s="56">
        <v>7.8</v>
      </c>
      <c r="P162" s="56">
        <v>8.6</v>
      </c>
      <c r="Q162" s="56">
        <v>7.8</v>
      </c>
      <c r="R162" s="56">
        <v>8.6</v>
      </c>
      <c r="S162" s="56">
        <v>8.5</v>
      </c>
      <c r="T162" s="56">
        <v>1.7</v>
      </c>
      <c r="U162" s="56">
        <v>1.7</v>
      </c>
      <c r="V162" s="56">
        <v>1</v>
      </c>
      <c r="W162" s="56">
        <v>2</v>
      </c>
      <c r="X162" s="56">
        <v>1.7</v>
      </c>
      <c r="Y162" s="56">
        <v>2.1</v>
      </c>
      <c r="Z162" s="56">
        <v>1.1000000000000001</v>
      </c>
      <c r="AA162" s="56">
        <v>1.7</v>
      </c>
      <c r="AB162" s="56">
        <v>1.7</v>
      </c>
    </row>
    <row r="163" spans="1:28" x14ac:dyDescent="0.2">
      <c r="A163" s="57">
        <v>31656</v>
      </c>
      <c r="B163" s="56">
        <v>42.8</v>
      </c>
      <c r="C163" s="56">
        <v>43.9</v>
      </c>
      <c r="D163" s="56">
        <v>42.5</v>
      </c>
      <c r="E163" s="56">
        <v>43</v>
      </c>
      <c r="F163" s="56">
        <v>43.1</v>
      </c>
      <c r="G163" s="56">
        <v>44.2</v>
      </c>
      <c r="H163" s="56">
        <v>45.6</v>
      </c>
      <c r="I163" s="56">
        <v>43.9</v>
      </c>
      <c r="J163" s="56">
        <v>43.2</v>
      </c>
      <c r="K163" s="56">
        <v>8.9</v>
      </c>
      <c r="L163" s="56">
        <v>8.9</v>
      </c>
      <c r="M163" s="56">
        <v>8.1</v>
      </c>
      <c r="N163" s="56">
        <v>8.9</v>
      </c>
      <c r="O163" s="56">
        <v>9.4</v>
      </c>
      <c r="P163" s="56">
        <v>8.6</v>
      </c>
      <c r="Q163" s="56">
        <v>7</v>
      </c>
      <c r="R163" s="56">
        <v>8.4</v>
      </c>
      <c r="S163" s="56">
        <v>8.8000000000000007</v>
      </c>
      <c r="T163" s="56">
        <v>2.4</v>
      </c>
      <c r="U163" s="56">
        <v>2.6</v>
      </c>
      <c r="V163" s="56">
        <v>2.7</v>
      </c>
      <c r="W163" s="56">
        <v>2.9</v>
      </c>
      <c r="X163" s="56">
        <v>3.4</v>
      </c>
      <c r="Y163" s="56">
        <v>2.6</v>
      </c>
      <c r="Z163" s="56">
        <v>2.7</v>
      </c>
      <c r="AA163" s="56">
        <v>2.1</v>
      </c>
      <c r="AB163" s="56">
        <v>2.6</v>
      </c>
    </row>
    <row r="164" spans="1:28" x14ac:dyDescent="0.2">
      <c r="A164" s="57">
        <v>31747</v>
      </c>
      <c r="B164" s="56">
        <v>44.1</v>
      </c>
      <c r="C164" s="56">
        <v>45.2</v>
      </c>
      <c r="D164" s="56">
        <v>43.6</v>
      </c>
      <c r="E164" s="56">
        <v>44.1</v>
      </c>
      <c r="F164" s="56">
        <v>44.4</v>
      </c>
      <c r="G164" s="56">
        <v>45.7</v>
      </c>
      <c r="H164" s="56">
        <v>47.2</v>
      </c>
      <c r="I164" s="56">
        <v>45</v>
      </c>
      <c r="J164" s="56">
        <v>44.4</v>
      </c>
      <c r="K164" s="56">
        <v>9.6999999999999993</v>
      </c>
      <c r="L164" s="56">
        <v>10.199999999999999</v>
      </c>
      <c r="M164" s="56">
        <v>9</v>
      </c>
      <c r="N164" s="56">
        <v>9.1999999999999993</v>
      </c>
      <c r="O164" s="56">
        <v>10.199999999999999</v>
      </c>
      <c r="P164" s="56">
        <v>10.1</v>
      </c>
      <c r="Q164" s="56">
        <v>9.5</v>
      </c>
      <c r="R164" s="56">
        <v>8.6999999999999993</v>
      </c>
      <c r="S164" s="56">
        <v>9.6</v>
      </c>
      <c r="T164" s="56">
        <v>3</v>
      </c>
      <c r="U164" s="56">
        <v>3</v>
      </c>
      <c r="V164" s="56">
        <v>2.6</v>
      </c>
      <c r="W164" s="56">
        <v>2.6</v>
      </c>
      <c r="X164" s="56">
        <v>3</v>
      </c>
      <c r="Y164" s="56">
        <v>3.4</v>
      </c>
      <c r="Z164" s="56">
        <v>3.5</v>
      </c>
      <c r="AA164" s="56">
        <v>2.5</v>
      </c>
      <c r="AB164" s="56">
        <v>2.8</v>
      </c>
    </row>
    <row r="165" spans="1:28" x14ac:dyDescent="0.2">
      <c r="A165" s="57">
        <v>31837</v>
      </c>
      <c r="B165" s="56">
        <v>45</v>
      </c>
      <c r="C165" s="56">
        <v>46</v>
      </c>
      <c r="D165" s="56">
        <v>44.5</v>
      </c>
      <c r="E165" s="56">
        <v>44.9</v>
      </c>
      <c r="F165" s="56">
        <v>45.2</v>
      </c>
      <c r="G165" s="56">
        <v>46.6</v>
      </c>
      <c r="H165" s="56">
        <v>48</v>
      </c>
      <c r="I165" s="56">
        <v>45.8</v>
      </c>
      <c r="J165" s="56">
        <v>45.3</v>
      </c>
      <c r="K165" s="56">
        <v>9.5</v>
      </c>
      <c r="L165" s="56">
        <v>9.3000000000000007</v>
      </c>
      <c r="M165" s="56">
        <v>8.5</v>
      </c>
      <c r="N165" s="56">
        <v>9.5</v>
      </c>
      <c r="O165" s="56">
        <v>10.199999999999999</v>
      </c>
      <c r="P165" s="56">
        <v>10.4</v>
      </c>
      <c r="Q165" s="56">
        <v>9.3000000000000007</v>
      </c>
      <c r="R165" s="56">
        <v>8.3000000000000007</v>
      </c>
      <c r="S165" s="56">
        <v>9.4</v>
      </c>
      <c r="T165" s="56">
        <v>2</v>
      </c>
      <c r="U165" s="56">
        <v>1.8</v>
      </c>
      <c r="V165" s="56">
        <v>2.1</v>
      </c>
      <c r="W165" s="56">
        <v>1.8</v>
      </c>
      <c r="X165" s="56">
        <v>1.8</v>
      </c>
      <c r="Y165" s="56">
        <v>2</v>
      </c>
      <c r="Z165" s="56">
        <v>1.7</v>
      </c>
      <c r="AA165" s="56">
        <v>1.8</v>
      </c>
      <c r="AB165" s="56">
        <v>2</v>
      </c>
    </row>
    <row r="166" spans="1:28" x14ac:dyDescent="0.2">
      <c r="A166" s="57">
        <v>31929</v>
      </c>
      <c r="B166" s="56">
        <v>45.7</v>
      </c>
      <c r="C166" s="56">
        <v>46.8</v>
      </c>
      <c r="D166" s="56">
        <v>45.1</v>
      </c>
      <c r="E166" s="56">
        <v>45.6</v>
      </c>
      <c r="F166" s="56">
        <v>46</v>
      </c>
      <c r="G166" s="56">
        <v>47.4</v>
      </c>
      <c r="H166" s="56">
        <v>48.8</v>
      </c>
      <c r="I166" s="56">
        <v>46.5</v>
      </c>
      <c r="J166" s="56">
        <v>46</v>
      </c>
      <c r="K166" s="56">
        <v>9.3000000000000007</v>
      </c>
      <c r="L166" s="56">
        <v>9.3000000000000007</v>
      </c>
      <c r="M166" s="56">
        <v>8.9</v>
      </c>
      <c r="N166" s="56">
        <v>9.1</v>
      </c>
      <c r="O166" s="56">
        <v>10.3</v>
      </c>
      <c r="P166" s="56">
        <v>10</v>
      </c>
      <c r="Q166" s="56">
        <v>9.9</v>
      </c>
      <c r="R166" s="56">
        <v>8.1</v>
      </c>
      <c r="S166" s="56">
        <v>9.3000000000000007</v>
      </c>
      <c r="T166" s="56">
        <v>1.6</v>
      </c>
      <c r="U166" s="56">
        <v>1.7</v>
      </c>
      <c r="V166" s="56">
        <v>1.3</v>
      </c>
      <c r="W166" s="56">
        <v>1.6</v>
      </c>
      <c r="X166" s="56">
        <v>1.8</v>
      </c>
      <c r="Y166" s="56">
        <v>1.7</v>
      </c>
      <c r="Z166" s="56">
        <v>1.7</v>
      </c>
      <c r="AA166" s="56">
        <v>1.5</v>
      </c>
      <c r="AB166" s="56">
        <v>1.5</v>
      </c>
    </row>
    <row r="167" spans="1:28" x14ac:dyDescent="0.2">
      <c r="A167" s="57">
        <v>32021</v>
      </c>
      <c r="B167" s="56">
        <v>46.5</v>
      </c>
      <c r="C167" s="56">
        <v>47.6</v>
      </c>
      <c r="D167" s="56">
        <v>45.7</v>
      </c>
      <c r="E167" s="56">
        <v>46.1</v>
      </c>
      <c r="F167" s="56">
        <v>46.7</v>
      </c>
      <c r="G167" s="56">
        <v>48.2</v>
      </c>
      <c r="H167" s="56">
        <v>49.6</v>
      </c>
      <c r="I167" s="56">
        <v>47.1</v>
      </c>
      <c r="J167" s="56">
        <v>46.8</v>
      </c>
      <c r="K167" s="56">
        <v>8.6</v>
      </c>
      <c r="L167" s="56">
        <v>8.4</v>
      </c>
      <c r="M167" s="56">
        <v>7.5</v>
      </c>
      <c r="N167" s="56">
        <v>7.2</v>
      </c>
      <c r="O167" s="56">
        <v>8.4</v>
      </c>
      <c r="P167" s="56">
        <v>9</v>
      </c>
      <c r="Q167" s="56">
        <v>8.8000000000000007</v>
      </c>
      <c r="R167" s="56">
        <v>7.3</v>
      </c>
      <c r="S167" s="56">
        <v>8.3000000000000007</v>
      </c>
      <c r="T167" s="56">
        <v>1.8</v>
      </c>
      <c r="U167" s="56">
        <v>1.7</v>
      </c>
      <c r="V167" s="56">
        <v>1.3</v>
      </c>
      <c r="W167" s="56">
        <v>1.1000000000000001</v>
      </c>
      <c r="X167" s="56">
        <v>1.5</v>
      </c>
      <c r="Y167" s="56">
        <v>1.7</v>
      </c>
      <c r="Z167" s="56">
        <v>1.6</v>
      </c>
      <c r="AA167" s="56">
        <v>1.3</v>
      </c>
      <c r="AB167" s="56">
        <v>1.7</v>
      </c>
    </row>
    <row r="168" spans="1:28" x14ac:dyDescent="0.2">
      <c r="A168" s="57">
        <v>32112</v>
      </c>
      <c r="B168" s="56">
        <v>47.2</v>
      </c>
      <c r="C168" s="56">
        <v>48.4</v>
      </c>
      <c r="D168" s="56">
        <v>46.6</v>
      </c>
      <c r="E168" s="56">
        <v>47.1</v>
      </c>
      <c r="F168" s="56">
        <v>47.5</v>
      </c>
      <c r="G168" s="56">
        <v>49</v>
      </c>
      <c r="H168" s="56">
        <v>50.4</v>
      </c>
      <c r="I168" s="56">
        <v>48</v>
      </c>
      <c r="J168" s="56">
        <v>47.6</v>
      </c>
      <c r="K168" s="56">
        <v>7</v>
      </c>
      <c r="L168" s="56">
        <v>7.1</v>
      </c>
      <c r="M168" s="56">
        <v>6.9</v>
      </c>
      <c r="N168" s="56">
        <v>6.8</v>
      </c>
      <c r="O168" s="56">
        <v>7</v>
      </c>
      <c r="P168" s="56">
        <v>7.2</v>
      </c>
      <c r="Q168" s="56">
        <v>6.8</v>
      </c>
      <c r="R168" s="56">
        <v>6.7</v>
      </c>
      <c r="S168" s="56">
        <v>7.2</v>
      </c>
      <c r="T168" s="56">
        <v>1.5</v>
      </c>
      <c r="U168" s="56">
        <v>1.7</v>
      </c>
      <c r="V168" s="56">
        <v>2</v>
      </c>
      <c r="W168" s="56">
        <v>2.2000000000000002</v>
      </c>
      <c r="X168" s="56">
        <v>1.7</v>
      </c>
      <c r="Y168" s="56">
        <v>1.7</v>
      </c>
      <c r="Z168" s="56">
        <v>1.6</v>
      </c>
      <c r="AA168" s="56">
        <v>1.9</v>
      </c>
      <c r="AB168" s="56">
        <v>1.7</v>
      </c>
    </row>
    <row r="169" spans="1:28" x14ac:dyDescent="0.2">
      <c r="A169" s="57">
        <v>32203</v>
      </c>
      <c r="B169" s="56">
        <v>48.3</v>
      </c>
      <c r="C169" s="56">
        <v>49.1</v>
      </c>
      <c r="D169" s="56">
        <v>47.4</v>
      </c>
      <c r="E169" s="56">
        <v>47.7</v>
      </c>
      <c r="F169" s="56">
        <v>48.2</v>
      </c>
      <c r="G169" s="56">
        <v>49.8</v>
      </c>
      <c r="H169" s="56">
        <v>51.1</v>
      </c>
      <c r="I169" s="56">
        <v>48.9</v>
      </c>
      <c r="J169" s="56">
        <v>48.4</v>
      </c>
      <c r="K169" s="56">
        <v>7.3</v>
      </c>
      <c r="L169" s="56">
        <v>6.7</v>
      </c>
      <c r="M169" s="56">
        <v>6.5</v>
      </c>
      <c r="N169" s="56">
        <v>6.2</v>
      </c>
      <c r="O169" s="56">
        <v>6.6</v>
      </c>
      <c r="P169" s="56">
        <v>6.9</v>
      </c>
      <c r="Q169" s="56">
        <v>6.5</v>
      </c>
      <c r="R169" s="56">
        <v>6.8</v>
      </c>
      <c r="S169" s="56">
        <v>6.8</v>
      </c>
      <c r="T169" s="56">
        <v>2.2999999999999998</v>
      </c>
      <c r="U169" s="56">
        <v>1.4</v>
      </c>
      <c r="V169" s="56">
        <v>1.7</v>
      </c>
      <c r="W169" s="56">
        <v>1.3</v>
      </c>
      <c r="X169" s="56">
        <v>1.5</v>
      </c>
      <c r="Y169" s="56">
        <v>1.6</v>
      </c>
      <c r="Z169" s="56">
        <v>1.4</v>
      </c>
      <c r="AA169" s="56">
        <v>1.9</v>
      </c>
      <c r="AB169" s="56">
        <v>1.7</v>
      </c>
    </row>
    <row r="170" spans="1:28" x14ac:dyDescent="0.2">
      <c r="A170" s="57">
        <v>32295</v>
      </c>
      <c r="B170" s="56">
        <v>49</v>
      </c>
      <c r="C170" s="56">
        <v>50.1</v>
      </c>
      <c r="D170" s="56">
        <v>48.3</v>
      </c>
      <c r="E170" s="56">
        <v>48.5</v>
      </c>
      <c r="F170" s="56">
        <v>49.1</v>
      </c>
      <c r="G170" s="56">
        <v>50.5</v>
      </c>
      <c r="H170" s="56">
        <v>51.9</v>
      </c>
      <c r="I170" s="56">
        <v>49.8</v>
      </c>
      <c r="J170" s="56">
        <v>49.3</v>
      </c>
      <c r="K170" s="56">
        <v>7.2</v>
      </c>
      <c r="L170" s="56">
        <v>7.1</v>
      </c>
      <c r="M170" s="56">
        <v>7.1</v>
      </c>
      <c r="N170" s="56">
        <v>6.4</v>
      </c>
      <c r="O170" s="56">
        <v>6.7</v>
      </c>
      <c r="P170" s="56">
        <v>6.5</v>
      </c>
      <c r="Q170" s="56">
        <v>6.4</v>
      </c>
      <c r="R170" s="56">
        <v>7.1</v>
      </c>
      <c r="S170" s="56">
        <v>7.2</v>
      </c>
      <c r="T170" s="56">
        <v>1.4</v>
      </c>
      <c r="U170" s="56">
        <v>2</v>
      </c>
      <c r="V170" s="56">
        <v>1.9</v>
      </c>
      <c r="W170" s="56">
        <v>1.7</v>
      </c>
      <c r="X170" s="56">
        <v>1.9</v>
      </c>
      <c r="Y170" s="56">
        <v>1.4</v>
      </c>
      <c r="Z170" s="56">
        <v>1.6</v>
      </c>
      <c r="AA170" s="56">
        <v>1.8</v>
      </c>
      <c r="AB170" s="56">
        <v>1.9</v>
      </c>
    </row>
    <row r="171" spans="1:28" x14ac:dyDescent="0.2">
      <c r="A171" s="57">
        <v>32387</v>
      </c>
      <c r="B171" s="56">
        <v>50.3</v>
      </c>
      <c r="C171" s="56">
        <v>50.8</v>
      </c>
      <c r="D171" s="56">
        <v>49</v>
      </c>
      <c r="E171" s="56">
        <v>49.5</v>
      </c>
      <c r="F171" s="56">
        <v>50.1</v>
      </c>
      <c r="G171" s="56">
        <v>51.1</v>
      </c>
      <c r="H171" s="56">
        <v>52.2</v>
      </c>
      <c r="I171" s="56">
        <v>50.4</v>
      </c>
      <c r="J171" s="56">
        <v>50.2</v>
      </c>
      <c r="K171" s="56">
        <v>8.1999999999999993</v>
      </c>
      <c r="L171" s="56">
        <v>6.7</v>
      </c>
      <c r="M171" s="56">
        <v>7.2</v>
      </c>
      <c r="N171" s="56">
        <v>7.4</v>
      </c>
      <c r="O171" s="56">
        <v>7.3</v>
      </c>
      <c r="P171" s="56">
        <v>6</v>
      </c>
      <c r="Q171" s="56">
        <v>5.2</v>
      </c>
      <c r="R171" s="56">
        <v>7</v>
      </c>
      <c r="S171" s="56">
        <v>7.3</v>
      </c>
      <c r="T171" s="56">
        <v>2.7</v>
      </c>
      <c r="U171" s="56">
        <v>1.4</v>
      </c>
      <c r="V171" s="56">
        <v>1.4</v>
      </c>
      <c r="W171" s="56">
        <v>2.1</v>
      </c>
      <c r="X171" s="56">
        <v>2</v>
      </c>
      <c r="Y171" s="56">
        <v>1.2</v>
      </c>
      <c r="Z171" s="56">
        <v>0.6</v>
      </c>
      <c r="AA171" s="56">
        <v>1.2</v>
      </c>
      <c r="AB171" s="56">
        <v>1.8</v>
      </c>
    </row>
    <row r="172" spans="1:28" x14ac:dyDescent="0.2">
      <c r="A172" s="57">
        <v>32478</v>
      </c>
      <c r="B172" s="56">
        <v>51.6</v>
      </c>
      <c r="C172" s="56">
        <v>51.7</v>
      </c>
      <c r="D172" s="56">
        <v>49.9</v>
      </c>
      <c r="E172" s="56">
        <v>50.3</v>
      </c>
      <c r="F172" s="56">
        <v>51.1</v>
      </c>
      <c r="G172" s="56">
        <v>51.9</v>
      </c>
      <c r="H172" s="56">
        <v>52.8</v>
      </c>
      <c r="I172" s="56">
        <v>51.3</v>
      </c>
      <c r="J172" s="56">
        <v>51.2</v>
      </c>
      <c r="K172" s="56">
        <v>9.3000000000000007</v>
      </c>
      <c r="L172" s="56">
        <v>6.8</v>
      </c>
      <c r="M172" s="56">
        <v>7.1</v>
      </c>
      <c r="N172" s="56">
        <v>6.8</v>
      </c>
      <c r="O172" s="56">
        <v>7.6</v>
      </c>
      <c r="P172" s="56">
        <v>5.9</v>
      </c>
      <c r="Q172" s="56">
        <v>4.8</v>
      </c>
      <c r="R172" s="56">
        <v>6.9</v>
      </c>
      <c r="S172" s="56">
        <v>7.6</v>
      </c>
      <c r="T172" s="56">
        <v>2.6</v>
      </c>
      <c r="U172" s="56">
        <v>1.8</v>
      </c>
      <c r="V172" s="56">
        <v>1.8</v>
      </c>
      <c r="W172" s="56">
        <v>1.6</v>
      </c>
      <c r="X172" s="56">
        <v>2</v>
      </c>
      <c r="Y172" s="56">
        <v>1.6</v>
      </c>
      <c r="Z172" s="56">
        <v>1.1000000000000001</v>
      </c>
      <c r="AA172" s="56">
        <v>1.8</v>
      </c>
      <c r="AB172" s="56">
        <v>2</v>
      </c>
    </row>
    <row r="173" spans="1:28" x14ac:dyDescent="0.2">
      <c r="A173" s="57">
        <v>32568</v>
      </c>
      <c r="B173" s="56">
        <v>51.7</v>
      </c>
      <c r="C173" s="56">
        <v>52.4</v>
      </c>
      <c r="D173" s="56">
        <v>50.6</v>
      </c>
      <c r="E173" s="56">
        <v>51.3</v>
      </c>
      <c r="F173" s="56">
        <v>51.6</v>
      </c>
      <c r="G173" s="56">
        <v>52.9</v>
      </c>
      <c r="H173" s="56">
        <v>53.5</v>
      </c>
      <c r="I173" s="56">
        <v>51.9</v>
      </c>
      <c r="J173" s="56">
        <v>51.7</v>
      </c>
      <c r="K173" s="56">
        <v>7</v>
      </c>
      <c r="L173" s="56">
        <v>6.7</v>
      </c>
      <c r="M173" s="56">
        <v>6.8</v>
      </c>
      <c r="N173" s="56">
        <v>7.5</v>
      </c>
      <c r="O173" s="56">
        <v>7.1</v>
      </c>
      <c r="P173" s="56">
        <v>6.2</v>
      </c>
      <c r="Q173" s="56">
        <v>4.7</v>
      </c>
      <c r="R173" s="56">
        <v>6.1</v>
      </c>
      <c r="S173" s="56">
        <v>6.8</v>
      </c>
      <c r="T173" s="56">
        <v>0.2</v>
      </c>
      <c r="U173" s="56">
        <v>1.4</v>
      </c>
      <c r="V173" s="56">
        <v>1.4</v>
      </c>
      <c r="W173" s="56">
        <v>2</v>
      </c>
      <c r="X173" s="56">
        <v>1</v>
      </c>
      <c r="Y173" s="56">
        <v>1.9</v>
      </c>
      <c r="Z173" s="56">
        <v>1.3</v>
      </c>
      <c r="AA173" s="56">
        <v>1.2</v>
      </c>
      <c r="AB173" s="56">
        <v>1</v>
      </c>
    </row>
    <row r="174" spans="1:28" x14ac:dyDescent="0.2">
      <c r="A174" s="57">
        <v>32660</v>
      </c>
      <c r="B174" s="56">
        <v>52.9</v>
      </c>
      <c r="C174" s="56">
        <v>53.8</v>
      </c>
      <c r="D174" s="56">
        <v>51.8</v>
      </c>
      <c r="E174" s="56">
        <v>52.3</v>
      </c>
      <c r="F174" s="56">
        <v>52.8</v>
      </c>
      <c r="G174" s="56">
        <v>53.9</v>
      </c>
      <c r="H174" s="56">
        <v>54.4</v>
      </c>
      <c r="I174" s="56">
        <v>53.1</v>
      </c>
      <c r="J174" s="56">
        <v>53</v>
      </c>
      <c r="K174" s="56">
        <v>8</v>
      </c>
      <c r="L174" s="56">
        <v>7.4</v>
      </c>
      <c r="M174" s="56">
        <v>7.2</v>
      </c>
      <c r="N174" s="56">
        <v>7.8</v>
      </c>
      <c r="O174" s="56">
        <v>7.5</v>
      </c>
      <c r="P174" s="56">
        <v>6.7</v>
      </c>
      <c r="Q174" s="56">
        <v>4.8</v>
      </c>
      <c r="R174" s="56">
        <v>6.6</v>
      </c>
      <c r="S174" s="56">
        <v>7.5</v>
      </c>
      <c r="T174" s="56">
        <v>2.2999999999999998</v>
      </c>
      <c r="U174" s="56">
        <v>2.7</v>
      </c>
      <c r="V174" s="56">
        <v>2.4</v>
      </c>
      <c r="W174" s="56">
        <v>1.9</v>
      </c>
      <c r="X174" s="56">
        <v>2.2999999999999998</v>
      </c>
      <c r="Y174" s="56">
        <v>1.9</v>
      </c>
      <c r="Z174" s="56">
        <v>1.7</v>
      </c>
      <c r="AA174" s="56">
        <v>2.2999999999999998</v>
      </c>
      <c r="AB174" s="56">
        <v>2.5</v>
      </c>
    </row>
    <row r="175" spans="1:28" x14ac:dyDescent="0.2">
      <c r="A175" s="57">
        <v>32752</v>
      </c>
      <c r="B175" s="56">
        <v>54.4</v>
      </c>
      <c r="C175" s="56">
        <v>55</v>
      </c>
      <c r="D175" s="56">
        <v>52.8</v>
      </c>
      <c r="E175" s="56">
        <v>53.2</v>
      </c>
      <c r="F175" s="56">
        <v>54</v>
      </c>
      <c r="G175" s="56">
        <v>54.8</v>
      </c>
      <c r="H175" s="56">
        <v>55.2</v>
      </c>
      <c r="I175" s="56">
        <v>53.9</v>
      </c>
      <c r="J175" s="56">
        <v>54.2</v>
      </c>
      <c r="K175" s="56">
        <v>8.1999999999999993</v>
      </c>
      <c r="L175" s="56">
        <v>8.3000000000000007</v>
      </c>
      <c r="M175" s="56">
        <v>7.8</v>
      </c>
      <c r="N175" s="56">
        <v>7.5</v>
      </c>
      <c r="O175" s="56">
        <v>7.8</v>
      </c>
      <c r="P175" s="56">
        <v>7.2</v>
      </c>
      <c r="Q175" s="56">
        <v>5.7</v>
      </c>
      <c r="R175" s="56">
        <v>6.9</v>
      </c>
      <c r="S175" s="56">
        <v>8</v>
      </c>
      <c r="T175" s="56">
        <v>2.8</v>
      </c>
      <c r="U175" s="56">
        <v>2.2000000000000002</v>
      </c>
      <c r="V175" s="56">
        <v>1.9</v>
      </c>
      <c r="W175" s="56">
        <v>1.7</v>
      </c>
      <c r="X175" s="56">
        <v>2.2999999999999998</v>
      </c>
      <c r="Y175" s="56">
        <v>1.7</v>
      </c>
      <c r="Z175" s="56">
        <v>1.5</v>
      </c>
      <c r="AA175" s="56">
        <v>1.5</v>
      </c>
      <c r="AB175" s="56">
        <v>2.2999999999999998</v>
      </c>
    </row>
    <row r="176" spans="1:28" x14ac:dyDescent="0.2">
      <c r="A176" s="57">
        <v>32843</v>
      </c>
      <c r="B176" s="56">
        <v>55.4</v>
      </c>
      <c r="C176" s="56">
        <v>56</v>
      </c>
      <c r="D176" s="56">
        <v>53.7</v>
      </c>
      <c r="E176" s="56">
        <v>54</v>
      </c>
      <c r="F176" s="56">
        <v>55.1</v>
      </c>
      <c r="G176" s="56">
        <v>55.8</v>
      </c>
      <c r="H176" s="56">
        <v>56.2</v>
      </c>
      <c r="I176" s="56">
        <v>55.1</v>
      </c>
      <c r="J176" s="56">
        <v>55.2</v>
      </c>
      <c r="K176" s="56">
        <v>7.4</v>
      </c>
      <c r="L176" s="56">
        <v>8.3000000000000007</v>
      </c>
      <c r="M176" s="56">
        <v>7.6</v>
      </c>
      <c r="N176" s="56">
        <v>7.4</v>
      </c>
      <c r="O176" s="56">
        <v>7.8</v>
      </c>
      <c r="P176" s="56">
        <v>7.5</v>
      </c>
      <c r="Q176" s="56">
        <v>6.4</v>
      </c>
      <c r="R176" s="56">
        <v>7.4</v>
      </c>
      <c r="S176" s="56">
        <v>7.8</v>
      </c>
      <c r="T176" s="56">
        <v>1.8</v>
      </c>
      <c r="U176" s="56">
        <v>1.8</v>
      </c>
      <c r="V176" s="56">
        <v>1.7</v>
      </c>
      <c r="W176" s="56">
        <v>1.5</v>
      </c>
      <c r="X176" s="56">
        <v>2</v>
      </c>
      <c r="Y176" s="56">
        <v>1.8</v>
      </c>
      <c r="Z176" s="56">
        <v>1.8</v>
      </c>
      <c r="AA176" s="56">
        <v>2.2000000000000002</v>
      </c>
      <c r="AB176" s="56">
        <v>1.8</v>
      </c>
    </row>
    <row r="177" spans="1:28" x14ac:dyDescent="0.2">
      <c r="A177" s="57">
        <v>32933</v>
      </c>
      <c r="B177" s="56">
        <v>56.3</v>
      </c>
      <c r="C177" s="56">
        <v>56.9</v>
      </c>
      <c r="D177" s="56">
        <v>54.5</v>
      </c>
      <c r="E177" s="56">
        <v>54.8</v>
      </c>
      <c r="F177" s="56">
        <v>56.4</v>
      </c>
      <c r="G177" s="56">
        <v>56.7</v>
      </c>
      <c r="H177" s="56">
        <v>56.9</v>
      </c>
      <c r="I177" s="56">
        <v>56.2</v>
      </c>
      <c r="J177" s="56">
        <v>56.2</v>
      </c>
      <c r="K177" s="56">
        <v>8.9</v>
      </c>
      <c r="L177" s="56">
        <v>8.6</v>
      </c>
      <c r="M177" s="56">
        <v>7.7</v>
      </c>
      <c r="N177" s="56">
        <v>6.8</v>
      </c>
      <c r="O177" s="56">
        <v>9.3000000000000007</v>
      </c>
      <c r="P177" s="56">
        <v>7.2</v>
      </c>
      <c r="Q177" s="56">
        <v>6.4</v>
      </c>
      <c r="R177" s="56">
        <v>8.3000000000000007</v>
      </c>
      <c r="S177" s="56">
        <v>8.6999999999999993</v>
      </c>
      <c r="T177" s="56">
        <v>1.6</v>
      </c>
      <c r="U177" s="56">
        <v>1.6</v>
      </c>
      <c r="V177" s="56">
        <v>1.5</v>
      </c>
      <c r="W177" s="56">
        <v>1.5</v>
      </c>
      <c r="X177" s="56">
        <v>2.4</v>
      </c>
      <c r="Y177" s="56">
        <v>1.6</v>
      </c>
      <c r="Z177" s="56">
        <v>1.2</v>
      </c>
      <c r="AA177" s="56">
        <v>2</v>
      </c>
      <c r="AB177" s="56">
        <v>1.8</v>
      </c>
    </row>
    <row r="178" spans="1:28" x14ac:dyDescent="0.2">
      <c r="A178" s="57">
        <v>33025</v>
      </c>
      <c r="B178" s="56">
        <v>57.2</v>
      </c>
      <c r="C178" s="56">
        <v>58</v>
      </c>
      <c r="D178" s="56">
        <v>55.3</v>
      </c>
      <c r="E178" s="56">
        <v>55.8</v>
      </c>
      <c r="F178" s="56">
        <v>57.3</v>
      </c>
      <c r="G178" s="56">
        <v>57.2</v>
      </c>
      <c r="H178" s="56">
        <v>57.9</v>
      </c>
      <c r="I178" s="56">
        <v>56.8</v>
      </c>
      <c r="J178" s="56">
        <v>57.1</v>
      </c>
      <c r="K178" s="56">
        <v>8.1</v>
      </c>
      <c r="L178" s="56">
        <v>7.8</v>
      </c>
      <c r="M178" s="56">
        <v>6.8</v>
      </c>
      <c r="N178" s="56">
        <v>6.7</v>
      </c>
      <c r="O178" s="56">
        <v>8.5</v>
      </c>
      <c r="P178" s="56">
        <v>6.1</v>
      </c>
      <c r="Q178" s="56">
        <v>6.4</v>
      </c>
      <c r="R178" s="56">
        <v>7</v>
      </c>
      <c r="S178" s="56">
        <v>7.7</v>
      </c>
      <c r="T178" s="56">
        <v>1.6</v>
      </c>
      <c r="U178" s="56">
        <v>1.9</v>
      </c>
      <c r="V178" s="56">
        <v>1.5</v>
      </c>
      <c r="W178" s="56">
        <v>1.8</v>
      </c>
      <c r="X178" s="56">
        <v>1.6</v>
      </c>
      <c r="Y178" s="56">
        <v>0.9</v>
      </c>
      <c r="Z178" s="56">
        <v>1.8</v>
      </c>
      <c r="AA178" s="56">
        <v>1.1000000000000001</v>
      </c>
      <c r="AB178" s="56">
        <v>1.6</v>
      </c>
    </row>
    <row r="179" spans="1:28" x14ac:dyDescent="0.2">
      <c r="A179" s="57">
        <v>33117</v>
      </c>
      <c r="B179" s="56">
        <v>57.6</v>
      </c>
      <c r="C179" s="56">
        <v>58.5</v>
      </c>
      <c r="D179" s="56">
        <v>55.6</v>
      </c>
      <c r="E179" s="56">
        <v>56.5</v>
      </c>
      <c r="F179" s="56">
        <v>57.8</v>
      </c>
      <c r="G179" s="56">
        <v>57.8</v>
      </c>
      <c r="H179" s="56">
        <v>58.5</v>
      </c>
      <c r="I179" s="56">
        <v>57.2</v>
      </c>
      <c r="J179" s="56">
        <v>57.5</v>
      </c>
      <c r="K179" s="56">
        <v>5.9</v>
      </c>
      <c r="L179" s="56">
        <v>6.4</v>
      </c>
      <c r="M179" s="56">
        <v>5.3</v>
      </c>
      <c r="N179" s="56">
        <v>6.2</v>
      </c>
      <c r="O179" s="56">
        <v>7</v>
      </c>
      <c r="P179" s="56">
        <v>5.5</v>
      </c>
      <c r="Q179" s="56">
        <v>6</v>
      </c>
      <c r="R179" s="56">
        <v>6.1</v>
      </c>
      <c r="S179" s="56">
        <v>6.1</v>
      </c>
      <c r="T179" s="56">
        <v>0.7</v>
      </c>
      <c r="U179" s="56">
        <v>0.9</v>
      </c>
      <c r="V179" s="56">
        <v>0.5</v>
      </c>
      <c r="W179" s="56">
        <v>1.3</v>
      </c>
      <c r="X179" s="56">
        <v>0.9</v>
      </c>
      <c r="Y179" s="56">
        <v>1</v>
      </c>
      <c r="Z179" s="56">
        <v>1</v>
      </c>
      <c r="AA179" s="56">
        <v>0.7</v>
      </c>
      <c r="AB179" s="56">
        <v>0.7</v>
      </c>
    </row>
    <row r="180" spans="1:28" x14ac:dyDescent="0.2">
      <c r="A180" s="57">
        <v>33208</v>
      </c>
      <c r="B180" s="56">
        <v>58.9</v>
      </c>
      <c r="C180" s="56">
        <v>60.2</v>
      </c>
      <c r="D180" s="56">
        <v>57</v>
      </c>
      <c r="E180" s="56">
        <v>58.2</v>
      </c>
      <c r="F180" s="56">
        <v>59.2</v>
      </c>
      <c r="G180" s="56">
        <v>59.2</v>
      </c>
      <c r="H180" s="56">
        <v>60.2</v>
      </c>
      <c r="I180" s="56">
        <v>58.8</v>
      </c>
      <c r="J180" s="56">
        <v>59</v>
      </c>
      <c r="K180" s="56">
        <v>6.3</v>
      </c>
      <c r="L180" s="56">
        <v>7.5</v>
      </c>
      <c r="M180" s="56">
        <v>6.1</v>
      </c>
      <c r="N180" s="56">
        <v>7.8</v>
      </c>
      <c r="O180" s="56">
        <v>7.4</v>
      </c>
      <c r="P180" s="56">
        <v>6.1</v>
      </c>
      <c r="Q180" s="56">
        <v>7.1</v>
      </c>
      <c r="R180" s="56">
        <v>6.7</v>
      </c>
      <c r="S180" s="56">
        <v>6.9</v>
      </c>
      <c r="T180" s="56">
        <v>2.2999999999999998</v>
      </c>
      <c r="U180" s="56">
        <v>2.9</v>
      </c>
      <c r="V180" s="56">
        <v>2.5</v>
      </c>
      <c r="W180" s="56">
        <v>3</v>
      </c>
      <c r="X180" s="56">
        <v>2.4</v>
      </c>
      <c r="Y180" s="56">
        <v>2.4</v>
      </c>
      <c r="Z180" s="56">
        <v>2.9</v>
      </c>
      <c r="AA180" s="56">
        <v>2.8</v>
      </c>
      <c r="AB180" s="56">
        <v>2.6</v>
      </c>
    </row>
    <row r="181" spans="1:28" x14ac:dyDescent="0.2">
      <c r="A181" s="57">
        <v>33298</v>
      </c>
      <c r="B181" s="56">
        <v>59</v>
      </c>
      <c r="C181" s="56">
        <v>59.9</v>
      </c>
      <c r="D181" s="56">
        <v>57.2</v>
      </c>
      <c r="E181" s="56">
        <v>58.1</v>
      </c>
      <c r="F181" s="56">
        <v>58.6</v>
      </c>
      <c r="G181" s="56">
        <v>59.1</v>
      </c>
      <c r="H181" s="56">
        <v>60</v>
      </c>
      <c r="I181" s="56">
        <v>58.6</v>
      </c>
      <c r="J181" s="56">
        <v>58.9</v>
      </c>
      <c r="K181" s="56">
        <v>4.8</v>
      </c>
      <c r="L181" s="56">
        <v>5.3</v>
      </c>
      <c r="M181" s="56">
        <v>5</v>
      </c>
      <c r="N181" s="56">
        <v>6</v>
      </c>
      <c r="O181" s="56">
        <v>3.9</v>
      </c>
      <c r="P181" s="56">
        <v>4.2</v>
      </c>
      <c r="Q181" s="56">
        <v>5.4</v>
      </c>
      <c r="R181" s="56">
        <v>4.3</v>
      </c>
      <c r="S181" s="56">
        <v>4.8</v>
      </c>
      <c r="T181" s="56">
        <v>0.2</v>
      </c>
      <c r="U181" s="56">
        <v>-0.5</v>
      </c>
      <c r="V181" s="56">
        <v>0.4</v>
      </c>
      <c r="W181" s="56">
        <v>-0.2</v>
      </c>
      <c r="X181" s="56">
        <v>-1</v>
      </c>
      <c r="Y181" s="56">
        <v>-0.2</v>
      </c>
      <c r="Z181" s="56">
        <v>-0.3</v>
      </c>
      <c r="AA181" s="56">
        <v>-0.3</v>
      </c>
      <c r="AB181" s="56">
        <v>-0.2</v>
      </c>
    </row>
    <row r="182" spans="1:28" x14ac:dyDescent="0.2">
      <c r="A182" s="57">
        <v>33390</v>
      </c>
      <c r="B182" s="56">
        <v>58.9</v>
      </c>
      <c r="C182" s="56">
        <v>60.3</v>
      </c>
      <c r="D182" s="56">
        <v>57.2</v>
      </c>
      <c r="E182" s="56">
        <v>58.4</v>
      </c>
      <c r="F182" s="56">
        <v>58.6</v>
      </c>
      <c r="G182" s="56">
        <v>59.4</v>
      </c>
      <c r="H182" s="56">
        <v>60.3</v>
      </c>
      <c r="I182" s="56">
        <v>58.6</v>
      </c>
      <c r="J182" s="56">
        <v>59</v>
      </c>
      <c r="K182" s="56">
        <v>3</v>
      </c>
      <c r="L182" s="56">
        <v>4</v>
      </c>
      <c r="M182" s="56">
        <v>3.4</v>
      </c>
      <c r="N182" s="56">
        <v>4.7</v>
      </c>
      <c r="O182" s="56">
        <v>2.2999999999999998</v>
      </c>
      <c r="P182" s="56">
        <v>3.8</v>
      </c>
      <c r="Q182" s="56">
        <v>4.0999999999999996</v>
      </c>
      <c r="R182" s="56">
        <v>3.2</v>
      </c>
      <c r="S182" s="56">
        <v>3.3</v>
      </c>
      <c r="T182" s="56">
        <v>-0.2</v>
      </c>
      <c r="U182" s="56">
        <v>0.7</v>
      </c>
      <c r="V182" s="56">
        <v>0</v>
      </c>
      <c r="W182" s="56">
        <v>0.5</v>
      </c>
      <c r="X182" s="56">
        <v>0</v>
      </c>
      <c r="Y182" s="56">
        <v>0.5</v>
      </c>
      <c r="Z182" s="56">
        <v>0.5</v>
      </c>
      <c r="AA182" s="56">
        <v>0</v>
      </c>
      <c r="AB182" s="56">
        <v>0.2</v>
      </c>
    </row>
    <row r="183" spans="1:28" x14ac:dyDescent="0.2">
      <c r="A183" s="57">
        <v>33482</v>
      </c>
      <c r="B183" s="56">
        <v>59.2</v>
      </c>
      <c r="C183" s="56">
        <v>60.8</v>
      </c>
      <c r="D183" s="56">
        <v>57.4</v>
      </c>
      <c r="E183" s="56">
        <v>58.8</v>
      </c>
      <c r="F183" s="56">
        <v>58.9</v>
      </c>
      <c r="G183" s="56">
        <v>59.9</v>
      </c>
      <c r="H183" s="56">
        <v>60.4</v>
      </c>
      <c r="I183" s="56">
        <v>59.4</v>
      </c>
      <c r="J183" s="56">
        <v>59.3</v>
      </c>
      <c r="K183" s="56">
        <v>2.8</v>
      </c>
      <c r="L183" s="56">
        <v>3.9</v>
      </c>
      <c r="M183" s="56">
        <v>3.2</v>
      </c>
      <c r="N183" s="56">
        <v>4.0999999999999996</v>
      </c>
      <c r="O183" s="56">
        <v>1.9</v>
      </c>
      <c r="P183" s="56">
        <v>3.6</v>
      </c>
      <c r="Q183" s="56">
        <v>3.2</v>
      </c>
      <c r="R183" s="56">
        <v>3.8</v>
      </c>
      <c r="S183" s="56">
        <v>3.1</v>
      </c>
      <c r="T183" s="56">
        <v>0.5</v>
      </c>
      <c r="U183" s="56">
        <v>0.8</v>
      </c>
      <c r="V183" s="56">
        <v>0.3</v>
      </c>
      <c r="W183" s="56">
        <v>0.7</v>
      </c>
      <c r="X183" s="56">
        <v>0.5</v>
      </c>
      <c r="Y183" s="56">
        <v>0.8</v>
      </c>
      <c r="Z183" s="56">
        <v>0.2</v>
      </c>
      <c r="AA183" s="56">
        <v>1.4</v>
      </c>
      <c r="AB183" s="56">
        <v>0.5</v>
      </c>
    </row>
    <row r="184" spans="1:28" x14ac:dyDescent="0.2">
      <c r="A184" s="57">
        <v>33573</v>
      </c>
      <c r="B184" s="56">
        <v>59.8</v>
      </c>
      <c r="C184" s="56">
        <v>61.2</v>
      </c>
      <c r="D184" s="56">
        <v>58</v>
      </c>
      <c r="E184" s="56">
        <v>59.3</v>
      </c>
      <c r="F184" s="56">
        <v>59.1</v>
      </c>
      <c r="G184" s="56">
        <v>60.3</v>
      </c>
      <c r="H184" s="56">
        <v>61.2</v>
      </c>
      <c r="I184" s="56">
        <v>59.9</v>
      </c>
      <c r="J184" s="56">
        <v>59.9</v>
      </c>
      <c r="K184" s="56">
        <v>1.5</v>
      </c>
      <c r="L184" s="56">
        <v>1.7</v>
      </c>
      <c r="M184" s="56">
        <v>1.8</v>
      </c>
      <c r="N184" s="56">
        <v>1.9</v>
      </c>
      <c r="O184" s="56">
        <v>-0.2</v>
      </c>
      <c r="P184" s="56">
        <v>1.9</v>
      </c>
      <c r="Q184" s="56">
        <v>1.7</v>
      </c>
      <c r="R184" s="56">
        <v>1.9</v>
      </c>
      <c r="S184" s="56">
        <v>1.5</v>
      </c>
      <c r="T184" s="56">
        <v>1</v>
      </c>
      <c r="U184" s="56">
        <v>0.7</v>
      </c>
      <c r="V184" s="56">
        <v>1</v>
      </c>
      <c r="W184" s="56">
        <v>0.9</v>
      </c>
      <c r="X184" s="56">
        <v>0.3</v>
      </c>
      <c r="Y184" s="56">
        <v>0.7</v>
      </c>
      <c r="Z184" s="56">
        <v>1.3</v>
      </c>
      <c r="AA184" s="56">
        <v>0.8</v>
      </c>
      <c r="AB184" s="56">
        <v>1</v>
      </c>
    </row>
    <row r="185" spans="1:28" x14ac:dyDescent="0.2">
      <c r="A185" s="57">
        <v>33664</v>
      </c>
      <c r="B185" s="56">
        <v>59.8</v>
      </c>
      <c r="C185" s="56">
        <v>61.2</v>
      </c>
      <c r="D185" s="56">
        <v>58.1</v>
      </c>
      <c r="E185" s="56">
        <v>59.6</v>
      </c>
      <c r="F185" s="56">
        <v>59.1</v>
      </c>
      <c r="G185" s="56">
        <v>60.3</v>
      </c>
      <c r="H185" s="56">
        <v>61.2</v>
      </c>
      <c r="I185" s="56">
        <v>60.1</v>
      </c>
      <c r="J185" s="56">
        <v>59.9</v>
      </c>
      <c r="K185" s="56">
        <v>1.4</v>
      </c>
      <c r="L185" s="56">
        <v>2.2000000000000002</v>
      </c>
      <c r="M185" s="56">
        <v>1.6</v>
      </c>
      <c r="N185" s="56">
        <v>2.6</v>
      </c>
      <c r="O185" s="56">
        <v>0.9</v>
      </c>
      <c r="P185" s="56">
        <v>2</v>
      </c>
      <c r="Q185" s="56">
        <v>2</v>
      </c>
      <c r="R185" s="56">
        <v>2.6</v>
      </c>
      <c r="S185" s="56">
        <v>1.7</v>
      </c>
      <c r="T185" s="56">
        <v>0</v>
      </c>
      <c r="U185" s="56">
        <v>0</v>
      </c>
      <c r="V185" s="56">
        <v>0.2</v>
      </c>
      <c r="W185" s="56">
        <v>0.5</v>
      </c>
      <c r="X185" s="56">
        <v>0</v>
      </c>
      <c r="Y185" s="56">
        <v>0</v>
      </c>
      <c r="Z185" s="56">
        <v>0</v>
      </c>
      <c r="AA185" s="56">
        <v>0.3</v>
      </c>
      <c r="AB185" s="56">
        <v>0</v>
      </c>
    </row>
    <row r="186" spans="1:28" x14ac:dyDescent="0.2">
      <c r="A186" s="57">
        <v>33756</v>
      </c>
      <c r="B186" s="56">
        <v>59.5</v>
      </c>
      <c r="C186" s="56">
        <v>61.1</v>
      </c>
      <c r="D186" s="56">
        <v>57.9</v>
      </c>
      <c r="E186" s="56">
        <v>59.6</v>
      </c>
      <c r="F186" s="56">
        <v>58.8</v>
      </c>
      <c r="G186" s="56">
        <v>60.1</v>
      </c>
      <c r="H186" s="56">
        <v>61.3</v>
      </c>
      <c r="I186" s="56">
        <v>59.9</v>
      </c>
      <c r="J186" s="56">
        <v>59.7</v>
      </c>
      <c r="K186" s="56">
        <v>1</v>
      </c>
      <c r="L186" s="56">
        <v>1.3</v>
      </c>
      <c r="M186" s="56">
        <v>1.2</v>
      </c>
      <c r="N186" s="56">
        <v>2.1</v>
      </c>
      <c r="O186" s="56">
        <v>0.3</v>
      </c>
      <c r="P186" s="56">
        <v>1.2</v>
      </c>
      <c r="Q186" s="56">
        <v>1.7</v>
      </c>
      <c r="R186" s="56">
        <v>2.2000000000000002</v>
      </c>
      <c r="S186" s="56">
        <v>1.2</v>
      </c>
      <c r="T186" s="56">
        <v>-0.5</v>
      </c>
      <c r="U186" s="56">
        <v>-0.2</v>
      </c>
      <c r="V186" s="56">
        <v>-0.3</v>
      </c>
      <c r="W186" s="56">
        <v>0</v>
      </c>
      <c r="X186" s="56">
        <v>-0.5</v>
      </c>
      <c r="Y186" s="56">
        <v>-0.3</v>
      </c>
      <c r="Z186" s="56">
        <v>0.2</v>
      </c>
      <c r="AA186" s="56">
        <v>-0.3</v>
      </c>
      <c r="AB186" s="56">
        <v>-0.3</v>
      </c>
    </row>
    <row r="187" spans="1:28" x14ac:dyDescent="0.2">
      <c r="A187" s="57">
        <v>33848</v>
      </c>
      <c r="B187" s="56">
        <v>59.7</v>
      </c>
      <c r="C187" s="56">
        <v>61</v>
      </c>
      <c r="D187" s="56">
        <v>57.8</v>
      </c>
      <c r="E187" s="56">
        <v>60</v>
      </c>
      <c r="F187" s="56">
        <v>58.8</v>
      </c>
      <c r="G187" s="56">
        <v>60.4</v>
      </c>
      <c r="H187" s="56">
        <v>61.6</v>
      </c>
      <c r="I187" s="56">
        <v>60.3</v>
      </c>
      <c r="J187" s="56">
        <v>59.8</v>
      </c>
      <c r="K187" s="56">
        <v>0.8</v>
      </c>
      <c r="L187" s="56">
        <v>0.3</v>
      </c>
      <c r="M187" s="56">
        <v>0.7</v>
      </c>
      <c r="N187" s="56">
        <v>2</v>
      </c>
      <c r="O187" s="56">
        <v>-0.2</v>
      </c>
      <c r="P187" s="56">
        <v>0.8</v>
      </c>
      <c r="Q187" s="56">
        <v>2</v>
      </c>
      <c r="R187" s="56">
        <v>1.5</v>
      </c>
      <c r="S187" s="56">
        <v>0.8</v>
      </c>
      <c r="T187" s="56">
        <v>0.3</v>
      </c>
      <c r="U187" s="56">
        <v>-0.2</v>
      </c>
      <c r="V187" s="56">
        <v>-0.2</v>
      </c>
      <c r="W187" s="56">
        <v>0.7</v>
      </c>
      <c r="X187" s="56">
        <v>0</v>
      </c>
      <c r="Y187" s="56">
        <v>0.5</v>
      </c>
      <c r="Z187" s="56">
        <v>0.5</v>
      </c>
      <c r="AA187" s="56">
        <v>0.7</v>
      </c>
      <c r="AB187" s="56">
        <v>0.2</v>
      </c>
    </row>
    <row r="188" spans="1:28" x14ac:dyDescent="0.2">
      <c r="A188" s="57">
        <v>33939</v>
      </c>
      <c r="B188" s="56">
        <v>60</v>
      </c>
      <c r="C188" s="56">
        <v>61.1</v>
      </c>
      <c r="D188" s="56">
        <v>58.5</v>
      </c>
      <c r="E188" s="56">
        <v>60.3</v>
      </c>
      <c r="F188" s="56">
        <v>59.1</v>
      </c>
      <c r="G188" s="56">
        <v>60.6</v>
      </c>
      <c r="H188" s="56">
        <v>61.7</v>
      </c>
      <c r="I188" s="56">
        <v>60.5</v>
      </c>
      <c r="J188" s="56">
        <v>60.1</v>
      </c>
      <c r="K188" s="56">
        <v>0.3</v>
      </c>
      <c r="L188" s="56">
        <v>-0.2</v>
      </c>
      <c r="M188" s="56">
        <v>0.9</v>
      </c>
      <c r="N188" s="56">
        <v>1.7</v>
      </c>
      <c r="O188" s="56">
        <v>0</v>
      </c>
      <c r="P188" s="56">
        <v>0.5</v>
      </c>
      <c r="Q188" s="56">
        <v>0.8</v>
      </c>
      <c r="R188" s="56">
        <v>1</v>
      </c>
      <c r="S188" s="56">
        <v>0.3</v>
      </c>
      <c r="T188" s="56">
        <v>0.5</v>
      </c>
      <c r="U188" s="56">
        <v>0.2</v>
      </c>
      <c r="V188" s="56">
        <v>1.2</v>
      </c>
      <c r="W188" s="56">
        <v>0.5</v>
      </c>
      <c r="X188" s="56">
        <v>0.5</v>
      </c>
      <c r="Y188" s="56">
        <v>0.3</v>
      </c>
      <c r="Z188" s="56">
        <v>0.2</v>
      </c>
      <c r="AA188" s="56">
        <v>0.3</v>
      </c>
      <c r="AB188" s="56">
        <v>0.5</v>
      </c>
    </row>
    <row r="189" spans="1:28" x14ac:dyDescent="0.2">
      <c r="A189" s="57">
        <v>34029</v>
      </c>
      <c r="B189" s="56">
        <v>60.4</v>
      </c>
      <c r="C189" s="56">
        <v>61.9</v>
      </c>
      <c r="D189" s="56">
        <v>59</v>
      </c>
      <c r="E189" s="56">
        <v>60.8</v>
      </c>
      <c r="F189" s="56">
        <v>59.3</v>
      </c>
      <c r="G189" s="56">
        <v>61.2</v>
      </c>
      <c r="H189" s="56">
        <v>62.1</v>
      </c>
      <c r="I189" s="56">
        <v>61.1</v>
      </c>
      <c r="J189" s="56">
        <v>60.6</v>
      </c>
      <c r="K189" s="56">
        <v>1</v>
      </c>
      <c r="L189" s="56">
        <v>1.1000000000000001</v>
      </c>
      <c r="M189" s="56">
        <v>1.5</v>
      </c>
      <c r="N189" s="56">
        <v>2</v>
      </c>
      <c r="O189" s="56">
        <v>0.3</v>
      </c>
      <c r="P189" s="56">
        <v>1.5</v>
      </c>
      <c r="Q189" s="56">
        <v>1.5</v>
      </c>
      <c r="R189" s="56">
        <v>1.7</v>
      </c>
      <c r="S189" s="56">
        <v>1.2</v>
      </c>
      <c r="T189" s="56">
        <v>0.7</v>
      </c>
      <c r="U189" s="56">
        <v>1.3</v>
      </c>
      <c r="V189" s="56">
        <v>0.9</v>
      </c>
      <c r="W189" s="56">
        <v>0.8</v>
      </c>
      <c r="X189" s="56">
        <v>0.3</v>
      </c>
      <c r="Y189" s="56">
        <v>1</v>
      </c>
      <c r="Z189" s="56">
        <v>0.6</v>
      </c>
      <c r="AA189" s="56">
        <v>1</v>
      </c>
      <c r="AB189" s="56">
        <v>0.8</v>
      </c>
    </row>
    <row r="190" spans="1:28" x14ac:dyDescent="0.2">
      <c r="A190" s="57">
        <v>34121</v>
      </c>
      <c r="B190" s="56">
        <v>60.5</v>
      </c>
      <c r="C190" s="56">
        <v>62.2</v>
      </c>
      <c r="D190" s="56">
        <v>59.3</v>
      </c>
      <c r="E190" s="56">
        <v>61.2</v>
      </c>
      <c r="F190" s="56">
        <v>59.5</v>
      </c>
      <c r="G190" s="56">
        <v>61.4</v>
      </c>
      <c r="H190" s="56">
        <v>62.2</v>
      </c>
      <c r="I190" s="56">
        <v>61.2</v>
      </c>
      <c r="J190" s="56">
        <v>60.8</v>
      </c>
      <c r="K190" s="56">
        <v>1.7</v>
      </c>
      <c r="L190" s="56">
        <v>1.8</v>
      </c>
      <c r="M190" s="56">
        <v>2.4</v>
      </c>
      <c r="N190" s="56">
        <v>2.7</v>
      </c>
      <c r="O190" s="56">
        <v>1.2</v>
      </c>
      <c r="P190" s="56">
        <v>2.2000000000000002</v>
      </c>
      <c r="Q190" s="56">
        <v>1.5</v>
      </c>
      <c r="R190" s="56">
        <v>2.2000000000000002</v>
      </c>
      <c r="S190" s="56">
        <v>1.8</v>
      </c>
      <c r="T190" s="56">
        <v>0.2</v>
      </c>
      <c r="U190" s="56">
        <v>0.5</v>
      </c>
      <c r="V190" s="56">
        <v>0.5</v>
      </c>
      <c r="W190" s="56">
        <v>0.7</v>
      </c>
      <c r="X190" s="56">
        <v>0.3</v>
      </c>
      <c r="Y190" s="56">
        <v>0.3</v>
      </c>
      <c r="Z190" s="56">
        <v>0.2</v>
      </c>
      <c r="AA190" s="56">
        <v>0.2</v>
      </c>
      <c r="AB190" s="56">
        <v>0.3</v>
      </c>
    </row>
    <row r="191" spans="1:28" x14ac:dyDescent="0.2">
      <c r="A191" s="57">
        <v>34213</v>
      </c>
      <c r="B191" s="56">
        <v>60.7</v>
      </c>
      <c r="C191" s="56">
        <v>62.4</v>
      </c>
      <c r="D191" s="56">
        <v>59.4</v>
      </c>
      <c r="E191" s="56">
        <v>61.4</v>
      </c>
      <c r="F191" s="56">
        <v>60.1</v>
      </c>
      <c r="G191" s="56">
        <v>62.3</v>
      </c>
      <c r="H191" s="56">
        <v>62.5</v>
      </c>
      <c r="I191" s="56">
        <v>61.6</v>
      </c>
      <c r="J191" s="56">
        <v>61.1</v>
      </c>
      <c r="K191" s="56">
        <v>1.7</v>
      </c>
      <c r="L191" s="56">
        <v>2.2999999999999998</v>
      </c>
      <c r="M191" s="56">
        <v>2.8</v>
      </c>
      <c r="N191" s="56">
        <v>2.2999999999999998</v>
      </c>
      <c r="O191" s="56">
        <v>2.2000000000000002</v>
      </c>
      <c r="P191" s="56">
        <v>3.1</v>
      </c>
      <c r="Q191" s="56">
        <v>1.5</v>
      </c>
      <c r="R191" s="56">
        <v>2.2000000000000002</v>
      </c>
      <c r="S191" s="56">
        <v>2.2000000000000002</v>
      </c>
      <c r="T191" s="56">
        <v>0.3</v>
      </c>
      <c r="U191" s="56">
        <v>0.3</v>
      </c>
      <c r="V191" s="56">
        <v>0.2</v>
      </c>
      <c r="W191" s="56">
        <v>0.3</v>
      </c>
      <c r="X191" s="56">
        <v>1</v>
      </c>
      <c r="Y191" s="56">
        <v>1.5</v>
      </c>
      <c r="Z191" s="56">
        <v>0.5</v>
      </c>
      <c r="AA191" s="56">
        <v>0.7</v>
      </c>
      <c r="AB191" s="56">
        <v>0.5</v>
      </c>
    </row>
    <row r="192" spans="1:28" x14ac:dyDescent="0.2">
      <c r="A192" s="57">
        <v>34304</v>
      </c>
      <c r="B192" s="56">
        <v>60.8</v>
      </c>
      <c r="C192" s="56">
        <v>62.6</v>
      </c>
      <c r="D192" s="56">
        <v>59.6</v>
      </c>
      <c r="E192" s="56">
        <v>61.4</v>
      </c>
      <c r="F192" s="56">
        <v>60.5</v>
      </c>
      <c r="G192" s="56">
        <v>62.6</v>
      </c>
      <c r="H192" s="56">
        <v>63.2</v>
      </c>
      <c r="I192" s="56">
        <v>61.8</v>
      </c>
      <c r="J192" s="56">
        <v>61.2</v>
      </c>
      <c r="K192" s="56">
        <v>1.3</v>
      </c>
      <c r="L192" s="56">
        <v>2.5</v>
      </c>
      <c r="M192" s="56">
        <v>1.9</v>
      </c>
      <c r="N192" s="56">
        <v>1.8</v>
      </c>
      <c r="O192" s="56">
        <v>2.4</v>
      </c>
      <c r="P192" s="56">
        <v>3.3</v>
      </c>
      <c r="Q192" s="56">
        <v>2.4</v>
      </c>
      <c r="R192" s="56">
        <v>2.1</v>
      </c>
      <c r="S192" s="56">
        <v>1.8</v>
      </c>
      <c r="T192" s="56">
        <v>0.2</v>
      </c>
      <c r="U192" s="56">
        <v>0.3</v>
      </c>
      <c r="V192" s="56">
        <v>0.3</v>
      </c>
      <c r="W192" s="56">
        <v>0</v>
      </c>
      <c r="X192" s="56">
        <v>0.7</v>
      </c>
      <c r="Y192" s="56">
        <v>0.5</v>
      </c>
      <c r="Z192" s="56">
        <v>1.1000000000000001</v>
      </c>
      <c r="AA192" s="56">
        <v>0.3</v>
      </c>
      <c r="AB192" s="56">
        <v>0.2</v>
      </c>
    </row>
    <row r="193" spans="1:28" x14ac:dyDescent="0.2">
      <c r="A193" s="57">
        <v>34394</v>
      </c>
      <c r="B193" s="56">
        <v>60.9</v>
      </c>
      <c r="C193" s="56">
        <v>62.8</v>
      </c>
      <c r="D193" s="56">
        <v>59.9</v>
      </c>
      <c r="E193" s="56">
        <v>61.9</v>
      </c>
      <c r="F193" s="56">
        <v>60.5</v>
      </c>
      <c r="G193" s="56">
        <v>62.8</v>
      </c>
      <c r="H193" s="56">
        <v>63</v>
      </c>
      <c r="I193" s="56">
        <v>61.8</v>
      </c>
      <c r="J193" s="56">
        <v>61.5</v>
      </c>
      <c r="K193" s="56">
        <v>0.8</v>
      </c>
      <c r="L193" s="56">
        <v>1.5</v>
      </c>
      <c r="M193" s="56">
        <v>1.5</v>
      </c>
      <c r="N193" s="56">
        <v>1.8</v>
      </c>
      <c r="O193" s="56">
        <v>2</v>
      </c>
      <c r="P193" s="56">
        <v>2.6</v>
      </c>
      <c r="Q193" s="56">
        <v>1.4</v>
      </c>
      <c r="R193" s="56">
        <v>1.1000000000000001</v>
      </c>
      <c r="S193" s="56">
        <v>1.5</v>
      </c>
      <c r="T193" s="56">
        <v>0.2</v>
      </c>
      <c r="U193" s="56">
        <v>0.3</v>
      </c>
      <c r="V193" s="56">
        <v>0.5</v>
      </c>
      <c r="W193" s="56">
        <v>0.8</v>
      </c>
      <c r="X193" s="56">
        <v>0</v>
      </c>
      <c r="Y193" s="56">
        <v>0.3</v>
      </c>
      <c r="Z193" s="56">
        <v>-0.3</v>
      </c>
      <c r="AA193" s="56">
        <v>0</v>
      </c>
      <c r="AB193" s="56">
        <v>0.5</v>
      </c>
    </row>
    <row r="194" spans="1:28" x14ac:dyDescent="0.2">
      <c r="A194" s="57">
        <v>34486</v>
      </c>
      <c r="B194" s="56">
        <v>61.4</v>
      </c>
      <c r="C194" s="56">
        <v>63.3</v>
      </c>
      <c r="D194" s="56">
        <v>60.3</v>
      </c>
      <c r="E194" s="56">
        <v>62.3</v>
      </c>
      <c r="F194" s="56">
        <v>60.8</v>
      </c>
      <c r="G194" s="56">
        <v>63.1</v>
      </c>
      <c r="H194" s="56">
        <v>63.5</v>
      </c>
      <c r="I194" s="56">
        <v>62.2</v>
      </c>
      <c r="J194" s="56">
        <v>61.9</v>
      </c>
      <c r="K194" s="56">
        <v>1.5</v>
      </c>
      <c r="L194" s="56">
        <v>1.8</v>
      </c>
      <c r="M194" s="56">
        <v>1.7</v>
      </c>
      <c r="N194" s="56">
        <v>1.8</v>
      </c>
      <c r="O194" s="56">
        <v>2.2000000000000002</v>
      </c>
      <c r="P194" s="56">
        <v>2.8</v>
      </c>
      <c r="Q194" s="56">
        <v>2.1</v>
      </c>
      <c r="R194" s="56">
        <v>1.6</v>
      </c>
      <c r="S194" s="56">
        <v>1.8</v>
      </c>
      <c r="T194" s="56">
        <v>0.8</v>
      </c>
      <c r="U194" s="56">
        <v>0.8</v>
      </c>
      <c r="V194" s="56">
        <v>0.7</v>
      </c>
      <c r="W194" s="56">
        <v>0.6</v>
      </c>
      <c r="X194" s="56">
        <v>0.5</v>
      </c>
      <c r="Y194" s="56">
        <v>0.5</v>
      </c>
      <c r="Z194" s="56">
        <v>0.8</v>
      </c>
      <c r="AA194" s="56">
        <v>0.6</v>
      </c>
      <c r="AB194" s="56">
        <v>0.7</v>
      </c>
    </row>
    <row r="195" spans="1:28" x14ac:dyDescent="0.2">
      <c r="A195" s="57">
        <v>34578</v>
      </c>
      <c r="B195" s="56">
        <v>62</v>
      </c>
      <c r="C195" s="56">
        <v>63.4</v>
      </c>
      <c r="D195" s="56">
        <v>60.9</v>
      </c>
      <c r="E195" s="56">
        <v>62.6</v>
      </c>
      <c r="F195" s="56">
        <v>61.3</v>
      </c>
      <c r="G195" s="56">
        <v>63.6</v>
      </c>
      <c r="H195" s="56">
        <v>63.9</v>
      </c>
      <c r="I195" s="56">
        <v>62.5</v>
      </c>
      <c r="J195" s="56">
        <v>62.3</v>
      </c>
      <c r="K195" s="56">
        <v>2.1</v>
      </c>
      <c r="L195" s="56">
        <v>1.6</v>
      </c>
      <c r="M195" s="56">
        <v>2.5</v>
      </c>
      <c r="N195" s="56">
        <v>2</v>
      </c>
      <c r="O195" s="56">
        <v>2</v>
      </c>
      <c r="P195" s="56">
        <v>2.1</v>
      </c>
      <c r="Q195" s="56">
        <v>2.2000000000000002</v>
      </c>
      <c r="R195" s="56">
        <v>1.5</v>
      </c>
      <c r="S195" s="56">
        <v>2</v>
      </c>
      <c r="T195" s="56">
        <v>1</v>
      </c>
      <c r="U195" s="56">
        <v>0.2</v>
      </c>
      <c r="V195" s="56">
        <v>1</v>
      </c>
      <c r="W195" s="56">
        <v>0.5</v>
      </c>
      <c r="X195" s="56">
        <v>0.8</v>
      </c>
      <c r="Y195" s="56">
        <v>0.8</v>
      </c>
      <c r="Z195" s="56">
        <v>0.6</v>
      </c>
      <c r="AA195" s="56">
        <v>0.5</v>
      </c>
      <c r="AB195" s="56">
        <v>0.6</v>
      </c>
    </row>
    <row r="196" spans="1:28" x14ac:dyDescent="0.2">
      <c r="A196" s="57">
        <v>34669</v>
      </c>
      <c r="B196" s="56">
        <v>62.4</v>
      </c>
      <c r="C196" s="56">
        <v>63.9</v>
      </c>
      <c r="D196" s="56">
        <v>61.5</v>
      </c>
      <c r="E196" s="56">
        <v>63.2</v>
      </c>
      <c r="F196" s="56">
        <v>61.8</v>
      </c>
      <c r="G196" s="56">
        <v>64.099999999999994</v>
      </c>
      <c r="H196" s="56">
        <v>64.3</v>
      </c>
      <c r="I196" s="56">
        <v>63.2</v>
      </c>
      <c r="J196" s="56">
        <v>62.8</v>
      </c>
      <c r="K196" s="56">
        <v>2.6</v>
      </c>
      <c r="L196" s="56">
        <v>2.1</v>
      </c>
      <c r="M196" s="56">
        <v>3.2</v>
      </c>
      <c r="N196" s="56">
        <v>2.9</v>
      </c>
      <c r="O196" s="56">
        <v>2.1</v>
      </c>
      <c r="P196" s="56">
        <v>2.4</v>
      </c>
      <c r="Q196" s="56">
        <v>1.7</v>
      </c>
      <c r="R196" s="56">
        <v>2.2999999999999998</v>
      </c>
      <c r="S196" s="56">
        <v>2.6</v>
      </c>
      <c r="T196" s="56">
        <v>0.6</v>
      </c>
      <c r="U196" s="56">
        <v>0.8</v>
      </c>
      <c r="V196" s="56">
        <v>1</v>
      </c>
      <c r="W196" s="56">
        <v>1</v>
      </c>
      <c r="X196" s="56">
        <v>0.8</v>
      </c>
      <c r="Y196" s="56">
        <v>0.8</v>
      </c>
      <c r="Z196" s="56">
        <v>0.6</v>
      </c>
      <c r="AA196" s="56">
        <v>1.1000000000000001</v>
      </c>
      <c r="AB196" s="56">
        <v>0.8</v>
      </c>
    </row>
    <row r="197" spans="1:28" x14ac:dyDescent="0.2">
      <c r="A197" s="57">
        <v>34759</v>
      </c>
      <c r="B197" s="56">
        <v>63.5</v>
      </c>
      <c r="C197" s="56">
        <v>65</v>
      </c>
      <c r="D197" s="56">
        <v>62.6</v>
      </c>
      <c r="E197" s="56">
        <v>64.2</v>
      </c>
      <c r="F197" s="56">
        <v>63</v>
      </c>
      <c r="G197" s="56">
        <v>65.2</v>
      </c>
      <c r="H197" s="56">
        <v>65.2</v>
      </c>
      <c r="I197" s="56">
        <v>64.5</v>
      </c>
      <c r="J197" s="56">
        <v>63.8</v>
      </c>
      <c r="K197" s="56">
        <v>4.3</v>
      </c>
      <c r="L197" s="56">
        <v>3.5</v>
      </c>
      <c r="M197" s="56">
        <v>4.5</v>
      </c>
      <c r="N197" s="56">
        <v>3.7</v>
      </c>
      <c r="O197" s="56">
        <v>4.0999999999999996</v>
      </c>
      <c r="P197" s="56">
        <v>3.8</v>
      </c>
      <c r="Q197" s="56">
        <v>3.5</v>
      </c>
      <c r="R197" s="56">
        <v>4.4000000000000004</v>
      </c>
      <c r="S197" s="56">
        <v>3.7</v>
      </c>
      <c r="T197" s="56">
        <v>1.8</v>
      </c>
      <c r="U197" s="56">
        <v>1.7</v>
      </c>
      <c r="V197" s="56">
        <v>1.8</v>
      </c>
      <c r="W197" s="56">
        <v>1.6</v>
      </c>
      <c r="X197" s="56">
        <v>1.9</v>
      </c>
      <c r="Y197" s="56">
        <v>1.7</v>
      </c>
      <c r="Z197" s="56">
        <v>1.4</v>
      </c>
      <c r="AA197" s="56">
        <v>2.1</v>
      </c>
      <c r="AB197" s="56">
        <v>1.6</v>
      </c>
    </row>
    <row r="198" spans="1:28" x14ac:dyDescent="0.2">
      <c r="A198" s="57">
        <v>34851</v>
      </c>
      <c r="B198" s="56">
        <v>64.400000000000006</v>
      </c>
      <c r="C198" s="56">
        <v>65.599999999999994</v>
      </c>
      <c r="D198" s="56">
        <v>63.2</v>
      </c>
      <c r="E198" s="56">
        <v>64.7</v>
      </c>
      <c r="F198" s="56">
        <v>64</v>
      </c>
      <c r="G198" s="56">
        <v>65.7</v>
      </c>
      <c r="H198" s="56">
        <v>66</v>
      </c>
      <c r="I198" s="56">
        <v>65.3</v>
      </c>
      <c r="J198" s="56">
        <v>64.7</v>
      </c>
      <c r="K198" s="56">
        <v>4.9000000000000004</v>
      </c>
      <c r="L198" s="56">
        <v>3.6</v>
      </c>
      <c r="M198" s="56">
        <v>4.8</v>
      </c>
      <c r="N198" s="56">
        <v>3.9</v>
      </c>
      <c r="O198" s="56">
        <v>5.3</v>
      </c>
      <c r="P198" s="56">
        <v>4.0999999999999996</v>
      </c>
      <c r="Q198" s="56">
        <v>3.9</v>
      </c>
      <c r="R198" s="56">
        <v>5</v>
      </c>
      <c r="S198" s="56">
        <v>4.5</v>
      </c>
      <c r="T198" s="56">
        <v>1.4</v>
      </c>
      <c r="U198" s="56">
        <v>0.9</v>
      </c>
      <c r="V198" s="56">
        <v>1</v>
      </c>
      <c r="W198" s="56">
        <v>0.8</v>
      </c>
      <c r="X198" s="56">
        <v>1.6</v>
      </c>
      <c r="Y198" s="56">
        <v>0.8</v>
      </c>
      <c r="Z198" s="56">
        <v>1.2</v>
      </c>
      <c r="AA198" s="56">
        <v>1.2</v>
      </c>
      <c r="AB198" s="56">
        <v>1.4</v>
      </c>
    </row>
    <row r="199" spans="1:28" x14ac:dyDescent="0.2">
      <c r="A199" s="57">
        <v>34943</v>
      </c>
      <c r="B199" s="56">
        <v>65.5</v>
      </c>
      <c r="C199" s="56">
        <v>66.400000000000006</v>
      </c>
      <c r="D199" s="56">
        <v>63.8</v>
      </c>
      <c r="E199" s="56">
        <v>65.400000000000006</v>
      </c>
      <c r="F199" s="56">
        <v>64.400000000000006</v>
      </c>
      <c r="G199" s="56">
        <v>66.5</v>
      </c>
      <c r="H199" s="56">
        <v>66.7</v>
      </c>
      <c r="I199" s="56">
        <v>66.099999999999994</v>
      </c>
      <c r="J199" s="56">
        <v>65.5</v>
      </c>
      <c r="K199" s="56">
        <v>5.6</v>
      </c>
      <c r="L199" s="56">
        <v>4.7</v>
      </c>
      <c r="M199" s="56">
        <v>4.8</v>
      </c>
      <c r="N199" s="56">
        <v>4.5</v>
      </c>
      <c r="O199" s="56">
        <v>5.0999999999999996</v>
      </c>
      <c r="P199" s="56">
        <v>4.5999999999999996</v>
      </c>
      <c r="Q199" s="56">
        <v>4.4000000000000004</v>
      </c>
      <c r="R199" s="56">
        <v>5.8</v>
      </c>
      <c r="S199" s="56">
        <v>5.0999999999999996</v>
      </c>
      <c r="T199" s="56">
        <v>1.7</v>
      </c>
      <c r="U199" s="56">
        <v>1.2</v>
      </c>
      <c r="V199" s="56">
        <v>0.9</v>
      </c>
      <c r="W199" s="56">
        <v>1.1000000000000001</v>
      </c>
      <c r="X199" s="56">
        <v>0.6</v>
      </c>
      <c r="Y199" s="56">
        <v>1.2</v>
      </c>
      <c r="Z199" s="56">
        <v>1.1000000000000001</v>
      </c>
      <c r="AA199" s="56">
        <v>1.2</v>
      </c>
      <c r="AB199" s="56">
        <v>1.2</v>
      </c>
    </row>
    <row r="200" spans="1:28" x14ac:dyDescent="0.2">
      <c r="A200" s="57">
        <v>35034</v>
      </c>
      <c r="B200" s="56">
        <v>66.099999999999994</v>
      </c>
      <c r="C200" s="56">
        <v>66.900000000000006</v>
      </c>
      <c r="D200" s="56">
        <v>64.2</v>
      </c>
      <c r="E200" s="56">
        <v>66</v>
      </c>
      <c r="F200" s="56">
        <v>64.8</v>
      </c>
      <c r="G200" s="56">
        <v>66.900000000000006</v>
      </c>
      <c r="H200" s="56">
        <v>67.400000000000006</v>
      </c>
      <c r="I200" s="56">
        <v>66.599999999999994</v>
      </c>
      <c r="J200" s="56">
        <v>66</v>
      </c>
      <c r="K200" s="56">
        <v>5.9</v>
      </c>
      <c r="L200" s="56">
        <v>4.7</v>
      </c>
      <c r="M200" s="56">
        <v>4.4000000000000004</v>
      </c>
      <c r="N200" s="56">
        <v>4.4000000000000004</v>
      </c>
      <c r="O200" s="56">
        <v>4.9000000000000004</v>
      </c>
      <c r="P200" s="56">
        <v>4.4000000000000004</v>
      </c>
      <c r="Q200" s="56">
        <v>4.8</v>
      </c>
      <c r="R200" s="56">
        <v>5.4</v>
      </c>
      <c r="S200" s="56">
        <v>5.0999999999999996</v>
      </c>
      <c r="T200" s="56">
        <v>0.9</v>
      </c>
      <c r="U200" s="56">
        <v>0.8</v>
      </c>
      <c r="V200" s="56">
        <v>0.6</v>
      </c>
      <c r="W200" s="56">
        <v>0.9</v>
      </c>
      <c r="X200" s="56">
        <v>0.6</v>
      </c>
      <c r="Y200" s="56">
        <v>0.6</v>
      </c>
      <c r="Z200" s="56">
        <v>1</v>
      </c>
      <c r="AA200" s="56">
        <v>0.8</v>
      </c>
      <c r="AB200" s="56">
        <v>0.8</v>
      </c>
    </row>
    <row r="201" spans="1:28" x14ac:dyDescent="0.2">
      <c r="A201" s="57">
        <v>35125</v>
      </c>
      <c r="B201" s="56">
        <v>66.5</v>
      </c>
      <c r="C201" s="56">
        <v>66.8</v>
      </c>
      <c r="D201" s="56">
        <v>64.7</v>
      </c>
      <c r="E201" s="56">
        <v>66.2</v>
      </c>
      <c r="F201" s="56">
        <v>65.2</v>
      </c>
      <c r="G201" s="56">
        <v>67.400000000000006</v>
      </c>
      <c r="H201" s="56">
        <v>67.7</v>
      </c>
      <c r="I201" s="56">
        <v>67</v>
      </c>
      <c r="J201" s="56">
        <v>66.2</v>
      </c>
      <c r="K201" s="56">
        <v>4.7</v>
      </c>
      <c r="L201" s="56">
        <v>2.8</v>
      </c>
      <c r="M201" s="56">
        <v>3.4</v>
      </c>
      <c r="N201" s="56">
        <v>3.1</v>
      </c>
      <c r="O201" s="56">
        <v>3.5</v>
      </c>
      <c r="P201" s="56">
        <v>3.4</v>
      </c>
      <c r="Q201" s="56">
        <v>3.8</v>
      </c>
      <c r="R201" s="56">
        <v>3.9</v>
      </c>
      <c r="S201" s="56">
        <v>3.8</v>
      </c>
      <c r="T201" s="56">
        <v>0.6</v>
      </c>
      <c r="U201" s="56">
        <v>-0.1</v>
      </c>
      <c r="V201" s="56">
        <v>0.8</v>
      </c>
      <c r="W201" s="56">
        <v>0.3</v>
      </c>
      <c r="X201" s="56">
        <v>0.6</v>
      </c>
      <c r="Y201" s="56">
        <v>0.7</v>
      </c>
      <c r="Z201" s="56">
        <v>0.4</v>
      </c>
      <c r="AA201" s="56">
        <v>0.6</v>
      </c>
      <c r="AB201" s="56">
        <v>0.3</v>
      </c>
    </row>
    <row r="202" spans="1:28" x14ac:dyDescent="0.2">
      <c r="A202" s="57">
        <v>35217</v>
      </c>
      <c r="B202" s="56">
        <v>67</v>
      </c>
      <c r="C202" s="56">
        <v>67.3</v>
      </c>
      <c r="D202" s="56">
        <v>65.099999999999994</v>
      </c>
      <c r="E202" s="56">
        <v>66.5</v>
      </c>
      <c r="F202" s="56">
        <v>65.7</v>
      </c>
      <c r="G202" s="56">
        <v>67.7</v>
      </c>
      <c r="H202" s="56">
        <v>68.3</v>
      </c>
      <c r="I202" s="56">
        <v>67.400000000000006</v>
      </c>
      <c r="J202" s="56">
        <v>66.7</v>
      </c>
      <c r="K202" s="56">
        <v>4</v>
      </c>
      <c r="L202" s="56">
        <v>2.6</v>
      </c>
      <c r="M202" s="56">
        <v>3</v>
      </c>
      <c r="N202" s="56">
        <v>2.8</v>
      </c>
      <c r="O202" s="56">
        <v>2.7</v>
      </c>
      <c r="P202" s="56">
        <v>3</v>
      </c>
      <c r="Q202" s="56">
        <v>3.5</v>
      </c>
      <c r="R202" s="56">
        <v>3.2</v>
      </c>
      <c r="S202" s="56">
        <v>3.1</v>
      </c>
      <c r="T202" s="56">
        <v>0.8</v>
      </c>
      <c r="U202" s="56">
        <v>0.7</v>
      </c>
      <c r="V202" s="56">
        <v>0.6</v>
      </c>
      <c r="W202" s="56">
        <v>0.5</v>
      </c>
      <c r="X202" s="56">
        <v>0.8</v>
      </c>
      <c r="Y202" s="56">
        <v>0.4</v>
      </c>
      <c r="Z202" s="56">
        <v>0.9</v>
      </c>
      <c r="AA202" s="56">
        <v>0.6</v>
      </c>
      <c r="AB202" s="56">
        <v>0.8</v>
      </c>
    </row>
    <row r="203" spans="1:28" x14ac:dyDescent="0.2">
      <c r="A203" s="57">
        <v>35309</v>
      </c>
      <c r="B203" s="56">
        <v>67.099999999999994</v>
      </c>
      <c r="C203" s="56">
        <v>67.599999999999994</v>
      </c>
      <c r="D203" s="56">
        <v>65.2</v>
      </c>
      <c r="E203" s="56">
        <v>66.599999999999994</v>
      </c>
      <c r="F203" s="56">
        <v>65.900000000000006</v>
      </c>
      <c r="G203" s="56">
        <v>68</v>
      </c>
      <c r="H203" s="56">
        <v>68.8</v>
      </c>
      <c r="I203" s="56">
        <v>67.400000000000006</v>
      </c>
      <c r="J203" s="56">
        <v>66.900000000000006</v>
      </c>
      <c r="K203" s="56">
        <v>2.4</v>
      </c>
      <c r="L203" s="56">
        <v>1.8</v>
      </c>
      <c r="M203" s="56">
        <v>2.2000000000000002</v>
      </c>
      <c r="N203" s="56">
        <v>1.8</v>
      </c>
      <c r="O203" s="56">
        <v>2.2999999999999998</v>
      </c>
      <c r="P203" s="56">
        <v>2.2999999999999998</v>
      </c>
      <c r="Q203" s="56">
        <v>3.1</v>
      </c>
      <c r="R203" s="56">
        <v>2</v>
      </c>
      <c r="S203" s="56">
        <v>2.1</v>
      </c>
      <c r="T203" s="56">
        <v>0.1</v>
      </c>
      <c r="U203" s="56">
        <v>0.4</v>
      </c>
      <c r="V203" s="56">
        <v>0.2</v>
      </c>
      <c r="W203" s="56">
        <v>0.2</v>
      </c>
      <c r="X203" s="56">
        <v>0.3</v>
      </c>
      <c r="Y203" s="56">
        <v>0.4</v>
      </c>
      <c r="Z203" s="56">
        <v>0.7</v>
      </c>
      <c r="AA203" s="56">
        <v>0</v>
      </c>
      <c r="AB203" s="56">
        <v>0.3</v>
      </c>
    </row>
    <row r="204" spans="1:28" x14ac:dyDescent="0.2">
      <c r="A204" s="57">
        <v>35400</v>
      </c>
      <c r="B204" s="56">
        <v>67.2</v>
      </c>
      <c r="C204" s="56">
        <v>67.7</v>
      </c>
      <c r="D204" s="56">
        <v>65.3</v>
      </c>
      <c r="E204" s="56">
        <v>66.8</v>
      </c>
      <c r="F204" s="56">
        <v>66</v>
      </c>
      <c r="G204" s="56">
        <v>68.099999999999994</v>
      </c>
      <c r="H204" s="56">
        <v>68.8</v>
      </c>
      <c r="I204" s="56">
        <v>67.400000000000006</v>
      </c>
      <c r="J204" s="56">
        <v>67</v>
      </c>
      <c r="K204" s="56">
        <v>1.7</v>
      </c>
      <c r="L204" s="56">
        <v>1.2</v>
      </c>
      <c r="M204" s="56">
        <v>1.7</v>
      </c>
      <c r="N204" s="56">
        <v>1.2</v>
      </c>
      <c r="O204" s="56">
        <v>1.9</v>
      </c>
      <c r="P204" s="56">
        <v>1.8</v>
      </c>
      <c r="Q204" s="56">
        <v>2.1</v>
      </c>
      <c r="R204" s="56">
        <v>1.2</v>
      </c>
      <c r="S204" s="56">
        <v>1.5</v>
      </c>
      <c r="T204" s="56">
        <v>0.1</v>
      </c>
      <c r="U204" s="56">
        <v>0.1</v>
      </c>
      <c r="V204" s="56">
        <v>0.2</v>
      </c>
      <c r="W204" s="56">
        <v>0.3</v>
      </c>
      <c r="X204" s="56">
        <v>0.2</v>
      </c>
      <c r="Y204" s="56">
        <v>0.1</v>
      </c>
      <c r="Z204" s="56">
        <v>0</v>
      </c>
      <c r="AA204" s="56">
        <v>0</v>
      </c>
      <c r="AB204" s="56">
        <v>0.1</v>
      </c>
    </row>
    <row r="205" spans="1:28" x14ac:dyDescent="0.2">
      <c r="A205" s="57">
        <v>35490</v>
      </c>
      <c r="B205" s="56">
        <v>67.3</v>
      </c>
      <c r="C205" s="56">
        <v>67.8</v>
      </c>
      <c r="D205" s="56">
        <v>65.7</v>
      </c>
      <c r="E205" s="56">
        <v>66.8</v>
      </c>
      <c r="F205" s="56">
        <v>65.900000000000006</v>
      </c>
      <c r="G205" s="56">
        <v>68.400000000000006</v>
      </c>
      <c r="H205" s="56">
        <v>68.8</v>
      </c>
      <c r="I205" s="56">
        <v>67.400000000000006</v>
      </c>
      <c r="J205" s="56">
        <v>67.099999999999994</v>
      </c>
      <c r="K205" s="56">
        <v>1.2</v>
      </c>
      <c r="L205" s="56">
        <v>1.5</v>
      </c>
      <c r="M205" s="56">
        <v>1.5</v>
      </c>
      <c r="N205" s="56">
        <v>0.9</v>
      </c>
      <c r="O205" s="56">
        <v>1.1000000000000001</v>
      </c>
      <c r="P205" s="56">
        <v>1.5</v>
      </c>
      <c r="Q205" s="56">
        <v>1.6</v>
      </c>
      <c r="R205" s="56">
        <v>0.6</v>
      </c>
      <c r="S205" s="56">
        <v>1.4</v>
      </c>
      <c r="T205" s="56">
        <v>0.1</v>
      </c>
      <c r="U205" s="56">
        <v>0.1</v>
      </c>
      <c r="V205" s="56">
        <v>0.6</v>
      </c>
      <c r="W205" s="56">
        <v>0</v>
      </c>
      <c r="X205" s="56">
        <v>-0.2</v>
      </c>
      <c r="Y205" s="56">
        <v>0.4</v>
      </c>
      <c r="Z205" s="56">
        <v>0</v>
      </c>
      <c r="AA205" s="56">
        <v>0</v>
      </c>
      <c r="AB205" s="56">
        <v>0.1</v>
      </c>
    </row>
    <row r="206" spans="1:28" x14ac:dyDescent="0.2">
      <c r="A206" s="57">
        <v>35582</v>
      </c>
      <c r="B206" s="56">
        <v>67.099999999999994</v>
      </c>
      <c r="C206" s="56">
        <v>67.7</v>
      </c>
      <c r="D206" s="56">
        <v>65.5</v>
      </c>
      <c r="E206" s="56">
        <v>66.400000000000006</v>
      </c>
      <c r="F206" s="56">
        <v>65.8</v>
      </c>
      <c r="G206" s="56">
        <v>68.099999999999994</v>
      </c>
      <c r="H206" s="56">
        <v>68.7</v>
      </c>
      <c r="I206" s="56">
        <v>66.8</v>
      </c>
      <c r="J206" s="56">
        <v>66.900000000000006</v>
      </c>
      <c r="K206" s="56">
        <v>0.1</v>
      </c>
      <c r="L206" s="56">
        <v>0.6</v>
      </c>
      <c r="M206" s="56">
        <v>0.6</v>
      </c>
      <c r="N206" s="56">
        <v>-0.2</v>
      </c>
      <c r="O206" s="56">
        <v>0.2</v>
      </c>
      <c r="P206" s="56">
        <v>0.6</v>
      </c>
      <c r="Q206" s="56">
        <v>0.6</v>
      </c>
      <c r="R206" s="56">
        <v>-0.9</v>
      </c>
      <c r="S206" s="56">
        <v>0.3</v>
      </c>
      <c r="T206" s="56">
        <v>-0.3</v>
      </c>
      <c r="U206" s="56">
        <v>-0.1</v>
      </c>
      <c r="V206" s="56">
        <v>-0.3</v>
      </c>
      <c r="W206" s="56">
        <v>-0.6</v>
      </c>
      <c r="X206" s="56">
        <v>-0.2</v>
      </c>
      <c r="Y206" s="56">
        <v>-0.4</v>
      </c>
      <c r="Z206" s="56">
        <v>-0.1</v>
      </c>
      <c r="AA206" s="56">
        <v>-0.9</v>
      </c>
      <c r="AB206" s="56">
        <v>-0.3</v>
      </c>
    </row>
    <row r="207" spans="1:28" x14ac:dyDescent="0.2">
      <c r="A207" s="57">
        <v>35674</v>
      </c>
      <c r="B207" s="56">
        <v>66.900000000000006</v>
      </c>
      <c r="C207" s="56">
        <v>67.5</v>
      </c>
      <c r="D207" s="56">
        <v>65.3</v>
      </c>
      <c r="E207" s="56">
        <v>66</v>
      </c>
      <c r="F207" s="56">
        <v>65.5</v>
      </c>
      <c r="G207" s="56">
        <v>67.7</v>
      </c>
      <c r="H207" s="56">
        <v>68.400000000000006</v>
      </c>
      <c r="I207" s="56">
        <v>66.5</v>
      </c>
      <c r="J207" s="56">
        <v>66.599999999999994</v>
      </c>
      <c r="K207" s="56">
        <v>-0.3</v>
      </c>
      <c r="L207" s="56">
        <v>-0.1</v>
      </c>
      <c r="M207" s="56">
        <v>0.2</v>
      </c>
      <c r="N207" s="56">
        <v>-0.9</v>
      </c>
      <c r="O207" s="56">
        <v>-0.6</v>
      </c>
      <c r="P207" s="56">
        <v>-0.4</v>
      </c>
      <c r="Q207" s="56">
        <v>-0.6</v>
      </c>
      <c r="R207" s="56">
        <v>-1.3</v>
      </c>
      <c r="S207" s="56">
        <v>-0.4</v>
      </c>
      <c r="T207" s="56">
        <v>-0.3</v>
      </c>
      <c r="U207" s="56">
        <v>-0.3</v>
      </c>
      <c r="V207" s="56">
        <v>-0.3</v>
      </c>
      <c r="W207" s="56">
        <v>-0.6</v>
      </c>
      <c r="X207" s="56">
        <v>-0.5</v>
      </c>
      <c r="Y207" s="56">
        <v>-0.6</v>
      </c>
      <c r="Z207" s="56">
        <v>-0.4</v>
      </c>
      <c r="AA207" s="56">
        <v>-0.4</v>
      </c>
      <c r="AB207" s="56">
        <v>-0.4</v>
      </c>
    </row>
    <row r="208" spans="1:28" x14ac:dyDescent="0.2">
      <c r="A208" s="57">
        <v>35765</v>
      </c>
      <c r="B208" s="56">
        <v>67.099999999999994</v>
      </c>
      <c r="C208" s="56">
        <v>67.7</v>
      </c>
      <c r="D208" s="56">
        <v>65.7</v>
      </c>
      <c r="E208" s="56">
        <v>66</v>
      </c>
      <c r="F208" s="56">
        <v>65.5</v>
      </c>
      <c r="G208" s="56">
        <v>68</v>
      </c>
      <c r="H208" s="56">
        <v>68.3</v>
      </c>
      <c r="I208" s="56">
        <v>66.5</v>
      </c>
      <c r="J208" s="56">
        <v>66.8</v>
      </c>
      <c r="K208" s="56">
        <v>-0.1</v>
      </c>
      <c r="L208" s="56">
        <v>0</v>
      </c>
      <c r="M208" s="56">
        <v>0.6</v>
      </c>
      <c r="N208" s="56">
        <v>-1.2</v>
      </c>
      <c r="O208" s="56">
        <v>-0.8</v>
      </c>
      <c r="P208" s="56">
        <v>-0.1</v>
      </c>
      <c r="Q208" s="56">
        <v>-0.7</v>
      </c>
      <c r="R208" s="56">
        <v>-1.3</v>
      </c>
      <c r="S208" s="56">
        <v>-0.3</v>
      </c>
      <c r="T208" s="56">
        <v>0.3</v>
      </c>
      <c r="U208" s="56">
        <v>0.3</v>
      </c>
      <c r="V208" s="56">
        <v>0.6</v>
      </c>
      <c r="W208" s="56">
        <v>0</v>
      </c>
      <c r="X208" s="56">
        <v>0</v>
      </c>
      <c r="Y208" s="56">
        <v>0.4</v>
      </c>
      <c r="Z208" s="56">
        <v>-0.1</v>
      </c>
      <c r="AA208" s="56">
        <v>0</v>
      </c>
      <c r="AB208" s="56">
        <v>0.3</v>
      </c>
    </row>
    <row r="209" spans="1:28" x14ac:dyDescent="0.2">
      <c r="A209" s="57">
        <v>35855</v>
      </c>
      <c r="B209" s="56">
        <v>67.400000000000006</v>
      </c>
      <c r="C209" s="56">
        <v>67.599999999999994</v>
      </c>
      <c r="D209" s="56">
        <v>65.900000000000006</v>
      </c>
      <c r="E209" s="56">
        <v>66.3</v>
      </c>
      <c r="F209" s="56">
        <v>65.7</v>
      </c>
      <c r="G209" s="56">
        <v>68.2</v>
      </c>
      <c r="H209" s="56">
        <v>68.7</v>
      </c>
      <c r="I209" s="56">
        <v>66.900000000000006</v>
      </c>
      <c r="J209" s="56">
        <v>67</v>
      </c>
      <c r="K209" s="56">
        <v>0.1</v>
      </c>
      <c r="L209" s="56">
        <v>-0.3</v>
      </c>
      <c r="M209" s="56">
        <v>0.3</v>
      </c>
      <c r="N209" s="56">
        <v>-0.7</v>
      </c>
      <c r="O209" s="56">
        <v>-0.3</v>
      </c>
      <c r="P209" s="56">
        <v>-0.3</v>
      </c>
      <c r="Q209" s="56">
        <v>-0.1</v>
      </c>
      <c r="R209" s="56">
        <v>-0.7</v>
      </c>
      <c r="S209" s="56">
        <v>-0.1</v>
      </c>
      <c r="T209" s="56">
        <v>0.4</v>
      </c>
      <c r="U209" s="56">
        <v>-0.1</v>
      </c>
      <c r="V209" s="56">
        <v>0.3</v>
      </c>
      <c r="W209" s="56">
        <v>0.5</v>
      </c>
      <c r="X209" s="56">
        <v>0.3</v>
      </c>
      <c r="Y209" s="56">
        <v>0.3</v>
      </c>
      <c r="Z209" s="56">
        <v>0.6</v>
      </c>
      <c r="AA209" s="56">
        <v>0.6</v>
      </c>
      <c r="AB209" s="56">
        <v>0.3</v>
      </c>
    </row>
    <row r="210" spans="1:28" x14ac:dyDescent="0.2">
      <c r="A210" s="57">
        <v>35947</v>
      </c>
      <c r="B210" s="56">
        <v>67.8</v>
      </c>
      <c r="C210" s="56">
        <v>68</v>
      </c>
      <c r="D210" s="56">
        <v>66.2</v>
      </c>
      <c r="E210" s="56">
        <v>66.7</v>
      </c>
      <c r="F210" s="56">
        <v>66.2</v>
      </c>
      <c r="G210" s="56">
        <v>68.5</v>
      </c>
      <c r="H210" s="56">
        <v>68.900000000000006</v>
      </c>
      <c r="I210" s="56">
        <v>67.3</v>
      </c>
      <c r="J210" s="56">
        <v>67.400000000000006</v>
      </c>
      <c r="K210" s="56">
        <v>1</v>
      </c>
      <c r="L210" s="56">
        <v>0.4</v>
      </c>
      <c r="M210" s="56">
        <v>1.1000000000000001</v>
      </c>
      <c r="N210" s="56">
        <v>0.5</v>
      </c>
      <c r="O210" s="56">
        <v>0.6</v>
      </c>
      <c r="P210" s="56">
        <v>0.6</v>
      </c>
      <c r="Q210" s="56">
        <v>0.3</v>
      </c>
      <c r="R210" s="56">
        <v>0.7</v>
      </c>
      <c r="S210" s="56">
        <v>0.7</v>
      </c>
      <c r="T210" s="56">
        <v>0.6</v>
      </c>
      <c r="U210" s="56">
        <v>0.6</v>
      </c>
      <c r="V210" s="56">
        <v>0.5</v>
      </c>
      <c r="W210" s="56">
        <v>0.6</v>
      </c>
      <c r="X210" s="56">
        <v>0.8</v>
      </c>
      <c r="Y210" s="56">
        <v>0.4</v>
      </c>
      <c r="Z210" s="56">
        <v>0.3</v>
      </c>
      <c r="AA210" s="56">
        <v>0.6</v>
      </c>
      <c r="AB210" s="56">
        <v>0.6</v>
      </c>
    </row>
    <row r="211" spans="1:28" x14ac:dyDescent="0.2">
      <c r="A211" s="57">
        <v>36039</v>
      </c>
      <c r="B211" s="56">
        <v>68</v>
      </c>
      <c r="C211" s="56">
        <v>68</v>
      </c>
      <c r="D211" s="56">
        <v>66.3</v>
      </c>
      <c r="E211" s="56">
        <v>67</v>
      </c>
      <c r="F211" s="56">
        <v>66.7</v>
      </c>
      <c r="G211" s="56">
        <v>68.900000000000006</v>
      </c>
      <c r="H211" s="56">
        <v>69.099999999999994</v>
      </c>
      <c r="I211" s="56">
        <v>67.3</v>
      </c>
      <c r="J211" s="56">
        <v>67.5</v>
      </c>
      <c r="K211" s="56">
        <v>1.6</v>
      </c>
      <c r="L211" s="56">
        <v>0.7</v>
      </c>
      <c r="M211" s="56">
        <v>1.5</v>
      </c>
      <c r="N211" s="56">
        <v>1.5</v>
      </c>
      <c r="O211" s="56">
        <v>1.8</v>
      </c>
      <c r="P211" s="56">
        <v>1.8</v>
      </c>
      <c r="Q211" s="56">
        <v>1</v>
      </c>
      <c r="R211" s="56">
        <v>1.2</v>
      </c>
      <c r="S211" s="56">
        <v>1.4</v>
      </c>
      <c r="T211" s="56">
        <v>0.3</v>
      </c>
      <c r="U211" s="56">
        <v>0</v>
      </c>
      <c r="V211" s="56">
        <v>0.2</v>
      </c>
      <c r="W211" s="56">
        <v>0.4</v>
      </c>
      <c r="X211" s="56">
        <v>0.8</v>
      </c>
      <c r="Y211" s="56">
        <v>0.6</v>
      </c>
      <c r="Z211" s="56">
        <v>0.3</v>
      </c>
      <c r="AA211" s="56">
        <v>0</v>
      </c>
      <c r="AB211" s="56">
        <v>0.1</v>
      </c>
    </row>
    <row r="212" spans="1:28" x14ac:dyDescent="0.2">
      <c r="A212" s="57">
        <v>36130</v>
      </c>
      <c r="B212" s="56">
        <v>68.400000000000006</v>
      </c>
      <c r="C212" s="56">
        <v>68.3</v>
      </c>
      <c r="D212" s="56">
        <v>66.5</v>
      </c>
      <c r="E212" s="56">
        <v>67.3</v>
      </c>
      <c r="F212" s="56">
        <v>67</v>
      </c>
      <c r="G212" s="56">
        <v>68.900000000000006</v>
      </c>
      <c r="H212" s="56">
        <v>69.3</v>
      </c>
      <c r="I212" s="56">
        <v>67.5</v>
      </c>
      <c r="J212" s="56">
        <v>67.8</v>
      </c>
      <c r="K212" s="56">
        <v>1.9</v>
      </c>
      <c r="L212" s="56">
        <v>0.9</v>
      </c>
      <c r="M212" s="56">
        <v>1.2</v>
      </c>
      <c r="N212" s="56">
        <v>2</v>
      </c>
      <c r="O212" s="56">
        <v>2.2999999999999998</v>
      </c>
      <c r="P212" s="56">
        <v>1.3</v>
      </c>
      <c r="Q212" s="56">
        <v>1.5</v>
      </c>
      <c r="R212" s="56">
        <v>1.5</v>
      </c>
      <c r="S212" s="56">
        <v>1.5</v>
      </c>
      <c r="T212" s="56">
        <v>0.6</v>
      </c>
      <c r="U212" s="56">
        <v>0.4</v>
      </c>
      <c r="V212" s="56">
        <v>0.3</v>
      </c>
      <c r="W212" s="56">
        <v>0.4</v>
      </c>
      <c r="X212" s="56">
        <v>0.4</v>
      </c>
      <c r="Y212" s="56">
        <v>0</v>
      </c>
      <c r="Z212" s="56">
        <v>0.3</v>
      </c>
      <c r="AA212" s="56">
        <v>0.3</v>
      </c>
      <c r="AB212" s="56">
        <v>0.4</v>
      </c>
    </row>
    <row r="213" spans="1:28" x14ac:dyDescent="0.2">
      <c r="A213" s="57">
        <v>36220</v>
      </c>
      <c r="B213" s="56">
        <v>68.400000000000006</v>
      </c>
      <c r="C213" s="56">
        <v>68.3</v>
      </c>
      <c r="D213" s="56">
        <v>66.400000000000006</v>
      </c>
      <c r="E213" s="56">
        <v>66.8</v>
      </c>
      <c r="F213" s="56">
        <v>66.7</v>
      </c>
      <c r="G213" s="56">
        <v>68.599999999999994</v>
      </c>
      <c r="H213" s="56">
        <v>69</v>
      </c>
      <c r="I213" s="56">
        <v>67.400000000000006</v>
      </c>
      <c r="J213" s="56">
        <v>67.8</v>
      </c>
      <c r="K213" s="56">
        <v>1.5</v>
      </c>
      <c r="L213" s="56">
        <v>1</v>
      </c>
      <c r="M213" s="56">
        <v>0.8</v>
      </c>
      <c r="N213" s="56">
        <v>0.8</v>
      </c>
      <c r="O213" s="56">
        <v>1.5</v>
      </c>
      <c r="P213" s="56">
        <v>0.6</v>
      </c>
      <c r="Q213" s="56">
        <v>0.4</v>
      </c>
      <c r="R213" s="56">
        <v>0.7</v>
      </c>
      <c r="S213" s="56">
        <v>1.2</v>
      </c>
      <c r="T213" s="56">
        <v>0</v>
      </c>
      <c r="U213" s="56">
        <v>0</v>
      </c>
      <c r="V213" s="56">
        <v>-0.2</v>
      </c>
      <c r="W213" s="56">
        <v>-0.7</v>
      </c>
      <c r="X213" s="56">
        <v>-0.4</v>
      </c>
      <c r="Y213" s="56">
        <v>-0.4</v>
      </c>
      <c r="Z213" s="56">
        <v>-0.4</v>
      </c>
      <c r="AA213" s="56">
        <v>-0.1</v>
      </c>
      <c r="AB213" s="56">
        <v>0</v>
      </c>
    </row>
    <row r="214" spans="1:28" x14ac:dyDescent="0.2">
      <c r="A214" s="57">
        <v>36312</v>
      </c>
      <c r="B214" s="56">
        <v>68.7</v>
      </c>
      <c r="C214" s="56">
        <v>68.599999999999994</v>
      </c>
      <c r="D214" s="56">
        <v>66.599999999999994</v>
      </c>
      <c r="E214" s="56">
        <v>67.3</v>
      </c>
      <c r="F214" s="56">
        <v>67.3</v>
      </c>
      <c r="G214" s="56">
        <v>68.8</v>
      </c>
      <c r="H214" s="56">
        <v>69.400000000000006</v>
      </c>
      <c r="I214" s="56">
        <v>67.400000000000006</v>
      </c>
      <c r="J214" s="56">
        <v>68.099999999999994</v>
      </c>
      <c r="K214" s="56">
        <v>1.3</v>
      </c>
      <c r="L214" s="56">
        <v>0.9</v>
      </c>
      <c r="M214" s="56">
        <v>0.6</v>
      </c>
      <c r="N214" s="56">
        <v>0.9</v>
      </c>
      <c r="O214" s="56">
        <v>1.7</v>
      </c>
      <c r="P214" s="56">
        <v>0.4</v>
      </c>
      <c r="Q214" s="56">
        <v>0.7</v>
      </c>
      <c r="R214" s="56">
        <v>0.1</v>
      </c>
      <c r="S214" s="56">
        <v>1</v>
      </c>
      <c r="T214" s="56">
        <v>0.4</v>
      </c>
      <c r="U214" s="56">
        <v>0.4</v>
      </c>
      <c r="V214" s="56">
        <v>0.3</v>
      </c>
      <c r="W214" s="56">
        <v>0.7</v>
      </c>
      <c r="X214" s="56">
        <v>0.9</v>
      </c>
      <c r="Y214" s="56">
        <v>0.3</v>
      </c>
      <c r="Z214" s="56">
        <v>0.6</v>
      </c>
      <c r="AA214" s="56">
        <v>0</v>
      </c>
      <c r="AB214" s="56">
        <v>0.4</v>
      </c>
    </row>
    <row r="215" spans="1:28" x14ac:dyDescent="0.2">
      <c r="A215" s="57">
        <v>36404</v>
      </c>
      <c r="B215" s="56">
        <v>69.3</v>
      </c>
      <c r="C215" s="56">
        <v>69.3</v>
      </c>
      <c r="D215" s="56">
        <v>67.099999999999994</v>
      </c>
      <c r="E215" s="56">
        <v>68.099999999999994</v>
      </c>
      <c r="F215" s="56">
        <v>67.900000000000006</v>
      </c>
      <c r="G215" s="56">
        <v>69.2</v>
      </c>
      <c r="H215" s="56">
        <v>69.5</v>
      </c>
      <c r="I215" s="56">
        <v>68</v>
      </c>
      <c r="J215" s="56">
        <v>68.7</v>
      </c>
      <c r="K215" s="56">
        <v>1.9</v>
      </c>
      <c r="L215" s="56">
        <v>1.9</v>
      </c>
      <c r="M215" s="56">
        <v>1.2</v>
      </c>
      <c r="N215" s="56">
        <v>1.6</v>
      </c>
      <c r="O215" s="56">
        <v>1.8</v>
      </c>
      <c r="P215" s="56">
        <v>0.4</v>
      </c>
      <c r="Q215" s="56">
        <v>0.6</v>
      </c>
      <c r="R215" s="56">
        <v>1</v>
      </c>
      <c r="S215" s="56">
        <v>1.8</v>
      </c>
      <c r="T215" s="56">
        <v>0.9</v>
      </c>
      <c r="U215" s="56">
        <v>1</v>
      </c>
      <c r="V215" s="56">
        <v>0.8</v>
      </c>
      <c r="W215" s="56">
        <v>1.2</v>
      </c>
      <c r="X215" s="56">
        <v>0.9</v>
      </c>
      <c r="Y215" s="56">
        <v>0.6</v>
      </c>
      <c r="Z215" s="56">
        <v>0.1</v>
      </c>
      <c r="AA215" s="56">
        <v>0.9</v>
      </c>
      <c r="AB215" s="56">
        <v>0.9</v>
      </c>
    </row>
    <row r="216" spans="1:28" x14ac:dyDescent="0.2">
      <c r="A216" s="57">
        <v>36495</v>
      </c>
      <c r="B216" s="56">
        <v>69.7</v>
      </c>
      <c r="C216" s="56">
        <v>69.7</v>
      </c>
      <c r="D216" s="56">
        <v>67.099999999999994</v>
      </c>
      <c r="E216" s="56">
        <v>68.5</v>
      </c>
      <c r="F216" s="56">
        <v>68.3</v>
      </c>
      <c r="G216" s="56">
        <v>69.599999999999994</v>
      </c>
      <c r="H216" s="56">
        <v>69.900000000000006</v>
      </c>
      <c r="I216" s="56">
        <v>68.599999999999994</v>
      </c>
      <c r="J216" s="56">
        <v>69.099999999999994</v>
      </c>
      <c r="K216" s="56">
        <v>1.9</v>
      </c>
      <c r="L216" s="56">
        <v>2</v>
      </c>
      <c r="M216" s="56">
        <v>0.9</v>
      </c>
      <c r="N216" s="56">
        <v>1.8</v>
      </c>
      <c r="O216" s="56">
        <v>1.9</v>
      </c>
      <c r="P216" s="56">
        <v>1</v>
      </c>
      <c r="Q216" s="56">
        <v>0.9</v>
      </c>
      <c r="R216" s="56">
        <v>1.6</v>
      </c>
      <c r="S216" s="56">
        <v>1.9</v>
      </c>
      <c r="T216" s="56">
        <v>0.6</v>
      </c>
      <c r="U216" s="56">
        <v>0.6</v>
      </c>
      <c r="V216" s="56">
        <v>0</v>
      </c>
      <c r="W216" s="56">
        <v>0.6</v>
      </c>
      <c r="X216" s="56">
        <v>0.6</v>
      </c>
      <c r="Y216" s="56">
        <v>0.6</v>
      </c>
      <c r="Z216" s="56">
        <v>0.6</v>
      </c>
      <c r="AA216" s="56">
        <v>0.9</v>
      </c>
      <c r="AB216" s="56">
        <v>0.6</v>
      </c>
    </row>
    <row r="217" spans="1:28" x14ac:dyDescent="0.2">
      <c r="A217" s="57">
        <v>36586</v>
      </c>
      <c r="B217" s="56">
        <v>70.3</v>
      </c>
      <c r="C217" s="56">
        <v>70.5</v>
      </c>
      <c r="D217" s="56">
        <v>67.900000000000006</v>
      </c>
      <c r="E217" s="56">
        <v>69.099999999999994</v>
      </c>
      <c r="F217" s="56">
        <v>68.599999999999994</v>
      </c>
      <c r="G217" s="56">
        <v>70.3</v>
      </c>
      <c r="H217" s="56">
        <v>70.3</v>
      </c>
      <c r="I217" s="56">
        <v>69.3</v>
      </c>
      <c r="J217" s="56">
        <v>69.7</v>
      </c>
      <c r="K217" s="56">
        <v>2.8</v>
      </c>
      <c r="L217" s="56">
        <v>3.2</v>
      </c>
      <c r="M217" s="56">
        <v>2.2999999999999998</v>
      </c>
      <c r="N217" s="56">
        <v>3.4</v>
      </c>
      <c r="O217" s="56">
        <v>2.8</v>
      </c>
      <c r="P217" s="56">
        <v>2.5</v>
      </c>
      <c r="Q217" s="56">
        <v>1.9</v>
      </c>
      <c r="R217" s="56">
        <v>2.8</v>
      </c>
      <c r="S217" s="56">
        <v>2.8</v>
      </c>
      <c r="T217" s="56">
        <v>0.9</v>
      </c>
      <c r="U217" s="56">
        <v>1.1000000000000001</v>
      </c>
      <c r="V217" s="56">
        <v>1.2</v>
      </c>
      <c r="W217" s="56">
        <v>0.9</v>
      </c>
      <c r="X217" s="56">
        <v>0.4</v>
      </c>
      <c r="Y217" s="56">
        <v>1</v>
      </c>
      <c r="Z217" s="56">
        <v>0.6</v>
      </c>
      <c r="AA217" s="56">
        <v>1</v>
      </c>
      <c r="AB217" s="56">
        <v>0.9</v>
      </c>
    </row>
    <row r="218" spans="1:28" x14ac:dyDescent="0.2">
      <c r="A218" s="57">
        <v>36678</v>
      </c>
      <c r="B218" s="56">
        <v>70.900000000000006</v>
      </c>
      <c r="C218" s="56">
        <v>70.900000000000006</v>
      </c>
      <c r="D218" s="56">
        <v>68.3</v>
      </c>
      <c r="E218" s="56">
        <v>69.5</v>
      </c>
      <c r="F218" s="56">
        <v>69.099999999999994</v>
      </c>
      <c r="G218" s="56">
        <v>71</v>
      </c>
      <c r="H218" s="56">
        <v>71.099999999999994</v>
      </c>
      <c r="I218" s="56">
        <v>69.900000000000006</v>
      </c>
      <c r="J218" s="56">
        <v>70.2</v>
      </c>
      <c r="K218" s="56">
        <v>3.2</v>
      </c>
      <c r="L218" s="56">
        <v>3.4</v>
      </c>
      <c r="M218" s="56">
        <v>2.6</v>
      </c>
      <c r="N218" s="56">
        <v>3.3</v>
      </c>
      <c r="O218" s="56">
        <v>2.7</v>
      </c>
      <c r="P218" s="56">
        <v>3.2</v>
      </c>
      <c r="Q218" s="56">
        <v>2.4</v>
      </c>
      <c r="R218" s="56">
        <v>3.7</v>
      </c>
      <c r="S218" s="56">
        <v>3.1</v>
      </c>
      <c r="T218" s="56">
        <v>0.9</v>
      </c>
      <c r="U218" s="56">
        <v>0.6</v>
      </c>
      <c r="V218" s="56">
        <v>0.6</v>
      </c>
      <c r="W218" s="56">
        <v>0.6</v>
      </c>
      <c r="X218" s="56">
        <v>0.7</v>
      </c>
      <c r="Y218" s="56">
        <v>1</v>
      </c>
      <c r="Z218" s="56">
        <v>1.1000000000000001</v>
      </c>
      <c r="AA218" s="56">
        <v>0.9</v>
      </c>
      <c r="AB218" s="56">
        <v>0.7</v>
      </c>
    </row>
    <row r="219" spans="1:28" x14ac:dyDescent="0.2">
      <c r="A219" s="57">
        <v>36770</v>
      </c>
      <c r="B219" s="56">
        <v>73.5</v>
      </c>
      <c r="C219" s="56">
        <v>73.599999999999994</v>
      </c>
      <c r="D219" s="56">
        <v>71</v>
      </c>
      <c r="E219" s="56">
        <v>72.099999999999994</v>
      </c>
      <c r="F219" s="56">
        <v>71.599999999999994</v>
      </c>
      <c r="G219" s="56">
        <v>73.7</v>
      </c>
      <c r="H219" s="56">
        <v>73.5</v>
      </c>
      <c r="I219" s="56">
        <v>72.5</v>
      </c>
      <c r="J219" s="56">
        <v>72.900000000000006</v>
      </c>
      <c r="K219" s="56">
        <v>6.1</v>
      </c>
      <c r="L219" s="56">
        <v>6.2</v>
      </c>
      <c r="M219" s="56">
        <v>5.8</v>
      </c>
      <c r="N219" s="56">
        <v>5.9</v>
      </c>
      <c r="O219" s="56">
        <v>5.4</v>
      </c>
      <c r="P219" s="56">
        <v>6.5</v>
      </c>
      <c r="Q219" s="56">
        <v>5.8</v>
      </c>
      <c r="R219" s="56">
        <v>6.6</v>
      </c>
      <c r="S219" s="56">
        <v>6.1</v>
      </c>
      <c r="T219" s="56">
        <v>3.7</v>
      </c>
      <c r="U219" s="56">
        <v>3.8</v>
      </c>
      <c r="V219" s="56">
        <v>4</v>
      </c>
      <c r="W219" s="56">
        <v>3.7</v>
      </c>
      <c r="X219" s="56">
        <v>3.6</v>
      </c>
      <c r="Y219" s="56">
        <v>3.8</v>
      </c>
      <c r="Z219" s="56">
        <v>3.4</v>
      </c>
      <c r="AA219" s="56">
        <v>3.7</v>
      </c>
      <c r="AB219" s="56">
        <v>3.8</v>
      </c>
    </row>
    <row r="220" spans="1:28" x14ac:dyDescent="0.2">
      <c r="A220" s="57">
        <v>36861</v>
      </c>
      <c r="B220" s="56">
        <v>73.8</v>
      </c>
      <c r="C220" s="56">
        <v>73.900000000000006</v>
      </c>
      <c r="D220" s="56">
        <v>71.2</v>
      </c>
      <c r="E220" s="56">
        <v>72.2</v>
      </c>
      <c r="F220" s="56">
        <v>71.8</v>
      </c>
      <c r="G220" s="56">
        <v>73.7</v>
      </c>
      <c r="H220" s="56">
        <v>73.900000000000006</v>
      </c>
      <c r="I220" s="56">
        <v>72.8</v>
      </c>
      <c r="J220" s="56">
        <v>73.099999999999994</v>
      </c>
      <c r="K220" s="56">
        <v>5.9</v>
      </c>
      <c r="L220" s="56">
        <v>6</v>
      </c>
      <c r="M220" s="56">
        <v>6.1</v>
      </c>
      <c r="N220" s="56">
        <v>5.4</v>
      </c>
      <c r="O220" s="56">
        <v>5.0999999999999996</v>
      </c>
      <c r="P220" s="56">
        <v>5.9</v>
      </c>
      <c r="Q220" s="56">
        <v>5.7</v>
      </c>
      <c r="R220" s="56">
        <v>6.1</v>
      </c>
      <c r="S220" s="56">
        <v>5.8</v>
      </c>
      <c r="T220" s="56">
        <v>0.4</v>
      </c>
      <c r="U220" s="56">
        <v>0.4</v>
      </c>
      <c r="V220" s="56">
        <v>0.3</v>
      </c>
      <c r="W220" s="56">
        <v>0.1</v>
      </c>
      <c r="X220" s="56">
        <v>0.3</v>
      </c>
      <c r="Y220" s="56">
        <v>0</v>
      </c>
      <c r="Z220" s="56">
        <v>0.5</v>
      </c>
      <c r="AA220" s="56">
        <v>0.4</v>
      </c>
      <c r="AB220" s="56">
        <v>0.3</v>
      </c>
    </row>
    <row r="221" spans="1:28" x14ac:dyDescent="0.2">
      <c r="A221" s="57">
        <v>36951</v>
      </c>
      <c r="B221" s="56">
        <v>74.8</v>
      </c>
      <c r="C221" s="56">
        <v>74.7</v>
      </c>
      <c r="D221" s="56">
        <v>71.8</v>
      </c>
      <c r="E221" s="56">
        <v>73</v>
      </c>
      <c r="F221" s="56">
        <v>72.2</v>
      </c>
      <c r="G221" s="56">
        <v>74.2</v>
      </c>
      <c r="H221" s="56">
        <v>73.900000000000006</v>
      </c>
      <c r="I221" s="56">
        <v>73.3</v>
      </c>
      <c r="J221" s="56">
        <v>73.900000000000006</v>
      </c>
      <c r="K221" s="56">
        <v>6.4</v>
      </c>
      <c r="L221" s="56">
        <v>6</v>
      </c>
      <c r="M221" s="56">
        <v>5.7</v>
      </c>
      <c r="N221" s="56">
        <v>5.6</v>
      </c>
      <c r="O221" s="56">
        <v>5.2</v>
      </c>
      <c r="P221" s="56">
        <v>5.5</v>
      </c>
      <c r="Q221" s="56">
        <v>5.0999999999999996</v>
      </c>
      <c r="R221" s="56">
        <v>5.8</v>
      </c>
      <c r="S221" s="56">
        <v>6</v>
      </c>
      <c r="T221" s="56">
        <v>1.4</v>
      </c>
      <c r="U221" s="56">
        <v>1.1000000000000001</v>
      </c>
      <c r="V221" s="56">
        <v>0.8</v>
      </c>
      <c r="W221" s="56">
        <v>1.1000000000000001</v>
      </c>
      <c r="X221" s="56">
        <v>0.6</v>
      </c>
      <c r="Y221" s="56">
        <v>0.7</v>
      </c>
      <c r="Z221" s="56">
        <v>0</v>
      </c>
      <c r="AA221" s="56">
        <v>0.7</v>
      </c>
      <c r="AB221" s="56">
        <v>1.1000000000000001</v>
      </c>
    </row>
    <row r="222" spans="1:28" x14ac:dyDescent="0.2">
      <c r="A222" s="57">
        <v>37043</v>
      </c>
      <c r="B222" s="56">
        <v>75.400000000000006</v>
      </c>
      <c r="C222" s="56">
        <v>75.099999999999994</v>
      </c>
      <c r="D222" s="56">
        <v>72.5</v>
      </c>
      <c r="E222" s="56">
        <v>73.599999999999994</v>
      </c>
      <c r="F222" s="56">
        <v>73.2</v>
      </c>
      <c r="G222" s="56">
        <v>74.900000000000006</v>
      </c>
      <c r="H222" s="56">
        <v>74.7</v>
      </c>
      <c r="I222" s="56">
        <v>74</v>
      </c>
      <c r="J222" s="56">
        <v>74.5</v>
      </c>
      <c r="K222" s="56">
        <v>6.3</v>
      </c>
      <c r="L222" s="56">
        <v>5.9</v>
      </c>
      <c r="M222" s="56">
        <v>6.1</v>
      </c>
      <c r="N222" s="56">
        <v>5.9</v>
      </c>
      <c r="O222" s="56">
        <v>5.9</v>
      </c>
      <c r="P222" s="56">
        <v>5.5</v>
      </c>
      <c r="Q222" s="56">
        <v>5.0999999999999996</v>
      </c>
      <c r="R222" s="56">
        <v>5.9</v>
      </c>
      <c r="S222" s="56">
        <v>6.1</v>
      </c>
      <c r="T222" s="56">
        <v>0.8</v>
      </c>
      <c r="U222" s="56">
        <v>0.5</v>
      </c>
      <c r="V222" s="56">
        <v>1</v>
      </c>
      <c r="W222" s="56">
        <v>0.8</v>
      </c>
      <c r="X222" s="56">
        <v>1.4</v>
      </c>
      <c r="Y222" s="56">
        <v>0.9</v>
      </c>
      <c r="Z222" s="56">
        <v>1.1000000000000001</v>
      </c>
      <c r="AA222" s="56">
        <v>1</v>
      </c>
      <c r="AB222" s="56">
        <v>0.8</v>
      </c>
    </row>
    <row r="223" spans="1:28" x14ac:dyDescent="0.2">
      <c r="A223" s="57">
        <v>37135</v>
      </c>
      <c r="B223" s="56">
        <v>75.599999999999994</v>
      </c>
      <c r="C223" s="56">
        <v>75.5</v>
      </c>
      <c r="D223" s="56">
        <v>72.599999999999994</v>
      </c>
      <c r="E223" s="56">
        <v>73.7</v>
      </c>
      <c r="F223" s="56">
        <v>73.3</v>
      </c>
      <c r="G223" s="56">
        <v>74.599999999999994</v>
      </c>
      <c r="H223" s="56">
        <v>74.900000000000006</v>
      </c>
      <c r="I223" s="56">
        <v>74</v>
      </c>
      <c r="J223" s="56">
        <v>74.7</v>
      </c>
      <c r="K223" s="56">
        <v>2.9</v>
      </c>
      <c r="L223" s="56">
        <v>2.6</v>
      </c>
      <c r="M223" s="56">
        <v>2.2999999999999998</v>
      </c>
      <c r="N223" s="56">
        <v>2.2000000000000002</v>
      </c>
      <c r="O223" s="56">
        <v>2.4</v>
      </c>
      <c r="P223" s="56">
        <v>1.2</v>
      </c>
      <c r="Q223" s="56">
        <v>1.9</v>
      </c>
      <c r="R223" s="56">
        <v>2.1</v>
      </c>
      <c r="S223" s="56">
        <v>2.5</v>
      </c>
      <c r="T223" s="56">
        <v>0.3</v>
      </c>
      <c r="U223" s="56">
        <v>0.5</v>
      </c>
      <c r="V223" s="56">
        <v>0.1</v>
      </c>
      <c r="W223" s="56">
        <v>0.1</v>
      </c>
      <c r="X223" s="56">
        <v>0.1</v>
      </c>
      <c r="Y223" s="56">
        <v>-0.4</v>
      </c>
      <c r="Z223" s="56">
        <v>0.3</v>
      </c>
      <c r="AA223" s="56">
        <v>0</v>
      </c>
      <c r="AB223" s="56">
        <v>0.3</v>
      </c>
    </row>
    <row r="224" spans="1:28" x14ac:dyDescent="0.2">
      <c r="A224" s="57">
        <v>37226</v>
      </c>
      <c r="B224" s="56">
        <v>76.3</v>
      </c>
      <c r="C224" s="56">
        <v>76.099999999999994</v>
      </c>
      <c r="D224" s="56">
        <v>73.5</v>
      </c>
      <c r="E224" s="56">
        <v>74.400000000000006</v>
      </c>
      <c r="F224" s="56">
        <v>73.900000000000006</v>
      </c>
      <c r="G224" s="56">
        <v>75.2</v>
      </c>
      <c r="H224" s="56">
        <v>75.5</v>
      </c>
      <c r="I224" s="56">
        <v>74.900000000000006</v>
      </c>
      <c r="J224" s="56">
        <v>75.400000000000006</v>
      </c>
      <c r="K224" s="56">
        <v>3.4</v>
      </c>
      <c r="L224" s="56">
        <v>3</v>
      </c>
      <c r="M224" s="56">
        <v>3.2</v>
      </c>
      <c r="N224" s="56">
        <v>3</v>
      </c>
      <c r="O224" s="56">
        <v>2.9</v>
      </c>
      <c r="P224" s="56">
        <v>2</v>
      </c>
      <c r="Q224" s="56">
        <v>2.2000000000000002</v>
      </c>
      <c r="R224" s="56">
        <v>2.9</v>
      </c>
      <c r="S224" s="56">
        <v>3.1</v>
      </c>
      <c r="T224" s="56">
        <v>0.9</v>
      </c>
      <c r="U224" s="56">
        <v>0.8</v>
      </c>
      <c r="V224" s="56">
        <v>1.2</v>
      </c>
      <c r="W224" s="56">
        <v>0.9</v>
      </c>
      <c r="X224" s="56">
        <v>0.8</v>
      </c>
      <c r="Y224" s="56">
        <v>0.8</v>
      </c>
      <c r="Z224" s="56">
        <v>0.8</v>
      </c>
      <c r="AA224" s="56">
        <v>1.2</v>
      </c>
      <c r="AB224" s="56">
        <v>0.9</v>
      </c>
    </row>
    <row r="225" spans="1:28" x14ac:dyDescent="0.2">
      <c r="A225" s="57">
        <v>37316</v>
      </c>
      <c r="B225" s="56">
        <v>77</v>
      </c>
      <c r="C225" s="56">
        <v>76.900000000000006</v>
      </c>
      <c r="D225" s="56">
        <v>74.2</v>
      </c>
      <c r="E225" s="56">
        <v>75</v>
      </c>
      <c r="F225" s="56">
        <v>74.5</v>
      </c>
      <c r="G225" s="56">
        <v>75.900000000000006</v>
      </c>
      <c r="H225" s="56">
        <v>75.7</v>
      </c>
      <c r="I225" s="56">
        <v>75.3</v>
      </c>
      <c r="J225" s="56">
        <v>76.099999999999994</v>
      </c>
      <c r="K225" s="56">
        <v>2.9</v>
      </c>
      <c r="L225" s="56">
        <v>2.9</v>
      </c>
      <c r="M225" s="56">
        <v>3.3</v>
      </c>
      <c r="N225" s="56">
        <v>2.7</v>
      </c>
      <c r="O225" s="56">
        <v>3.2</v>
      </c>
      <c r="P225" s="56">
        <v>2.2999999999999998</v>
      </c>
      <c r="Q225" s="56">
        <v>2.4</v>
      </c>
      <c r="R225" s="56">
        <v>2.7</v>
      </c>
      <c r="S225" s="56">
        <v>3</v>
      </c>
      <c r="T225" s="56">
        <v>0.9</v>
      </c>
      <c r="U225" s="56">
        <v>1.1000000000000001</v>
      </c>
      <c r="V225" s="56">
        <v>1</v>
      </c>
      <c r="W225" s="56">
        <v>0.8</v>
      </c>
      <c r="X225" s="56">
        <v>0.8</v>
      </c>
      <c r="Y225" s="56">
        <v>0.9</v>
      </c>
      <c r="Z225" s="56">
        <v>0.3</v>
      </c>
      <c r="AA225" s="56">
        <v>0.5</v>
      </c>
      <c r="AB225" s="56">
        <v>0.9</v>
      </c>
    </row>
    <row r="226" spans="1:28" x14ac:dyDescent="0.2">
      <c r="A226" s="57">
        <v>37408</v>
      </c>
      <c r="B226" s="56">
        <v>77.5</v>
      </c>
      <c r="C226" s="56">
        <v>77.3</v>
      </c>
      <c r="D226" s="56">
        <v>74.7</v>
      </c>
      <c r="E226" s="56">
        <v>75.7</v>
      </c>
      <c r="F226" s="56">
        <v>75</v>
      </c>
      <c r="G226" s="56">
        <v>76.900000000000006</v>
      </c>
      <c r="H226" s="56">
        <v>76.3</v>
      </c>
      <c r="I226" s="56">
        <v>76.2</v>
      </c>
      <c r="J226" s="56">
        <v>76.599999999999994</v>
      </c>
      <c r="K226" s="56">
        <v>2.8</v>
      </c>
      <c r="L226" s="56">
        <v>2.9</v>
      </c>
      <c r="M226" s="56">
        <v>3</v>
      </c>
      <c r="N226" s="56">
        <v>2.9</v>
      </c>
      <c r="O226" s="56">
        <v>2.5</v>
      </c>
      <c r="P226" s="56">
        <v>2.7</v>
      </c>
      <c r="Q226" s="56">
        <v>2.1</v>
      </c>
      <c r="R226" s="56">
        <v>3</v>
      </c>
      <c r="S226" s="56">
        <v>2.8</v>
      </c>
      <c r="T226" s="56">
        <v>0.6</v>
      </c>
      <c r="U226" s="56">
        <v>0.5</v>
      </c>
      <c r="V226" s="56">
        <v>0.7</v>
      </c>
      <c r="W226" s="56">
        <v>0.9</v>
      </c>
      <c r="X226" s="56">
        <v>0.7</v>
      </c>
      <c r="Y226" s="56">
        <v>1.3</v>
      </c>
      <c r="Z226" s="56">
        <v>0.8</v>
      </c>
      <c r="AA226" s="56">
        <v>1.2</v>
      </c>
      <c r="AB226" s="56">
        <v>0.7</v>
      </c>
    </row>
    <row r="227" spans="1:28" x14ac:dyDescent="0.2">
      <c r="A227" s="57">
        <v>37500</v>
      </c>
      <c r="B227" s="56">
        <v>77.900000000000006</v>
      </c>
      <c r="C227" s="56">
        <v>77.900000000000006</v>
      </c>
      <c r="D227" s="56">
        <v>75.3</v>
      </c>
      <c r="E227" s="56">
        <v>76.400000000000006</v>
      </c>
      <c r="F227" s="56">
        <v>75.7</v>
      </c>
      <c r="G227" s="56">
        <v>77.2</v>
      </c>
      <c r="H227" s="56">
        <v>76.599999999999994</v>
      </c>
      <c r="I227" s="56">
        <v>76.599999999999994</v>
      </c>
      <c r="J227" s="56">
        <v>77.099999999999994</v>
      </c>
      <c r="K227" s="56">
        <v>3</v>
      </c>
      <c r="L227" s="56">
        <v>3.2</v>
      </c>
      <c r="M227" s="56">
        <v>3.7</v>
      </c>
      <c r="N227" s="56">
        <v>3.7</v>
      </c>
      <c r="O227" s="56">
        <v>3.3</v>
      </c>
      <c r="P227" s="56">
        <v>3.5</v>
      </c>
      <c r="Q227" s="56">
        <v>2.2999999999999998</v>
      </c>
      <c r="R227" s="56">
        <v>3.5</v>
      </c>
      <c r="S227" s="56">
        <v>3.2</v>
      </c>
      <c r="T227" s="56">
        <v>0.5</v>
      </c>
      <c r="U227" s="56">
        <v>0.8</v>
      </c>
      <c r="V227" s="56">
        <v>0.8</v>
      </c>
      <c r="W227" s="56">
        <v>0.9</v>
      </c>
      <c r="X227" s="56">
        <v>0.9</v>
      </c>
      <c r="Y227" s="56">
        <v>0.4</v>
      </c>
      <c r="Z227" s="56">
        <v>0.4</v>
      </c>
      <c r="AA227" s="56">
        <v>0.5</v>
      </c>
      <c r="AB227" s="56">
        <v>0.7</v>
      </c>
    </row>
    <row r="228" spans="1:28" x14ac:dyDescent="0.2">
      <c r="A228" s="57">
        <v>37591</v>
      </c>
      <c r="B228" s="56">
        <v>78.400000000000006</v>
      </c>
      <c r="C228" s="56">
        <v>78.5</v>
      </c>
      <c r="D228" s="56">
        <v>75.7</v>
      </c>
      <c r="E228" s="56">
        <v>77.099999999999994</v>
      </c>
      <c r="F228" s="56">
        <v>76</v>
      </c>
      <c r="G228" s="56">
        <v>77.5</v>
      </c>
      <c r="H228" s="56">
        <v>77</v>
      </c>
      <c r="I228" s="56">
        <v>77.3</v>
      </c>
      <c r="J228" s="56">
        <v>77.599999999999994</v>
      </c>
      <c r="K228" s="56">
        <v>2.8</v>
      </c>
      <c r="L228" s="56">
        <v>3.2</v>
      </c>
      <c r="M228" s="56">
        <v>3</v>
      </c>
      <c r="N228" s="56">
        <v>3.6</v>
      </c>
      <c r="O228" s="56">
        <v>2.8</v>
      </c>
      <c r="P228" s="56">
        <v>3.1</v>
      </c>
      <c r="Q228" s="56">
        <v>2</v>
      </c>
      <c r="R228" s="56">
        <v>3.2</v>
      </c>
      <c r="S228" s="56">
        <v>2.9</v>
      </c>
      <c r="T228" s="56">
        <v>0.6</v>
      </c>
      <c r="U228" s="56">
        <v>0.8</v>
      </c>
      <c r="V228" s="56">
        <v>0.5</v>
      </c>
      <c r="W228" s="56">
        <v>0.9</v>
      </c>
      <c r="X228" s="56">
        <v>0.4</v>
      </c>
      <c r="Y228" s="56">
        <v>0.4</v>
      </c>
      <c r="Z228" s="56">
        <v>0.5</v>
      </c>
      <c r="AA228" s="56">
        <v>0.9</v>
      </c>
      <c r="AB228" s="56">
        <v>0.6</v>
      </c>
    </row>
    <row r="229" spans="1:28" x14ac:dyDescent="0.2">
      <c r="A229" s="57">
        <v>37681</v>
      </c>
      <c r="B229" s="56">
        <v>79.400000000000006</v>
      </c>
      <c r="C229" s="56">
        <v>79.599999999999994</v>
      </c>
      <c r="D229" s="56">
        <v>76.7</v>
      </c>
      <c r="E229" s="56">
        <v>78.7</v>
      </c>
      <c r="F229" s="56">
        <v>76.599999999999994</v>
      </c>
      <c r="G229" s="56">
        <v>78.599999999999994</v>
      </c>
      <c r="H229" s="56">
        <v>77.7</v>
      </c>
      <c r="I229" s="56">
        <v>78.099999999999994</v>
      </c>
      <c r="J229" s="56">
        <v>78.599999999999994</v>
      </c>
      <c r="K229" s="56">
        <v>3.1</v>
      </c>
      <c r="L229" s="56">
        <v>3.5</v>
      </c>
      <c r="M229" s="56">
        <v>3.4</v>
      </c>
      <c r="N229" s="56">
        <v>4.9000000000000004</v>
      </c>
      <c r="O229" s="56">
        <v>2.8</v>
      </c>
      <c r="P229" s="56">
        <v>3.6</v>
      </c>
      <c r="Q229" s="56">
        <v>2.6</v>
      </c>
      <c r="R229" s="56">
        <v>3.7</v>
      </c>
      <c r="S229" s="56">
        <v>3.3</v>
      </c>
      <c r="T229" s="56">
        <v>1.3</v>
      </c>
      <c r="U229" s="56">
        <v>1.4</v>
      </c>
      <c r="V229" s="56">
        <v>1.3</v>
      </c>
      <c r="W229" s="56">
        <v>2.1</v>
      </c>
      <c r="X229" s="56">
        <v>0.8</v>
      </c>
      <c r="Y229" s="56">
        <v>1.4</v>
      </c>
      <c r="Z229" s="56">
        <v>0.9</v>
      </c>
      <c r="AA229" s="56">
        <v>1</v>
      </c>
      <c r="AB229" s="56">
        <v>1.3</v>
      </c>
    </row>
    <row r="230" spans="1:28" x14ac:dyDescent="0.2">
      <c r="A230" s="57">
        <v>37773</v>
      </c>
      <c r="B230" s="56">
        <v>79.400000000000006</v>
      </c>
      <c r="C230" s="56">
        <v>79.599999999999994</v>
      </c>
      <c r="D230" s="56">
        <v>76.7</v>
      </c>
      <c r="E230" s="56">
        <v>78.599999999999994</v>
      </c>
      <c r="F230" s="56">
        <v>76.5</v>
      </c>
      <c r="G230" s="56">
        <v>79.099999999999994</v>
      </c>
      <c r="H230" s="56">
        <v>78</v>
      </c>
      <c r="I230" s="56">
        <v>78.099999999999994</v>
      </c>
      <c r="J230" s="56">
        <v>78.599999999999994</v>
      </c>
      <c r="K230" s="56">
        <v>2.5</v>
      </c>
      <c r="L230" s="56">
        <v>3</v>
      </c>
      <c r="M230" s="56">
        <v>2.7</v>
      </c>
      <c r="N230" s="56">
        <v>3.8</v>
      </c>
      <c r="O230" s="56">
        <v>2</v>
      </c>
      <c r="P230" s="56">
        <v>2.9</v>
      </c>
      <c r="Q230" s="56">
        <v>2.2000000000000002</v>
      </c>
      <c r="R230" s="56">
        <v>2.5</v>
      </c>
      <c r="S230" s="56">
        <v>2.6</v>
      </c>
      <c r="T230" s="56">
        <v>0</v>
      </c>
      <c r="U230" s="56">
        <v>0</v>
      </c>
      <c r="V230" s="56">
        <v>0</v>
      </c>
      <c r="W230" s="56">
        <v>-0.1</v>
      </c>
      <c r="X230" s="56">
        <v>-0.1</v>
      </c>
      <c r="Y230" s="56">
        <v>0.6</v>
      </c>
      <c r="Z230" s="56">
        <v>0.4</v>
      </c>
      <c r="AA230" s="56">
        <v>0</v>
      </c>
      <c r="AB230" s="56">
        <v>0</v>
      </c>
    </row>
    <row r="231" spans="1:28" x14ac:dyDescent="0.2">
      <c r="A231" s="57">
        <v>37865</v>
      </c>
      <c r="B231" s="56">
        <v>79.5</v>
      </c>
      <c r="C231" s="56">
        <v>80.099999999999994</v>
      </c>
      <c r="D231" s="56">
        <v>77.5</v>
      </c>
      <c r="E231" s="56">
        <v>79.2</v>
      </c>
      <c r="F231" s="56">
        <v>77.2</v>
      </c>
      <c r="G231" s="56">
        <v>79.2</v>
      </c>
      <c r="H231" s="56">
        <v>77.900000000000006</v>
      </c>
      <c r="I231" s="56">
        <v>78.8</v>
      </c>
      <c r="J231" s="56">
        <v>79.099999999999994</v>
      </c>
      <c r="K231" s="56">
        <v>2.1</v>
      </c>
      <c r="L231" s="56">
        <v>2.8</v>
      </c>
      <c r="M231" s="56">
        <v>2.9</v>
      </c>
      <c r="N231" s="56">
        <v>3.7</v>
      </c>
      <c r="O231" s="56">
        <v>2</v>
      </c>
      <c r="P231" s="56">
        <v>2.6</v>
      </c>
      <c r="Q231" s="56">
        <v>1.7</v>
      </c>
      <c r="R231" s="56">
        <v>2.9</v>
      </c>
      <c r="S231" s="56">
        <v>2.6</v>
      </c>
      <c r="T231" s="56">
        <v>0.1</v>
      </c>
      <c r="U231" s="56">
        <v>0.6</v>
      </c>
      <c r="V231" s="56">
        <v>1</v>
      </c>
      <c r="W231" s="56">
        <v>0.8</v>
      </c>
      <c r="X231" s="56">
        <v>0.9</v>
      </c>
      <c r="Y231" s="56">
        <v>0.1</v>
      </c>
      <c r="Z231" s="56">
        <v>-0.1</v>
      </c>
      <c r="AA231" s="56">
        <v>0.9</v>
      </c>
      <c r="AB231" s="56">
        <v>0.6</v>
      </c>
    </row>
    <row r="232" spans="1:28" x14ac:dyDescent="0.2">
      <c r="A232" s="57">
        <v>37956</v>
      </c>
      <c r="B232" s="56">
        <v>80.2</v>
      </c>
      <c r="C232" s="56">
        <v>80.3</v>
      </c>
      <c r="D232" s="56">
        <v>78</v>
      </c>
      <c r="E232" s="56">
        <v>79.599999999999994</v>
      </c>
      <c r="F232" s="56">
        <v>77.5</v>
      </c>
      <c r="G232" s="56">
        <v>79.7</v>
      </c>
      <c r="H232" s="56">
        <v>78.3</v>
      </c>
      <c r="I232" s="56">
        <v>79.3</v>
      </c>
      <c r="J232" s="56">
        <v>79.5</v>
      </c>
      <c r="K232" s="56">
        <v>2.2999999999999998</v>
      </c>
      <c r="L232" s="56">
        <v>2.2999999999999998</v>
      </c>
      <c r="M232" s="56">
        <v>3</v>
      </c>
      <c r="N232" s="56">
        <v>3.2</v>
      </c>
      <c r="O232" s="56">
        <v>2</v>
      </c>
      <c r="P232" s="56">
        <v>2.8</v>
      </c>
      <c r="Q232" s="56">
        <v>1.7</v>
      </c>
      <c r="R232" s="56">
        <v>2.6</v>
      </c>
      <c r="S232" s="56">
        <v>2.4</v>
      </c>
      <c r="T232" s="56">
        <v>0.9</v>
      </c>
      <c r="U232" s="56">
        <v>0.2</v>
      </c>
      <c r="V232" s="56">
        <v>0.6</v>
      </c>
      <c r="W232" s="56">
        <v>0.5</v>
      </c>
      <c r="X232" s="56">
        <v>0.4</v>
      </c>
      <c r="Y232" s="56">
        <v>0.6</v>
      </c>
      <c r="Z232" s="56">
        <v>0.5</v>
      </c>
      <c r="AA232" s="56">
        <v>0.6</v>
      </c>
      <c r="AB232" s="56">
        <v>0.5</v>
      </c>
    </row>
    <row r="233" spans="1:28" x14ac:dyDescent="0.2">
      <c r="A233" s="57">
        <v>38047</v>
      </c>
      <c r="B233" s="56">
        <v>80.900000000000006</v>
      </c>
      <c r="C233" s="56">
        <v>81.099999999999994</v>
      </c>
      <c r="D233" s="56">
        <v>78.7</v>
      </c>
      <c r="E233" s="56">
        <v>80.400000000000006</v>
      </c>
      <c r="F233" s="56">
        <v>77.8</v>
      </c>
      <c r="G233" s="56">
        <v>80.3</v>
      </c>
      <c r="H233" s="56">
        <v>78.599999999999994</v>
      </c>
      <c r="I233" s="56">
        <v>79.900000000000006</v>
      </c>
      <c r="J233" s="56">
        <v>80.2</v>
      </c>
      <c r="K233" s="56">
        <v>1.9</v>
      </c>
      <c r="L233" s="56">
        <v>1.9</v>
      </c>
      <c r="M233" s="56">
        <v>2.6</v>
      </c>
      <c r="N233" s="56">
        <v>2.2000000000000002</v>
      </c>
      <c r="O233" s="56">
        <v>1.6</v>
      </c>
      <c r="P233" s="56">
        <v>2.2000000000000002</v>
      </c>
      <c r="Q233" s="56">
        <v>1.2</v>
      </c>
      <c r="R233" s="56">
        <v>2.2999999999999998</v>
      </c>
      <c r="S233" s="56">
        <v>2</v>
      </c>
      <c r="T233" s="56">
        <v>0.9</v>
      </c>
      <c r="U233" s="56">
        <v>1</v>
      </c>
      <c r="V233" s="56">
        <v>0.9</v>
      </c>
      <c r="W233" s="56">
        <v>1</v>
      </c>
      <c r="X233" s="56">
        <v>0.4</v>
      </c>
      <c r="Y233" s="56">
        <v>0.8</v>
      </c>
      <c r="Z233" s="56">
        <v>0.4</v>
      </c>
      <c r="AA233" s="56">
        <v>0.8</v>
      </c>
      <c r="AB233" s="56">
        <v>0.9</v>
      </c>
    </row>
    <row r="234" spans="1:28" x14ac:dyDescent="0.2">
      <c r="A234" s="57">
        <v>38139</v>
      </c>
      <c r="B234" s="56">
        <v>81.2</v>
      </c>
      <c r="C234" s="56">
        <v>81.3</v>
      </c>
      <c r="D234" s="56">
        <v>79.099999999999994</v>
      </c>
      <c r="E234" s="56">
        <v>80.900000000000006</v>
      </c>
      <c r="F234" s="56">
        <v>78.599999999999994</v>
      </c>
      <c r="G234" s="56">
        <v>81</v>
      </c>
      <c r="H234" s="56">
        <v>78.900000000000006</v>
      </c>
      <c r="I234" s="56">
        <v>80.400000000000006</v>
      </c>
      <c r="J234" s="56">
        <v>80.599999999999994</v>
      </c>
      <c r="K234" s="56">
        <v>2.2999999999999998</v>
      </c>
      <c r="L234" s="56">
        <v>2.1</v>
      </c>
      <c r="M234" s="56">
        <v>3.1</v>
      </c>
      <c r="N234" s="56">
        <v>2.9</v>
      </c>
      <c r="O234" s="56">
        <v>2.7</v>
      </c>
      <c r="P234" s="56">
        <v>2.4</v>
      </c>
      <c r="Q234" s="56">
        <v>1.2</v>
      </c>
      <c r="R234" s="56">
        <v>2.9</v>
      </c>
      <c r="S234" s="56">
        <v>2.5</v>
      </c>
      <c r="T234" s="56">
        <v>0.4</v>
      </c>
      <c r="U234" s="56">
        <v>0.2</v>
      </c>
      <c r="V234" s="56">
        <v>0.5</v>
      </c>
      <c r="W234" s="56">
        <v>0.6</v>
      </c>
      <c r="X234" s="56">
        <v>1</v>
      </c>
      <c r="Y234" s="56">
        <v>0.9</v>
      </c>
      <c r="Z234" s="56">
        <v>0.4</v>
      </c>
      <c r="AA234" s="56">
        <v>0.6</v>
      </c>
      <c r="AB234" s="56">
        <v>0.5</v>
      </c>
    </row>
    <row r="235" spans="1:28" x14ac:dyDescent="0.2">
      <c r="A235" s="57">
        <v>38231</v>
      </c>
      <c r="B235" s="56">
        <v>81.599999999999994</v>
      </c>
      <c r="C235" s="56">
        <v>81.5</v>
      </c>
      <c r="D235" s="56">
        <v>79.400000000000006</v>
      </c>
      <c r="E235" s="56">
        <v>81.2</v>
      </c>
      <c r="F235" s="56">
        <v>79.099999999999994</v>
      </c>
      <c r="G235" s="56">
        <v>81.400000000000006</v>
      </c>
      <c r="H235" s="56">
        <v>79.599999999999994</v>
      </c>
      <c r="I235" s="56">
        <v>80.8</v>
      </c>
      <c r="J235" s="56">
        <v>80.900000000000006</v>
      </c>
      <c r="K235" s="56">
        <v>2.6</v>
      </c>
      <c r="L235" s="56">
        <v>1.7</v>
      </c>
      <c r="M235" s="56">
        <v>2.5</v>
      </c>
      <c r="N235" s="56">
        <v>2.5</v>
      </c>
      <c r="O235" s="56">
        <v>2.5</v>
      </c>
      <c r="P235" s="56">
        <v>2.8</v>
      </c>
      <c r="Q235" s="56">
        <v>2.2000000000000002</v>
      </c>
      <c r="R235" s="56">
        <v>2.5</v>
      </c>
      <c r="S235" s="56">
        <v>2.2999999999999998</v>
      </c>
      <c r="T235" s="56">
        <v>0.5</v>
      </c>
      <c r="U235" s="56">
        <v>0.2</v>
      </c>
      <c r="V235" s="56">
        <v>0.4</v>
      </c>
      <c r="W235" s="56">
        <v>0.4</v>
      </c>
      <c r="X235" s="56">
        <v>0.6</v>
      </c>
      <c r="Y235" s="56">
        <v>0.5</v>
      </c>
      <c r="Z235" s="56">
        <v>0.9</v>
      </c>
      <c r="AA235" s="56">
        <v>0.5</v>
      </c>
      <c r="AB235" s="56">
        <v>0.4</v>
      </c>
    </row>
    <row r="236" spans="1:28" x14ac:dyDescent="0.2">
      <c r="A236" s="57">
        <v>38322</v>
      </c>
      <c r="B236" s="56">
        <v>82.3</v>
      </c>
      <c r="C236" s="56">
        <v>82.1</v>
      </c>
      <c r="D236" s="56">
        <v>80</v>
      </c>
      <c r="E236" s="56">
        <v>81.7</v>
      </c>
      <c r="F236" s="56">
        <v>79.8</v>
      </c>
      <c r="G236" s="56">
        <v>82.4</v>
      </c>
      <c r="H236" s="56">
        <v>79.8</v>
      </c>
      <c r="I236" s="56">
        <v>81.2</v>
      </c>
      <c r="J236" s="56">
        <v>81.5</v>
      </c>
      <c r="K236" s="56">
        <v>2.6</v>
      </c>
      <c r="L236" s="56">
        <v>2.2000000000000002</v>
      </c>
      <c r="M236" s="56">
        <v>2.6</v>
      </c>
      <c r="N236" s="56">
        <v>2.6</v>
      </c>
      <c r="O236" s="56">
        <v>3</v>
      </c>
      <c r="P236" s="56">
        <v>3.4</v>
      </c>
      <c r="Q236" s="56">
        <v>1.9</v>
      </c>
      <c r="R236" s="56">
        <v>2.4</v>
      </c>
      <c r="S236" s="56">
        <v>2.5</v>
      </c>
      <c r="T236" s="56">
        <v>0.9</v>
      </c>
      <c r="U236" s="56">
        <v>0.7</v>
      </c>
      <c r="V236" s="56">
        <v>0.8</v>
      </c>
      <c r="W236" s="56">
        <v>0.6</v>
      </c>
      <c r="X236" s="56">
        <v>0.9</v>
      </c>
      <c r="Y236" s="56">
        <v>1.2</v>
      </c>
      <c r="Z236" s="56">
        <v>0.3</v>
      </c>
      <c r="AA236" s="56">
        <v>0.5</v>
      </c>
      <c r="AB236" s="56">
        <v>0.7</v>
      </c>
    </row>
    <row r="237" spans="1:28" x14ac:dyDescent="0.2">
      <c r="A237" s="57">
        <v>38412</v>
      </c>
      <c r="B237" s="56">
        <v>82.7</v>
      </c>
      <c r="C237" s="56">
        <v>82.7</v>
      </c>
      <c r="D237" s="56">
        <v>80.7</v>
      </c>
      <c r="E237" s="56">
        <v>82.2</v>
      </c>
      <c r="F237" s="56">
        <v>80.400000000000006</v>
      </c>
      <c r="G237" s="56">
        <v>83.1</v>
      </c>
      <c r="H237" s="56">
        <v>80.2</v>
      </c>
      <c r="I237" s="56">
        <v>81.599999999999994</v>
      </c>
      <c r="J237" s="56">
        <v>82.1</v>
      </c>
      <c r="K237" s="56">
        <v>2.2000000000000002</v>
      </c>
      <c r="L237" s="56">
        <v>2</v>
      </c>
      <c r="M237" s="56">
        <v>2.5</v>
      </c>
      <c r="N237" s="56">
        <v>2.2000000000000002</v>
      </c>
      <c r="O237" s="56">
        <v>3.3</v>
      </c>
      <c r="P237" s="56">
        <v>3.5</v>
      </c>
      <c r="Q237" s="56">
        <v>2</v>
      </c>
      <c r="R237" s="56">
        <v>2.1</v>
      </c>
      <c r="S237" s="56">
        <v>2.4</v>
      </c>
      <c r="T237" s="56">
        <v>0.5</v>
      </c>
      <c r="U237" s="56">
        <v>0.7</v>
      </c>
      <c r="V237" s="56">
        <v>0.9</v>
      </c>
      <c r="W237" s="56">
        <v>0.6</v>
      </c>
      <c r="X237" s="56">
        <v>0.8</v>
      </c>
      <c r="Y237" s="56">
        <v>0.8</v>
      </c>
      <c r="Z237" s="56">
        <v>0.5</v>
      </c>
      <c r="AA237" s="56">
        <v>0.5</v>
      </c>
      <c r="AB237" s="56">
        <v>0.7</v>
      </c>
    </row>
    <row r="238" spans="1:28" x14ac:dyDescent="0.2">
      <c r="A238" s="57">
        <v>38504</v>
      </c>
      <c r="B238" s="56">
        <v>83.2</v>
      </c>
      <c r="C238" s="56">
        <v>83</v>
      </c>
      <c r="D238" s="56">
        <v>81.099999999999994</v>
      </c>
      <c r="E238" s="56">
        <v>82.7</v>
      </c>
      <c r="F238" s="56">
        <v>81.5</v>
      </c>
      <c r="G238" s="56">
        <v>83.5</v>
      </c>
      <c r="H238" s="56">
        <v>80.900000000000006</v>
      </c>
      <c r="I238" s="56">
        <v>82.1</v>
      </c>
      <c r="J238" s="56">
        <v>82.6</v>
      </c>
      <c r="K238" s="56">
        <v>2.5</v>
      </c>
      <c r="L238" s="56">
        <v>2.1</v>
      </c>
      <c r="M238" s="56">
        <v>2.5</v>
      </c>
      <c r="N238" s="56">
        <v>2.2000000000000002</v>
      </c>
      <c r="O238" s="56">
        <v>3.7</v>
      </c>
      <c r="P238" s="56">
        <v>3.1</v>
      </c>
      <c r="Q238" s="56">
        <v>2.5</v>
      </c>
      <c r="R238" s="56">
        <v>2.1</v>
      </c>
      <c r="S238" s="56">
        <v>2.5</v>
      </c>
      <c r="T238" s="56">
        <v>0.6</v>
      </c>
      <c r="U238" s="56">
        <v>0.4</v>
      </c>
      <c r="V238" s="56">
        <v>0.5</v>
      </c>
      <c r="W238" s="56">
        <v>0.6</v>
      </c>
      <c r="X238" s="56">
        <v>1.4</v>
      </c>
      <c r="Y238" s="56">
        <v>0.5</v>
      </c>
      <c r="Z238" s="56">
        <v>0.9</v>
      </c>
      <c r="AA238" s="56">
        <v>0.6</v>
      </c>
      <c r="AB238" s="56">
        <v>0.6</v>
      </c>
    </row>
    <row r="239" spans="1:28" x14ac:dyDescent="0.2">
      <c r="A239" s="57">
        <v>38596</v>
      </c>
      <c r="B239" s="56">
        <v>84</v>
      </c>
      <c r="C239" s="56">
        <v>83.9</v>
      </c>
      <c r="D239" s="56">
        <v>81.599999999999994</v>
      </c>
      <c r="E239" s="56">
        <v>83.6</v>
      </c>
      <c r="F239" s="56">
        <v>82.4</v>
      </c>
      <c r="G239" s="56">
        <v>84.3</v>
      </c>
      <c r="H239" s="56">
        <v>81.8</v>
      </c>
      <c r="I239" s="56">
        <v>83.1</v>
      </c>
      <c r="J239" s="56">
        <v>83.4</v>
      </c>
      <c r="K239" s="56">
        <v>2.9</v>
      </c>
      <c r="L239" s="56">
        <v>2.9</v>
      </c>
      <c r="M239" s="56">
        <v>2.8</v>
      </c>
      <c r="N239" s="56">
        <v>3</v>
      </c>
      <c r="O239" s="56">
        <v>4.2</v>
      </c>
      <c r="P239" s="56">
        <v>3.6</v>
      </c>
      <c r="Q239" s="56">
        <v>2.8</v>
      </c>
      <c r="R239" s="56">
        <v>2.8</v>
      </c>
      <c r="S239" s="56">
        <v>3.1</v>
      </c>
      <c r="T239" s="56">
        <v>1</v>
      </c>
      <c r="U239" s="56">
        <v>1.1000000000000001</v>
      </c>
      <c r="V239" s="56">
        <v>0.6</v>
      </c>
      <c r="W239" s="56">
        <v>1.1000000000000001</v>
      </c>
      <c r="X239" s="56">
        <v>1.1000000000000001</v>
      </c>
      <c r="Y239" s="56">
        <v>1</v>
      </c>
      <c r="Z239" s="56">
        <v>1.1000000000000001</v>
      </c>
      <c r="AA239" s="56">
        <v>1.2</v>
      </c>
      <c r="AB239" s="56">
        <v>1</v>
      </c>
    </row>
    <row r="240" spans="1:28" x14ac:dyDescent="0.2">
      <c r="A240" s="57">
        <v>38687</v>
      </c>
      <c r="B240" s="56">
        <v>84.3</v>
      </c>
      <c r="C240" s="56">
        <v>84.3</v>
      </c>
      <c r="D240" s="56">
        <v>82.3</v>
      </c>
      <c r="E240" s="56">
        <v>83.9</v>
      </c>
      <c r="F240" s="56">
        <v>83</v>
      </c>
      <c r="G240" s="56">
        <v>84.8</v>
      </c>
      <c r="H240" s="56">
        <v>82.2</v>
      </c>
      <c r="I240" s="56">
        <v>83.7</v>
      </c>
      <c r="J240" s="56">
        <v>83.8</v>
      </c>
      <c r="K240" s="56">
        <v>2.4</v>
      </c>
      <c r="L240" s="56">
        <v>2.7</v>
      </c>
      <c r="M240" s="56">
        <v>2.9</v>
      </c>
      <c r="N240" s="56">
        <v>2.7</v>
      </c>
      <c r="O240" s="56">
        <v>4</v>
      </c>
      <c r="P240" s="56">
        <v>2.9</v>
      </c>
      <c r="Q240" s="56">
        <v>3</v>
      </c>
      <c r="R240" s="56">
        <v>3.1</v>
      </c>
      <c r="S240" s="56">
        <v>2.8</v>
      </c>
      <c r="T240" s="56">
        <v>0.4</v>
      </c>
      <c r="U240" s="56">
        <v>0.5</v>
      </c>
      <c r="V240" s="56">
        <v>0.9</v>
      </c>
      <c r="W240" s="56">
        <v>0.4</v>
      </c>
      <c r="X240" s="56">
        <v>0.7</v>
      </c>
      <c r="Y240" s="56">
        <v>0.6</v>
      </c>
      <c r="Z240" s="56">
        <v>0.5</v>
      </c>
      <c r="AA240" s="56">
        <v>0.7</v>
      </c>
      <c r="AB240" s="56">
        <v>0.5</v>
      </c>
    </row>
    <row r="241" spans="1:28" x14ac:dyDescent="0.2">
      <c r="A241" s="57">
        <v>38777</v>
      </c>
      <c r="B241" s="56">
        <v>85</v>
      </c>
      <c r="C241" s="56">
        <v>85</v>
      </c>
      <c r="D241" s="56">
        <v>83</v>
      </c>
      <c r="E241" s="56">
        <v>84.7</v>
      </c>
      <c r="F241" s="56">
        <v>83.8</v>
      </c>
      <c r="G241" s="56">
        <v>85.4</v>
      </c>
      <c r="H241" s="56">
        <v>82.9</v>
      </c>
      <c r="I241" s="56">
        <v>84.5</v>
      </c>
      <c r="J241" s="56">
        <v>84.5</v>
      </c>
      <c r="K241" s="56">
        <v>2.8</v>
      </c>
      <c r="L241" s="56">
        <v>2.8</v>
      </c>
      <c r="M241" s="56">
        <v>2.9</v>
      </c>
      <c r="N241" s="56">
        <v>3</v>
      </c>
      <c r="O241" s="56">
        <v>4.2</v>
      </c>
      <c r="P241" s="56">
        <v>2.8</v>
      </c>
      <c r="Q241" s="56">
        <v>3.4</v>
      </c>
      <c r="R241" s="56">
        <v>3.6</v>
      </c>
      <c r="S241" s="56">
        <v>2.9</v>
      </c>
      <c r="T241" s="56">
        <v>0.8</v>
      </c>
      <c r="U241" s="56">
        <v>0.8</v>
      </c>
      <c r="V241" s="56">
        <v>0.9</v>
      </c>
      <c r="W241" s="56">
        <v>1</v>
      </c>
      <c r="X241" s="56">
        <v>1</v>
      </c>
      <c r="Y241" s="56">
        <v>0.7</v>
      </c>
      <c r="Z241" s="56">
        <v>0.9</v>
      </c>
      <c r="AA241" s="56">
        <v>1</v>
      </c>
      <c r="AB241" s="56">
        <v>0.8</v>
      </c>
    </row>
    <row r="242" spans="1:28" x14ac:dyDescent="0.2">
      <c r="A242" s="57">
        <v>38869</v>
      </c>
      <c r="B242" s="56">
        <v>86.4</v>
      </c>
      <c r="C242" s="56">
        <v>86.2</v>
      </c>
      <c r="D242" s="56">
        <v>84.5</v>
      </c>
      <c r="E242" s="56">
        <v>85.8</v>
      </c>
      <c r="F242" s="56">
        <v>85.4</v>
      </c>
      <c r="G242" s="56">
        <v>86.4</v>
      </c>
      <c r="H242" s="56">
        <v>84.4</v>
      </c>
      <c r="I242" s="56">
        <v>86</v>
      </c>
      <c r="J242" s="56">
        <v>85.9</v>
      </c>
      <c r="K242" s="56">
        <v>3.8</v>
      </c>
      <c r="L242" s="56">
        <v>3.9</v>
      </c>
      <c r="M242" s="56">
        <v>4.2</v>
      </c>
      <c r="N242" s="56">
        <v>3.7</v>
      </c>
      <c r="O242" s="56">
        <v>4.8</v>
      </c>
      <c r="P242" s="56">
        <v>3.5</v>
      </c>
      <c r="Q242" s="56">
        <v>4.3</v>
      </c>
      <c r="R242" s="56">
        <v>4.8</v>
      </c>
      <c r="S242" s="56">
        <v>4</v>
      </c>
      <c r="T242" s="56">
        <v>1.6</v>
      </c>
      <c r="U242" s="56">
        <v>1.4</v>
      </c>
      <c r="V242" s="56">
        <v>1.8</v>
      </c>
      <c r="W242" s="56">
        <v>1.3</v>
      </c>
      <c r="X242" s="56">
        <v>1.9</v>
      </c>
      <c r="Y242" s="56">
        <v>1.2</v>
      </c>
      <c r="Z242" s="56">
        <v>1.8</v>
      </c>
      <c r="AA242" s="56">
        <v>1.8</v>
      </c>
      <c r="AB242" s="56">
        <v>1.7</v>
      </c>
    </row>
    <row r="243" spans="1:28" x14ac:dyDescent="0.2">
      <c r="A243" s="57">
        <v>38961</v>
      </c>
      <c r="B243" s="56">
        <v>87.2</v>
      </c>
      <c r="C243" s="56">
        <v>86.8</v>
      </c>
      <c r="D243" s="56">
        <v>85.2</v>
      </c>
      <c r="E243" s="56">
        <v>86.8</v>
      </c>
      <c r="F243" s="56">
        <v>86.3</v>
      </c>
      <c r="G243" s="56">
        <v>87.1</v>
      </c>
      <c r="H243" s="56">
        <v>85.8</v>
      </c>
      <c r="I243" s="56">
        <v>86.6</v>
      </c>
      <c r="J243" s="56">
        <v>86.7</v>
      </c>
      <c r="K243" s="56">
        <v>3.8</v>
      </c>
      <c r="L243" s="56">
        <v>3.5</v>
      </c>
      <c r="M243" s="56">
        <v>4.4000000000000004</v>
      </c>
      <c r="N243" s="56">
        <v>3.8</v>
      </c>
      <c r="O243" s="56">
        <v>4.7</v>
      </c>
      <c r="P243" s="56">
        <v>3.3</v>
      </c>
      <c r="Q243" s="56">
        <v>4.9000000000000004</v>
      </c>
      <c r="R243" s="56">
        <v>4.2</v>
      </c>
      <c r="S243" s="56">
        <v>4</v>
      </c>
      <c r="T243" s="56">
        <v>0.9</v>
      </c>
      <c r="U243" s="56">
        <v>0.7</v>
      </c>
      <c r="V243" s="56">
        <v>0.8</v>
      </c>
      <c r="W243" s="56">
        <v>1.2</v>
      </c>
      <c r="X243" s="56">
        <v>1.1000000000000001</v>
      </c>
      <c r="Y243" s="56">
        <v>0.8</v>
      </c>
      <c r="Z243" s="56">
        <v>1.7</v>
      </c>
      <c r="AA243" s="56">
        <v>0.7</v>
      </c>
      <c r="AB243" s="56">
        <v>0.9</v>
      </c>
    </row>
    <row r="244" spans="1:28" x14ac:dyDescent="0.2">
      <c r="A244" s="57">
        <v>39052</v>
      </c>
      <c r="B244" s="56">
        <v>87</v>
      </c>
      <c r="C244" s="56">
        <v>86.7</v>
      </c>
      <c r="D244" s="56">
        <v>85.1</v>
      </c>
      <c r="E244" s="56">
        <v>86.5</v>
      </c>
      <c r="F244" s="56">
        <v>86.6</v>
      </c>
      <c r="G244" s="56">
        <v>86.8</v>
      </c>
      <c r="H244" s="56">
        <v>86.3</v>
      </c>
      <c r="I244" s="56">
        <v>86.4</v>
      </c>
      <c r="J244" s="56">
        <v>86.6</v>
      </c>
      <c r="K244" s="56">
        <v>3.2</v>
      </c>
      <c r="L244" s="56">
        <v>2.8</v>
      </c>
      <c r="M244" s="56">
        <v>3.4</v>
      </c>
      <c r="N244" s="56">
        <v>3.1</v>
      </c>
      <c r="O244" s="56">
        <v>4.3</v>
      </c>
      <c r="P244" s="56">
        <v>2.4</v>
      </c>
      <c r="Q244" s="56">
        <v>5</v>
      </c>
      <c r="R244" s="56">
        <v>3.2</v>
      </c>
      <c r="S244" s="56">
        <v>3.3</v>
      </c>
      <c r="T244" s="56">
        <v>-0.2</v>
      </c>
      <c r="U244" s="56">
        <v>-0.1</v>
      </c>
      <c r="V244" s="56">
        <v>-0.1</v>
      </c>
      <c r="W244" s="56">
        <v>-0.3</v>
      </c>
      <c r="X244" s="56">
        <v>0.3</v>
      </c>
      <c r="Y244" s="56">
        <v>-0.3</v>
      </c>
      <c r="Z244" s="56">
        <v>0.6</v>
      </c>
      <c r="AA244" s="56">
        <v>-0.2</v>
      </c>
      <c r="AB244" s="56">
        <v>-0.1</v>
      </c>
    </row>
    <row r="245" spans="1:28" x14ac:dyDescent="0.2">
      <c r="A245" s="57">
        <v>39142</v>
      </c>
      <c r="B245" s="56">
        <v>86.9</v>
      </c>
      <c r="C245" s="56">
        <v>86.9</v>
      </c>
      <c r="D245" s="56">
        <v>85.5</v>
      </c>
      <c r="E245" s="56">
        <v>86.3</v>
      </c>
      <c r="F245" s="56">
        <v>86.8</v>
      </c>
      <c r="G245" s="56">
        <v>87.3</v>
      </c>
      <c r="H245" s="56">
        <v>86.3</v>
      </c>
      <c r="I245" s="56">
        <v>86.5</v>
      </c>
      <c r="J245" s="56">
        <v>86.6</v>
      </c>
      <c r="K245" s="56">
        <v>2.2000000000000002</v>
      </c>
      <c r="L245" s="56">
        <v>2.2000000000000002</v>
      </c>
      <c r="M245" s="56">
        <v>3</v>
      </c>
      <c r="N245" s="56">
        <v>1.9</v>
      </c>
      <c r="O245" s="56">
        <v>3.6</v>
      </c>
      <c r="P245" s="56">
        <v>2.2000000000000002</v>
      </c>
      <c r="Q245" s="56">
        <v>4.0999999999999996</v>
      </c>
      <c r="R245" s="56">
        <v>2.4</v>
      </c>
      <c r="S245" s="56">
        <v>2.5</v>
      </c>
      <c r="T245" s="56">
        <v>-0.1</v>
      </c>
      <c r="U245" s="56">
        <v>0.2</v>
      </c>
      <c r="V245" s="56">
        <v>0.5</v>
      </c>
      <c r="W245" s="56">
        <v>-0.2</v>
      </c>
      <c r="X245" s="56">
        <v>0.2</v>
      </c>
      <c r="Y245" s="56">
        <v>0.6</v>
      </c>
      <c r="Z245" s="56">
        <v>0</v>
      </c>
      <c r="AA245" s="56">
        <v>0.1</v>
      </c>
      <c r="AB245" s="56">
        <v>0</v>
      </c>
    </row>
    <row r="246" spans="1:28" x14ac:dyDescent="0.2">
      <c r="A246" s="57">
        <v>39234</v>
      </c>
      <c r="B246" s="56">
        <v>87.9</v>
      </c>
      <c r="C246" s="56">
        <v>87.9</v>
      </c>
      <c r="D246" s="56">
        <v>86.7</v>
      </c>
      <c r="E246" s="56">
        <v>87.3</v>
      </c>
      <c r="F246" s="56">
        <v>88</v>
      </c>
      <c r="G246" s="56">
        <v>88.4</v>
      </c>
      <c r="H246" s="56">
        <v>87.5</v>
      </c>
      <c r="I246" s="56">
        <v>87.7</v>
      </c>
      <c r="J246" s="56">
        <v>87.7</v>
      </c>
      <c r="K246" s="56">
        <v>1.7</v>
      </c>
      <c r="L246" s="56">
        <v>2</v>
      </c>
      <c r="M246" s="56">
        <v>2.6</v>
      </c>
      <c r="N246" s="56">
        <v>1.7</v>
      </c>
      <c r="O246" s="56">
        <v>3</v>
      </c>
      <c r="P246" s="56">
        <v>2.2999999999999998</v>
      </c>
      <c r="Q246" s="56">
        <v>3.7</v>
      </c>
      <c r="R246" s="56">
        <v>2</v>
      </c>
      <c r="S246" s="56">
        <v>2.1</v>
      </c>
      <c r="T246" s="56">
        <v>1.2</v>
      </c>
      <c r="U246" s="56">
        <v>1.2</v>
      </c>
      <c r="V246" s="56">
        <v>1.4</v>
      </c>
      <c r="W246" s="56">
        <v>1.2</v>
      </c>
      <c r="X246" s="56">
        <v>1.4</v>
      </c>
      <c r="Y246" s="56">
        <v>1.3</v>
      </c>
      <c r="Z246" s="56">
        <v>1.4</v>
      </c>
      <c r="AA246" s="56">
        <v>1.4</v>
      </c>
      <c r="AB246" s="56">
        <v>1.3</v>
      </c>
    </row>
    <row r="247" spans="1:28" x14ac:dyDescent="0.2">
      <c r="A247" s="57">
        <v>39326</v>
      </c>
      <c r="B247" s="56">
        <v>88.3</v>
      </c>
      <c r="C247" s="56">
        <v>88.6</v>
      </c>
      <c r="D247" s="56">
        <v>87.5</v>
      </c>
      <c r="E247" s="56">
        <v>88</v>
      </c>
      <c r="F247" s="56">
        <v>88.6</v>
      </c>
      <c r="G247" s="56">
        <v>88.6</v>
      </c>
      <c r="H247" s="56">
        <v>88.5</v>
      </c>
      <c r="I247" s="56">
        <v>88.4</v>
      </c>
      <c r="J247" s="56">
        <v>88.3</v>
      </c>
      <c r="K247" s="56">
        <v>1.3</v>
      </c>
      <c r="L247" s="56">
        <v>2.1</v>
      </c>
      <c r="M247" s="56">
        <v>2.7</v>
      </c>
      <c r="N247" s="56">
        <v>1.4</v>
      </c>
      <c r="O247" s="56">
        <v>2.7</v>
      </c>
      <c r="P247" s="56">
        <v>1.7</v>
      </c>
      <c r="Q247" s="56">
        <v>3.1</v>
      </c>
      <c r="R247" s="56">
        <v>2.1</v>
      </c>
      <c r="S247" s="56">
        <v>1.8</v>
      </c>
      <c r="T247" s="56">
        <v>0.5</v>
      </c>
      <c r="U247" s="56">
        <v>0.8</v>
      </c>
      <c r="V247" s="56">
        <v>0.9</v>
      </c>
      <c r="W247" s="56">
        <v>0.8</v>
      </c>
      <c r="X247" s="56">
        <v>0.7</v>
      </c>
      <c r="Y247" s="56">
        <v>0.2</v>
      </c>
      <c r="Z247" s="56">
        <v>1.1000000000000001</v>
      </c>
      <c r="AA247" s="56">
        <v>0.8</v>
      </c>
      <c r="AB247" s="56">
        <v>0.7</v>
      </c>
    </row>
    <row r="248" spans="1:28" x14ac:dyDescent="0.2">
      <c r="A248" s="57">
        <v>39417</v>
      </c>
      <c r="B248" s="56">
        <v>89.1</v>
      </c>
      <c r="C248" s="56">
        <v>89.5</v>
      </c>
      <c r="D248" s="56">
        <v>88.4</v>
      </c>
      <c r="E248" s="56">
        <v>88.9</v>
      </c>
      <c r="F248" s="56">
        <v>89.3</v>
      </c>
      <c r="G248" s="56">
        <v>89.4</v>
      </c>
      <c r="H248" s="56">
        <v>88.8</v>
      </c>
      <c r="I248" s="56">
        <v>89.2</v>
      </c>
      <c r="J248" s="56">
        <v>89.1</v>
      </c>
      <c r="K248" s="56">
        <v>2.4</v>
      </c>
      <c r="L248" s="56">
        <v>3.2</v>
      </c>
      <c r="M248" s="56">
        <v>3.9</v>
      </c>
      <c r="N248" s="56">
        <v>2.8</v>
      </c>
      <c r="O248" s="56">
        <v>3.1</v>
      </c>
      <c r="P248" s="56">
        <v>3</v>
      </c>
      <c r="Q248" s="56">
        <v>2.9</v>
      </c>
      <c r="R248" s="56">
        <v>3.2</v>
      </c>
      <c r="S248" s="56">
        <v>2.9</v>
      </c>
      <c r="T248" s="56">
        <v>0.9</v>
      </c>
      <c r="U248" s="56">
        <v>1</v>
      </c>
      <c r="V248" s="56">
        <v>1</v>
      </c>
      <c r="W248" s="56">
        <v>1</v>
      </c>
      <c r="X248" s="56">
        <v>0.8</v>
      </c>
      <c r="Y248" s="56">
        <v>0.9</v>
      </c>
      <c r="Z248" s="56">
        <v>0.3</v>
      </c>
      <c r="AA248" s="56">
        <v>0.9</v>
      </c>
      <c r="AB248" s="56">
        <v>0.9</v>
      </c>
    </row>
    <row r="249" spans="1:28" x14ac:dyDescent="0.2">
      <c r="A249" s="57">
        <v>39508</v>
      </c>
      <c r="B249" s="56">
        <v>90.3</v>
      </c>
      <c r="C249" s="56">
        <v>90.7</v>
      </c>
      <c r="D249" s="56">
        <v>89.6</v>
      </c>
      <c r="E249" s="56">
        <v>90.1</v>
      </c>
      <c r="F249" s="56">
        <v>90.5</v>
      </c>
      <c r="G249" s="56">
        <v>90.5</v>
      </c>
      <c r="H249" s="56">
        <v>89.6</v>
      </c>
      <c r="I249" s="56">
        <v>90.5</v>
      </c>
      <c r="J249" s="56">
        <v>90.3</v>
      </c>
      <c r="K249" s="56">
        <v>3.9</v>
      </c>
      <c r="L249" s="56">
        <v>4.4000000000000004</v>
      </c>
      <c r="M249" s="56">
        <v>4.8</v>
      </c>
      <c r="N249" s="56">
        <v>4.4000000000000004</v>
      </c>
      <c r="O249" s="56">
        <v>4.3</v>
      </c>
      <c r="P249" s="56">
        <v>3.7</v>
      </c>
      <c r="Q249" s="56">
        <v>3.8</v>
      </c>
      <c r="R249" s="56">
        <v>4.5999999999999996</v>
      </c>
      <c r="S249" s="56">
        <v>4.3</v>
      </c>
      <c r="T249" s="56">
        <v>1.3</v>
      </c>
      <c r="U249" s="56">
        <v>1.3</v>
      </c>
      <c r="V249" s="56">
        <v>1.4</v>
      </c>
      <c r="W249" s="56">
        <v>1.3</v>
      </c>
      <c r="X249" s="56">
        <v>1.3</v>
      </c>
      <c r="Y249" s="56">
        <v>1.2</v>
      </c>
      <c r="Z249" s="56">
        <v>0.9</v>
      </c>
      <c r="AA249" s="56">
        <v>1.5</v>
      </c>
      <c r="AB249" s="56">
        <v>1.3</v>
      </c>
    </row>
    <row r="250" spans="1:28" x14ac:dyDescent="0.2">
      <c r="A250" s="57">
        <v>39600</v>
      </c>
      <c r="B250" s="56">
        <v>91.7</v>
      </c>
      <c r="C250" s="56">
        <v>91.8</v>
      </c>
      <c r="D250" s="56">
        <v>91.1</v>
      </c>
      <c r="E250" s="56">
        <v>91.3</v>
      </c>
      <c r="F250" s="56">
        <v>92</v>
      </c>
      <c r="G250" s="56">
        <v>91.5</v>
      </c>
      <c r="H250" s="56">
        <v>90.9</v>
      </c>
      <c r="I250" s="56">
        <v>91.6</v>
      </c>
      <c r="J250" s="56">
        <v>91.6</v>
      </c>
      <c r="K250" s="56">
        <v>4.3</v>
      </c>
      <c r="L250" s="56">
        <v>4.4000000000000004</v>
      </c>
      <c r="M250" s="56">
        <v>5.0999999999999996</v>
      </c>
      <c r="N250" s="56">
        <v>4.5999999999999996</v>
      </c>
      <c r="O250" s="56">
        <v>4.5</v>
      </c>
      <c r="P250" s="56">
        <v>3.5</v>
      </c>
      <c r="Q250" s="56">
        <v>3.9</v>
      </c>
      <c r="R250" s="56">
        <v>4.4000000000000004</v>
      </c>
      <c r="S250" s="56">
        <v>4.4000000000000004</v>
      </c>
      <c r="T250" s="56">
        <v>1.6</v>
      </c>
      <c r="U250" s="56">
        <v>1.2</v>
      </c>
      <c r="V250" s="56">
        <v>1.7</v>
      </c>
      <c r="W250" s="56">
        <v>1.3</v>
      </c>
      <c r="X250" s="56">
        <v>1.7</v>
      </c>
      <c r="Y250" s="56">
        <v>1.1000000000000001</v>
      </c>
      <c r="Z250" s="56">
        <v>1.5</v>
      </c>
      <c r="AA250" s="56">
        <v>1.2</v>
      </c>
      <c r="AB250" s="56">
        <v>1.4</v>
      </c>
    </row>
    <row r="251" spans="1:28" x14ac:dyDescent="0.2">
      <c r="A251" s="57">
        <v>39692</v>
      </c>
      <c r="B251" s="56">
        <v>92.7</v>
      </c>
      <c r="C251" s="56">
        <v>92.9</v>
      </c>
      <c r="D251" s="56">
        <v>92.4</v>
      </c>
      <c r="E251" s="56">
        <v>92.5</v>
      </c>
      <c r="F251" s="56">
        <v>92.9</v>
      </c>
      <c r="G251" s="56">
        <v>92.5</v>
      </c>
      <c r="H251" s="56">
        <v>92.5</v>
      </c>
      <c r="I251" s="56">
        <v>93</v>
      </c>
      <c r="J251" s="56">
        <v>92.7</v>
      </c>
      <c r="K251" s="56">
        <v>5</v>
      </c>
      <c r="L251" s="56">
        <v>4.9000000000000004</v>
      </c>
      <c r="M251" s="56">
        <v>5.6</v>
      </c>
      <c r="N251" s="56">
        <v>5.0999999999999996</v>
      </c>
      <c r="O251" s="56">
        <v>4.9000000000000004</v>
      </c>
      <c r="P251" s="56">
        <v>4.4000000000000004</v>
      </c>
      <c r="Q251" s="56">
        <v>4.5</v>
      </c>
      <c r="R251" s="56">
        <v>5.2</v>
      </c>
      <c r="S251" s="56">
        <v>5</v>
      </c>
      <c r="T251" s="56">
        <v>1.1000000000000001</v>
      </c>
      <c r="U251" s="56">
        <v>1.2</v>
      </c>
      <c r="V251" s="56">
        <v>1.4</v>
      </c>
      <c r="W251" s="56">
        <v>1.3</v>
      </c>
      <c r="X251" s="56">
        <v>1</v>
      </c>
      <c r="Y251" s="56">
        <v>1.1000000000000001</v>
      </c>
      <c r="Z251" s="56">
        <v>1.8</v>
      </c>
      <c r="AA251" s="56">
        <v>1.5</v>
      </c>
      <c r="AB251" s="56">
        <v>1.2</v>
      </c>
    </row>
    <row r="252" spans="1:28" x14ac:dyDescent="0.2">
      <c r="A252" s="57">
        <v>39783</v>
      </c>
      <c r="B252" s="56">
        <v>92.4</v>
      </c>
      <c r="C252" s="56">
        <v>92.3</v>
      </c>
      <c r="D252" s="56">
        <v>92.2</v>
      </c>
      <c r="E252" s="56">
        <v>92.2</v>
      </c>
      <c r="F252" s="56">
        <v>92.6</v>
      </c>
      <c r="G252" s="56">
        <v>92.3</v>
      </c>
      <c r="H252" s="56">
        <v>92.1</v>
      </c>
      <c r="I252" s="56">
        <v>92.6</v>
      </c>
      <c r="J252" s="56">
        <v>92.4</v>
      </c>
      <c r="K252" s="56">
        <v>3.7</v>
      </c>
      <c r="L252" s="56">
        <v>3.1</v>
      </c>
      <c r="M252" s="56">
        <v>4.3</v>
      </c>
      <c r="N252" s="56">
        <v>3.7</v>
      </c>
      <c r="O252" s="56">
        <v>3.7</v>
      </c>
      <c r="P252" s="56">
        <v>3.2</v>
      </c>
      <c r="Q252" s="56">
        <v>3.7</v>
      </c>
      <c r="R252" s="56">
        <v>3.8</v>
      </c>
      <c r="S252" s="56">
        <v>3.7</v>
      </c>
      <c r="T252" s="56">
        <v>-0.3</v>
      </c>
      <c r="U252" s="56">
        <v>-0.6</v>
      </c>
      <c r="V252" s="56">
        <v>-0.2</v>
      </c>
      <c r="W252" s="56">
        <v>-0.3</v>
      </c>
      <c r="X252" s="56">
        <v>-0.3</v>
      </c>
      <c r="Y252" s="56">
        <v>-0.2</v>
      </c>
      <c r="Z252" s="56">
        <v>-0.4</v>
      </c>
      <c r="AA252" s="56">
        <v>-0.4</v>
      </c>
      <c r="AB252" s="56">
        <v>-0.3</v>
      </c>
    </row>
    <row r="253" spans="1:28" x14ac:dyDescent="0.2">
      <c r="A253" s="57">
        <v>39873</v>
      </c>
      <c r="B253" s="56">
        <v>92.5</v>
      </c>
      <c r="C253" s="56">
        <v>92.6</v>
      </c>
      <c r="D253" s="56">
        <v>92.4</v>
      </c>
      <c r="E253" s="56">
        <v>92.2</v>
      </c>
      <c r="F253" s="56">
        <v>92.5</v>
      </c>
      <c r="G253" s="56">
        <v>92.5</v>
      </c>
      <c r="H253" s="56">
        <v>92.2</v>
      </c>
      <c r="I253" s="56">
        <v>92.9</v>
      </c>
      <c r="J253" s="56">
        <v>92.5</v>
      </c>
      <c r="K253" s="56">
        <v>2.4</v>
      </c>
      <c r="L253" s="56">
        <v>2.1</v>
      </c>
      <c r="M253" s="56">
        <v>3.1</v>
      </c>
      <c r="N253" s="56">
        <v>2.2999999999999998</v>
      </c>
      <c r="O253" s="56">
        <v>2.2000000000000002</v>
      </c>
      <c r="P253" s="56">
        <v>2.2000000000000002</v>
      </c>
      <c r="Q253" s="56">
        <v>2.9</v>
      </c>
      <c r="R253" s="56">
        <v>2.7</v>
      </c>
      <c r="S253" s="56">
        <v>2.4</v>
      </c>
      <c r="T253" s="56">
        <v>0.1</v>
      </c>
      <c r="U253" s="56">
        <v>0.3</v>
      </c>
      <c r="V253" s="56">
        <v>0.2</v>
      </c>
      <c r="W253" s="56">
        <v>0</v>
      </c>
      <c r="X253" s="56">
        <v>-0.1</v>
      </c>
      <c r="Y253" s="56">
        <v>0.2</v>
      </c>
      <c r="Z253" s="56">
        <v>0.1</v>
      </c>
      <c r="AA253" s="56">
        <v>0.3</v>
      </c>
      <c r="AB253" s="56">
        <v>0.1</v>
      </c>
    </row>
    <row r="254" spans="1:28" x14ac:dyDescent="0.2">
      <c r="A254" s="57">
        <v>39965</v>
      </c>
      <c r="B254" s="56">
        <v>92.9</v>
      </c>
      <c r="C254" s="56">
        <v>92.9</v>
      </c>
      <c r="D254" s="56">
        <v>92.9</v>
      </c>
      <c r="E254" s="56">
        <v>92.7</v>
      </c>
      <c r="F254" s="56">
        <v>93.3</v>
      </c>
      <c r="G254" s="56">
        <v>93</v>
      </c>
      <c r="H254" s="56">
        <v>93.2</v>
      </c>
      <c r="I254" s="56">
        <v>93.5</v>
      </c>
      <c r="J254" s="56">
        <v>92.9</v>
      </c>
      <c r="K254" s="56">
        <v>1.3</v>
      </c>
      <c r="L254" s="56">
        <v>1.2</v>
      </c>
      <c r="M254" s="56">
        <v>2</v>
      </c>
      <c r="N254" s="56">
        <v>1.5</v>
      </c>
      <c r="O254" s="56">
        <v>1.4</v>
      </c>
      <c r="P254" s="56">
        <v>1.6</v>
      </c>
      <c r="Q254" s="56">
        <v>2.5</v>
      </c>
      <c r="R254" s="56">
        <v>2.1</v>
      </c>
      <c r="S254" s="56">
        <v>1.4</v>
      </c>
      <c r="T254" s="56">
        <v>0.4</v>
      </c>
      <c r="U254" s="56">
        <v>0.3</v>
      </c>
      <c r="V254" s="56">
        <v>0.5</v>
      </c>
      <c r="W254" s="56">
        <v>0.5</v>
      </c>
      <c r="X254" s="56">
        <v>0.9</v>
      </c>
      <c r="Y254" s="56">
        <v>0.5</v>
      </c>
      <c r="Z254" s="56">
        <v>1.1000000000000001</v>
      </c>
      <c r="AA254" s="56">
        <v>0.6</v>
      </c>
      <c r="AB254" s="56">
        <v>0.4</v>
      </c>
    </row>
    <row r="255" spans="1:28" x14ac:dyDescent="0.2">
      <c r="A255" s="57">
        <v>40057</v>
      </c>
      <c r="B255" s="56">
        <v>93.9</v>
      </c>
      <c r="C255" s="56">
        <v>93.4</v>
      </c>
      <c r="D255" s="56">
        <v>94.2</v>
      </c>
      <c r="E255" s="56">
        <v>93.7</v>
      </c>
      <c r="F255" s="56">
        <v>94</v>
      </c>
      <c r="G255" s="56">
        <v>94.1</v>
      </c>
      <c r="H255" s="56">
        <v>95</v>
      </c>
      <c r="I255" s="56">
        <v>94.3</v>
      </c>
      <c r="J255" s="56">
        <v>93.8</v>
      </c>
      <c r="K255" s="56">
        <v>1.3</v>
      </c>
      <c r="L255" s="56">
        <v>0.5</v>
      </c>
      <c r="M255" s="56">
        <v>1.9</v>
      </c>
      <c r="N255" s="56">
        <v>1.3</v>
      </c>
      <c r="O255" s="56">
        <v>1.2</v>
      </c>
      <c r="P255" s="56">
        <v>1.7</v>
      </c>
      <c r="Q255" s="56">
        <v>2.7</v>
      </c>
      <c r="R255" s="56">
        <v>1.4</v>
      </c>
      <c r="S255" s="56">
        <v>1.2</v>
      </c>
      <c r="T255" s="56">
        <v>1.1000000000000001</v>
      </c>
      <c r="U255" s="56">
        <v>0.5</v>
      </c>
      <c r="V255" s="56">
        <v>1.4</v>
      </c>
      <c r="W255" s="56">
        <v>1.1000000000000001</v>
      </c>
      <c r="X255" s="56">
        <v>0.8</v>
      </c>
      <c r="Y255" s="56">
        <v>1.2</v>
      </c>
      <c r="Z255" s="56">
        <v>1.9</v>
      </c>
      <c r="AA255" s="56">
        <v>0.9</v>
      </c>
      <c r="AB255" s="56">
        <v>1</v>
      </c>
    </row>
    <row r="256" spans="1:28" x14ac:dyDescent="0.2">
      <c r="A256" s="57">
        <v>40148</v>
      </c>
      <c r="B256" s="56">
        <v>94.4</v>
      </c>
      <c r="C256" s="56">
        <v>94</v>
      </c>
      <c r="D256" s="56">
        <v>94.5</v>
      </c>
      <c r="E256" s="56">
        <v>94.1</v>
      </c>
      <c r="F256" s="56">
        <v>94.5</v>
      </c>
      <c r="G256" s="56">
        <v>94.7</v>
      </c>
      <c r="H256" s="56">
        <v>94.9</v>
      </c>
      <c r="I256" s="56">
        <v>94.7</v>
      </c>
      <c r="J256" s="56">
        <v>94.3</v>
      </c>
      <c r="K256" s="56">
        <v>2.2000000000000002</v>
      </c>
      <c r="L256" s="56">
        <v>1.8</v>
      </c>
      <c r="M256" s="56">
        <v>2.5</v>
      </c>
      <c r="N256" s="56">
        <v>2.1</v>
      </c>
      <c r="O256" s="56">
        <v>2.1</v>
      </c>
      <c r="P256" s="56">
        <v>2.6</v>
      </c>
      <c r="Q256" s="56">
        <v>3</v>
      </c>
      <c r="R256" s="56">
        <v>2.2999999999999998</v>
      </c>
      <c r="S256" s="56">
        <v>2.1</v>
      </c>
      <c r="T256" s="56">
        <v>0.5</v>
      </c>
      <c r="U256" s="56">
        <v>0.6</v>
      </c>
      <c r="V256" s="56">
        <v>0.3</v>
      </c>
      <c r="W256" s="56">
        <v>0.4</v>
      </c>
      <c r="X256" s="56">
        <v>0.5</v>
      </c>
      <c r="Y256" s="56">
        <v>0.6</v>
      </c>
      <c r="Z256" s="56">
        <v>-0.1</v>
      </c>
      <c r="AA256" s="56">
        <v>0.4</v>
      </c>
      <c r="AB256" s="56">
        <v>0.5</v>
      </c>
    </row>
    <row r="257" spans="1:28" x14ac:dyDescent="0.2">
      <c r="A257" s="57">
        <v>40238</v>
      </c>
      <c r="B257" s="56">
        <v>95.2</v>
      </c>
      <c r="C257" s="56">
        <v>95.2</v>
      </c>
      <c r="D257" s="56">
        <v>95.2</v>
      </c>
      <c r="E257" s="56">
        <v>94.6</v>
      </c>
      <c r="F257" s="56">
        <v>95.6</v>
      </c>
      <c r="G257" s="56">
        <v>95.4</v>
      </c>
      <c r="H257" s="56">
        <v>95.4</v>
      </c>
      <c r="I257" s="56">
        <v>95.3</v>
      </c>
      <c r="J257" s="56">
        <v>95.2</v>
      </c>
      <c r="K257" s="56">
        <v>2.9</v>
      </c>
      <c r="L257" s="56">
        <v>2.8</v>
      </c>
      <c r="M257" s="56">
        <v>3</v>
      </c>
      <c r="N257" s="56">
        <v>2.6</v>
      </c>
      <c r="O257" s="56">
        <v>3.4</v>
      </c>
      <c r="P257" s="56">
        <v>3.1</v>
      </c>
      <c r="Q257" s="56">
        <v>3.5</v>
      </c>
      <c r="R257" s="56">
        <v>2.6</v>
      </c>
      <c r="S257" s="56">
        <v>2.9</v>
      </c>
      <c r="T257" s="56">
        <v>0.8</v>
      </c>
      <c r="U257" s="56">
        <v>1.3</v>
      </c>
      <c r="V257" s="56">
        <v>0.7</v>
      </c>
      <c r="W257" s="56">
        <v>0.5</v>
      </c>
      <c r="X257" s="56">
        <v>1.2</v>
      </c>
      <c r="Y257" s="56">
        <v>0.7</v>
      </c>
      <c r="Z257" s="56">
        <v>0.5</v>
      </c>
      <c r="AA257" s="56">
        <v>0.6</v>
      </c>
      <c r="AB257" s="56">
        <v>1</v>
      </c>
    </row>
    <row r="258" spans="1:28" x14ac:dyDescent="0.2">
      <c r="A258" s="57">
        <v>40330</v>
      </c>
      <c r="B258" s="56">
        <v>95.6</v>
      </c>
      <c r="C258" s="56">
        <v>95.8</v>
      </c>
      <c r="D258" s="56">
        <v>95.9</v>
      </c>
      <c r="E258" s="56">
        <v>95.3</v>
      </c>
      <c r="F258" s="56">
        <v>96.5</v>
      </c>
      <c r="G258" s="56">
        <v>95.8</v>
      </c>
      <c r="H258" s="56">
        <v>96.2</v>
      </c>
      <c r="I258" s="56">
        <v>95.6</v>
      </c>
      <c r="J258" s="56">
        <v>95.8</v>
      </c>
      <c r="K258" s="56">
        <v>2.9</v>
      </c>
      <c r="L258" s="56">
        <v>3.1</v>
      </c>
      <c r="M258" s="56">
        <v>3.2</v>
      </c>
      <c r="N258" s="56">
        <v>2.8</v>
      </c>
      <c r="O258" s="56">
        <v>3.4</v>
      </c>
      <c r="P258" s="56">
        <v>3</v>
      </c>
      <c r="Q258" s="56">
        <v>3.2</v>
      </c>
      <c r="R258" s="56">
        <v>2.2000000000000002</v>
      </c>
      <c r="S258" s="56">
        <v>3.1</v>
      </c>
      <c r="T258" s="56">
        <v>0.4</v>
      </c>
      <c r="U258" s="56">
        <v>0.6</v>
      </c>
      <c r="V258" s="56">
        <v>0.7</v>
      </c>
      <c r="W258" s="56">
        <v>0.7</v>
      </c>
      <c r="X258" s="56">
        <v>0.9</v>
      </c>
      <c r="Y258" s="56">
        <v>0.4</v>
      </c>
      <c r="Z258" s="56">
        <v>0.8</v>
      </c>
      <c r="AA258" s="56">
        <v>0.3</v>
      </c>
      <c r="AB258" s="56">
        <v>0.6</v>
      </c>
    </row>
    <row r="259" spans="1:28" x14ac:dyDescent="0.2">
      <c r="A259" s="57">
        <v>40422</v>
      </c>
      <c r="B259" s="56">
        <v>96.3</v>
      </c>
      <c r="C259" s="56">
        <v>96.3</v>
      </c>
      <c r="D259" s="56">
        <v>96.9</v>
      </c>
      <c r="E259" s="56">
        <v>96.2</v>
      </c>
      <c r="F259" s="56">
        <v>96.9</v>
      </c>
      <c r="G259" s="56">
        <v>96.8</v>
      </c>
      <c r="H259" s="56">
        <v>97.2</v>
      </c>
      <c r="I259" s="56">
        <v>96.3</v>
      </c>
      <c r="J259" s="56">
        <v>96.5</v>
      </c>
      <c r="K259" s="56">
        <v>2.6</v>
      </c>
      <c r="L259" s="56">
        <v>3.1</v>
      </c>
      <c r="M259" s="56">
        <v>2.9</v>
      </c>
      <c r="N259" s="56">
        <v>2.7</v>
      </c>
      <c r="O259" s="56">
        <v>3.1</v>
      </c>
      <c r="P259" s="56">
        <v>2.9</v>
      </c>
      <c r="Q259" s="56">
        <v>2.2999999999999998</v>
      </c>
      <c r="R259" s="56">
        <v>2.1</v>
      </c>
      <c r="S259" s="56">
        <v>2.9</v>
      </c>
      <c r="T259" s="56">
        <v>0.7</v>
      </c>
      <c r="U259" s="56">
        <v>0.5</v>
      </c>
      <c r="V259" s="56">
        <v>1</v>
      </c>
      <c r="W259" s="56">
        <v>0.9</v>
      </c>
      <c r="X259" s="56">
        <v>0.4</v>
      </c>
      <c r="Y259" s="56">
        <v>1</v>
      </c>
      <c r="Z259" s="56">
        <v>1</v>
      </c>
      <c r="AA259" s="56">
        <v>0.7</v>
      </c>
      <c r="AB259" s="56">
        <v>0.7</v>
      </c>
    </row>
    <row r="260" spans="1:28" x14ac:dyDescent="0.2">
      <c r="A260" s="57">
        <v>40513</v>
      </c>
      <c r="B260" s="56">
        <v>96.7</v>
      </c>
      <c r="C260" s="56">
        <v>96.9</v>
      </c>
      <c r="D260" s="56">
        <v>97.4</v>
      </c>
      <c r="E260" s="56">
        <v>96.5</v>
      </c>
      <c r="F260" s="56">
        <v>97</v>
      </c>
      <c r="G260" s="56">
        <v>96.9</v>
      </c>
      <c r="H260" s="56">
        <v>97.1</v>
      </c>
      <c r="I260" s="56">
        <v>96.7</v>
      </c>
      <c r="J260" s="56">
        <v>96.9</v>
      </c>
      <c r="K260" s="56">
        <v>2.4</v>
      </c>
      <c r="L260" s="56">
        <v>3.1</v>
      </c>
      <c r="M260" s="56">
        <v>3.1</v>
      </c>
      <c r="N260" s="56">
        <v>2.6</v>
      </c>
      <c r="O260" s="56">
        <v>2.6</v>
      </c>
      <c r="P260" s="56">
        <v>2.2999999999999998</v>
      </c>
      <c r="Q260" s="56">
        <v>2.2999999999999998</v>
      </c>
      <c r="R260" s="56">
        <v>2.1</v>
      </c>
      <c r="S260" s="56">
        <v>2.8</v>
      </c>
      <c r="T260" s="56">
        <v>0.4</v>
      </c>
      <c r="U260" s="56">
        <v>0.6</v>
      </c>
      <c r="V260" s="56">
        <v>0.5</v>
      </c>
      <c r="W260" s="56">
        <v>0.3</v>
      </c>
      <c r="X260" s="56">
        <v>0.1</v>
      </c>
      <c r="Y260" s="56">
        <v>0.1</v>
      </c>
      <c r="Z260" s="56">
        <v>-0.1</v>
      </c>
      <c r="AA260" s="56">
        <v>0.4</v>
      </c>
      <c r="AB260" s="56">
        <v>0.4</v>
      </c>
    </row>
    <row r="261" spans="1:28" x14ac:dyDescent="0.2">
      <c r="A261" s="57">
        <v>40603</v>
      </c>
      <c r="B261" s="56">
        <v>98.2</v>
      </c>
      <c r="C261" s="56">
        <v>98.5</v>
      </c>
      <c r="D261" s="56">
        <v>98.6</v>
      </c>
      <c r="E261" s="56">
        <v>98.1</v>
      </c>
      <c r="F261" s="56">
        <v>98.1</v>
      </c>
      <c r="G261" s="56">
        <v>98.2</v>
      </c>
      <c r="H261" s="56">
        <v>98.2</v>
      </c>
      <c r="I261" s="56">
        <v>98.1</v>
      </c>
      <c r="J261" s="56">
        <v>98.3</v>
      </c>
      <c r="K261" s="56">
        <v>3.2</v>
      </c>
      <c r="L261" s="56">
        <v>3.5</v>
      </c>
      <c r="M261" s="56">
        <v>3.6</v>
      </c>
      <c r="N261" s="56">
        <v>3.7</v>
      </c>
      <c r="O261" s="56">
        <v>2.6</v>
      </c>
      <c r="P261" s="56">
        <v>2.9</v>
      </c>
      <c r="Q261" s="56">
        <v>2.9</v>
      </c>
      <c r="R261" s="56">
        <v>2.9</v>
      </c>
      <c r="S261" s="56">
        <v>3.3</v>
      </c>
      <c r="T261" s="56">
        <v>1.6</v>
      </c>
      <c r="U261" s="56">
        <v>1.7</v>
      </c>
      <c r="V261" s="56">
        <v>1.2</v>
      </c>
      <c r="W261" s="56">
        <v>1.7</v>
      </c>
      <c r="X261" s="56">
        <v>1.1000000000000001</v>
      </c>
      <c r="Y261" s="56">
        <v>1.3</v>
      </c>
      <c r="Z261" s="56">
        <v>1.1000000000000001</v>
      </c>
      <c r="AA261" s="56">
        <v>1.4</v>
      </c>
      <c r="AB261" s="56">
        <v>1.4</v>
      </c>
    </row>
    <row r="262" spans="1:28" x14ac:dyDescent="0.2">
      <c r="A262" s="57">
        <v>40695</v>
      </c>
      <c r="B262" s="56">
        <v>99.2</v>
      </c>
      <c r="C262" s="56">
        <v>99.2</v>
      </c>
      <c r="D262" s="56">
        <v>99.6</v>
      </c>
      <c r="E262" s="56">
        <v>99</v>
      </c>
      <c r="F262" s="56">
        <v>99.4</v>
      </c>
      <c r="G262" s="56">
        <v>99.1</v>
      </c>
      <c r="H262" s="56">
        <v>99.2</v>
      </c>
      <c r="I262" s="56">
        <v>99.2</v>
      </c>
      <c r="J262" s="56">
        <v>99.2</v>
      </c>
      <c r="K262" s="56">
        <v>3.8</v>
      </c>
      <c r="L262" s="56">
        <v>3.5</v>
      </c>
      <c r="M262" s="56">
        <v>3.9</v>
      </c>
      <c r="N262" s="56">
        <v>3.9</v>
      </c>
      <c r="O262" s="56">
        <v>3</v>
      </c>
      <c r="P262" s="56">
        <v>3.4</v>
      </c>
      <c r="Q262" s="56">
        <v>3.1</v>
      </c>
      <c r="R262" s="56">
        <v>3.8</v>
      </c>
      <c r="S262" s="56">
        <v>3.5</v>
      </c>
      <c r="T262" s="56">
        <v>1</v>
      </c>
      <c r="U262" s="56">
        <v>0.7</v>
      </c>
      <c r="V262" s="56">
        <v>1</v>
      </c>
      <c r="W262" s="56">
        <v>0.9</v>
      </c>
      <c r="X262" s="56">
        <v>1.3</v>
      </c>
      <c r="Y262" s="56">
        <v>0.9</v>
      </c>
      <c r="Z262" s="56">
        <v>1</v>
      </c>
      <c r="AA262" s="56">
        <v>1.1000000000000001</v>
      </c>
      <c r="AB262" s="56">
        <v>0.9</v>
      </c>
    </row>
    <row r="263" spans="1:28" x14ac:dyDescent="0.2">
      <c r="A263" s="57">
        <v>40787</v>
      </c>
      <c r="B263" s="56">
        <v>99.9</v>
      </c>
      <c r="C263" s="56">
        <v>99.8</v>
      </c>
      <c r="D263" s="56">
        <v>99.9</v>
      </c>
      <c r="E263" s="56">
        <v>100</v>
      </c>
      <c r="F263" s="56">
        <v>99.6</v>
      </c>
      <c r="G263" s="56">
        <v>99.9</v>
      </c>
      <c r="H263" s="56">
        <v>99.9</v>
      </c>
      <c r="I263" s="56">
        <v>99.8</v>
      </c>
      <c r="J263" s="56">
        <v>99.8</v>
      </c>
      <c r="K263" s="56">
        <v>3.7</v>
      </c>
      <c r="L263" s="56">
        <v>3.6</v>
      </c>
      <c r="M263" s="56">
        <v>3.1</v>
      </c>
      <c r="N263" s="56">
        <v>4</v>
      </c>
      <c r="O263" s="56">
        <v>2.8</v>
      </c>
      <c r="P263" s="56">
        <v>3.2</v>
      </c>
      <c r="Q263" s="56">
        <v>2.8</v>
      </c>
      <c r="R263" s="56">
        <v>3.6</v>
      </c>
      <c r="S263" s="56">
        <v>3.4</v>
      </c>
      <c r="T263" s="56">
        <v>0.7</v>
      </c>
      <c r="U263" s="56">
        <v>0.6</v>
      </c>
      <c r="V263" s="56">
        <v>0.3</v>
      </c>
      <c r="W263" s="56">
        <v>1</v>
      </c>
      <c r="X263" s="56">
        <v>0.2</v>
      </c>
      <c r="Y263" s="56">
        <v>0.8</v>
      </c>
      <c r="Z263" s="56">
        <v>0.7</v>
      </c>
      <c r="AA263" s="56">
        <v>0.6</v>
      </c>
      <c r="AB263" s="56">
        <v>0.6</v>
      </c>
    </row>
    <row r="264" spans="1:28" x14ac:dyDescent="0.2">
      <c r="A264" s="57">
        <v>40878</v>
      </c>
      <c r="B264" s="56">
        <v>99.8</v>
      </c>
      <c r="C264" s="56">
        <v>99.9</v>
      </c>
      <c r="D264" s="56">
        <v>99.7</v>
      </c>
      <c r="E264" s="56">
        <v>100</v>
      </c>
      <c r="F264" s="56">
        <v>99.8</v>
      </c>
      <c r="G264" s="56">
        <v>100</v>
      </c>
      <c r="H264" s="56">
        <v>99.5</v>
      </c>
      <c r="I264" s="56">
        <v>100.1</v>
      </c>
      <c r="J264" s="56">
        <v>99.8</v>
      </c>
      <c r="K264" s="56">
        <v>3.2</v>
      </c>
      <c r="L264" s="56">
        <v>3.1</v>
      </c>
      <c r="M264" s="56">
        <v>2.4</v>
      </c>
      <c r="N264" s="56">
        <v>3.6</v>
      </c>
      <c r="O264" s="56">
        <v>2.9</v>
      </c>
      <c r="P264" s="56">
        <v>3.2</v>
      </c>
      <c r="Q264" s="56">
        <v>2.5</v>
      </c>
      <c r="R264" s="56">
        <v>3.5</v>
      </c>
      <c r="S264" s="56">
        <v>3</v>
      </c>
      <c r="T264" s="56">
        <v>-0.1</v>
      </c>
      <c r="U264" s="56">
        <v>0.1</v>
      </c>
      <c r="V264" s="56">
        <v>-0.2</v>
      </c>
      <c r="W264" s="56">
        <v>0</v>
      </c>
      <c r="X264" s="56">
        <v>0.2</v>
      </c>
      <c r="Y264" s="56">
        <v>0.1</v>
      </c>
      <c r="Z264" s="56">
        <v>-0.4</v>
      </c>
      <c r="AA264" s="56">
        <v>0.3</v>
      </c>
      <c r="AB264" s="56">
        <v>0</v>
      </c>
    </row>
    <row r="265" spans="1:28" x14ac:dyDescent="0.2">
      <c r="A265" s="57">
        <v>40969</v>
      </c>
      <c r="B265" s="56">
        <v>99.9</v>
      </c>
      <c r="C265" s="56">
        <v>99.9</v>
      </c>
      <c r="D265" s="56">
        <v>99.9</v>
      </c>
      <c r="E265" s="56">
        <v>99.9</v>
      </c>
      <c r="F265" s="56">
        <v>100</v>
      </c>
      <c r="G265" s="56">
        <v>100.3</v>
      </c>
      <c r="H265" s="56">
        <v>99.9</v>
      </c>
      <c r="I265" s="56">
        <v>99.7</v>
      </c>
      <c r="J265" s="56">
        <v>99.9</v>
      </c>
      <c r="K265" s="56">
        <v>1.7</v>
      </c>
      <c r="L265" s="56">
        <v>1.4</v>
      </c>
      <c r="M265" s="56">
        <v>1.3</v>
      </c>
      <c r="N265" s="56">
        <v>1.8</v>
      </c>
      <c r="O265" s="56">
        <v>1.9</v>
      </c>
      <c r="P265" s="56">
        <v>2.1</v>
      </c>
      <c r="Q265" s="56">
        <v>1.7</v>
      </c>
      <c r="R265" s="56">
        <v>1.6</v>
      </c>
      <c r="S265" s="56">
        <v>1.6</v>
      </c>
      <c r="T265" s="56">
        <v>0.1</v>
      </c>
      <c r="U265" s="56">
        <v>0</v>
      </c>
      <c r="V265" s="56">
        <v>0.2</v>
      </c>
      <c r="W265" s="56">
        <v>-0.1</v>
      </c>
      <c r="X265" s="56">
        <v>0.2</v>
      </c>
      <c r="Y265" s="56">
        <v>0.3</v>
      </c>
      <c r="Z265" s="56">
        <v>0.4</v>
      </c>
      <c r="AA265" s="56">
        <v>-0.4</v>
      </c>
      <c r="AB265" s="56">
        <v>0.1</v>
      </c>
    </row>
    <row r="266" spans="1:28" x14ac:dyDescent="0.2">
      <c r="A266" s="57">
        <v>41061</v>
      </c>
      <c r="B266" s="56">
        <v>100.5</v>
      </c>
      <c r="C266" s="56">
        <v>100.4</v>
      </c>
      <c r="D266" s="56">
        <v>100.5</v>
      </c>
      <c r="E266" s="56">
        <v>100.2</v>
      </c>
      <c r="F266" s="56">
        <v>100.5</v>
      </c>
      <c r="G266" s="56">
        <v>99.9</v>
      </c>
      <c r="H266" s="56">
        <v>100.7</v>
      </c>
      <c r="I266" s="56">
        <v>100.3</v>
      </c>
      <c r="J266" s="56">
        <v>100.4</v>
      </c>
      <c r="K266" s="56">
        <v>1.3</v>
      </c>
      <c r="L266" s="56">
        <v>1.2</v>
      </c>
      <c r="M266" s="56">
        <v>0.9</v>
      </c>
      <c r="N266" s="56">
        <v>1.2</v>
      </c>
      <c r="O266" s="56">
        <v>1.1000000000000001</v>
      </c>
      <c r="P266" s="56">
        <v>0.8</v>
      </c>
      <c r="Q266" s="56">
        <v>1.5</v>
      </c>
      <c r="R266" s="56">
        <v>1.1000000000000001</v>
      </c>
      <c r="S266" s="56">
        <v>1.2</v>
      </c>
      <c r="T266" s="56">
        <v>0.6</v>
      </c>
      <c r="U266" s="56">
        <v>0.5</v>
      </c>
      <c r="V266" s="56">
        <v>0.6</v>
      </c>
      <c r="W266" s="56">
        <v>0.3</v>
      </c>
      <c r="X266" s="56">
        <v>0.5</v>
      </c>
      <c r="Y266" s="56">
        <v>-0.4</v>
      </c>
      <c r="Z266" s="56">
        <v>0.8</v>
      </c>
      <c r="AA266" s="56">
        <v>0.6</v>
      </c>
      <c r="AB266" s="56">
        <v>0.5</v>
      </c>
    </row>
    <row r="267" spans="1:28" x14ac:dyDescent="0.2">
      <c r="A267" s="57">
        <v>41153</v>
      </c>
      <c r="B267" s="56">
        <v>102.2</v>
      </c>
      <c r="C267" s="56">
        <v>101.6</v>
      </c>
      <c r="D267" s="56">
        <v>101.6</v>
      </c>
      <c r="E267" s="56">
        <v>101.7</v>
      </c>
      <c r="F267" s="56">
        <v>101.6</v>
      </c>
      <c r="G267" s="56">
        <v>100.6</v>
      </c>
      <c r="H267" s="56">
        <v>102</v>
      </c>
      <c r="I267" s="56">
        <v>101.4</v>
      </c>
      <c r="J267" s="56">
        <v>101.8</v>
      </c>
      <c r="K267" s="56">
        <v>2.2999999999999998</v>
      </c>
      <c r="L267" s="56">
        <v>1.8</v>
      </c>
      <c r="M267" s="56">
        <v>1.7</v>
      </c>
      <c r="N267" s="56">
        <v>1.7</v>
      </c>
      <c r="O267" s="56">
        <v>2</v>
      </c>
      <c r="P267" s="56">
        <v>0.7</v>
      </c>
      <c r="Q267" s="56">
        <v>2.1</v>
      </c>
      <c r="R267" s="56">
        <v>1.6</v>
      </c>
      <c r="S267" s="56">
        <v>2</v>
      </c>
      <c r="T267" s="56">
        <v>1.7</v>
      </c>
      <c r="U267" s="56">
        <v>1.2</v>
      </c>
      <c r="V267" s="56">
        <v>1.1000000000000001</v>
      </c>
      <c r="W267" s="56">
        <v>1.5</v>
      </c>
      <c r="X267" s="56">
        <v>1.1000000000000001</v>
      </c>
      <c r="Y267" s="56">
        <v>0.7</v>
      </c>
      <c r="Z267" s="56">
        <v>1.3</v>
      </c>
      <c r="AA267" s="56">
        <v>1.1000000000000001</v>
      </c>
      <c r="AB267" s="56">
        <v>1.4</v>
      </c>
    </row>
    <row r="268" spans="1:28" x14ac:dyDescent="0.2">
      <c r="A268" s="57">
        <v>41244</v>
      </c>
      <c r="B268" s="56">
        <v>102.3</v>
      </c>
      <c r="C268" s="56">
        <v>102</v>
      </c>
      <c r="D268" s="56">
        <v>101.9</v>
      </c>
      <c r="E268" s="56">
        <v>102.1</v>
      </c>
      <c r="F268" s="56">
        <v>101.9</v>
      </c>
      <c r="G268" s="56">
        <v>101</v>
      </c>
      <c r="H268" s="56">
        <v>102</v>
      </c>
      <c r="I268" s="56">
        <v>101.8</v>
      </c>
      <c r="J268" s="56">
        <v>102</v>
      </c>
      <c r="K268" s="56">
        <v>2.5</v>
      </c>
      <c r="L268" s="56">
        <v>2.1</v>
      </c>
      <c r="M268" s="56">
        <v>2.2000000000000002</v>
      </c>
      <c r="N268" s="56">
        <v>2.1</v>
      </c>
      <c r="O268" s="56">
        <v>2.1</v>
      </c>
      <c r="P268" s="56">
        <v>1</v>
      </c>
      <c r="Q268" s="56">
        <v>2.5</v>
      </c>
      <c r="R268" s="56">
        <v>1.7</v>
      </c>
      <c r="S268" s="56">
        <v>2.2000000000000002</v>
      </c>
      <c r="T268" s="56">
        <v>0.1</v>
      </c>
      <c r="U268" s="56">
        <v>0.4</v>
      </c>
      <c r="V268" s="56">
        <v>0.3</v>
      </c>
      <c r="W268" s="56">
        <v>0.4</v>
      </c>
      <c r="X268" s="56">
        <v>0.3</v>
      </c>
      <c r="Y268" s="56">
        <v>0.4</v>
      </c>
      <c r="Z268" s="56">
        <v>0</v>
      </c>
      <c r="AA268" s="56">
        <v>0.4</v>
      </c>
      <c r="AB268" s="56">
        <v>0.2</v>
      </c>
    </row>
    <row r="269" spans="1:28" x14ac:dyDescent="0.2">
      <c r="A269" s="57">
        <v>41334</v>
      </c>
      <c r="B269" s="56">
        <v>102.7</v>
      </c>
      <c r="C269" s="56">
        <v>102.4</v>
      </c>
      <c r="D269" s="56">
        <v>102</v>
      </c>
      <c r="E269" s="56">
        <v>102.1</v>
      </c>
      <c r="F269" s="56">
        <v>102.4</v>
      </c>
      <c r="G269" s="56">
        <v>101.3</v>
      </c>
      <c r="H269" s="56">
        <v>103.7</v>
      </c>
      <c r="I269" s="56">
        <v>101.9</v>
      </c>
      <c r="J269" s="56">
        <v>102.4</v>
      </c>
      <c r="K269" s="56">
        <v>2.8</v>
      </c>
      <c r="L269" s="56">
        <v>2.5</v>
      </c>
      <c r="M269" s="56">
        <v>2.1</v>
      </c>
      <c r="N269" s="56">
        <v>2.2000000000000002</v>
      </c>
      <c r="O269" s="56">
        <v>2.4</v>
      </c>
      <c r="P269" s="56">
        <v>1</v>
      </c>
      <c r="Q269" s="56">
        <v>3.8</v>
      </c>
      <c r="R269" s="56">
        <v>2.2000000000000002</v>
      </c>
      <c r="S269" s="56">
        <v>2.5</v>
      </c>
      <c r="T269" s="56">
        <v>0.4</v>
      </c>
      <c r="U269" s="56">
        <v>0.4</v>
      </c>
      <c r="V269" s="56">
        <v>0.1</v>
      </c>
      <c r="W269" s="56">
        <v>0</v>
      </c>
      <c r="X269" s="56">
        <v>0.5</v>
      </c>
      <c r="Y269" s="56">
        <v>0.3</v>
      </c>
      <c r="Z269" s="56">
        <v>1.7</v>
      </c>
      <c r="AA269" s="56">
        <v>0.1</v>
      </c>
      <c r="AB269" s="56">
        <v>0.4</v>
      </c>
    </row>
    <row r="270" spans="1:28" x14ac:dyDescent="0.2">
      <c r="A270" s="57">
        <v>41426</v>
      </c>
      <c r="B270" s="56">
        <v>103.1</v>
      </c>
      <c r="C270" s="56">
        <v>102.6</v>
      </c>
      <c r="D270" s="56">
        <v>102.5</v>
      </c>
      <c r="E270" s="56">
        <v>102.3</v>
      </c>
      <c r="F270" s="56">
        <v>103</v>
      </c>
      <c r="G270" s="56">
        <v>101.7</v>
      </c>
      <c r="H270" s="56">
        <v>104.6</v>
      </c>
      <c r="I270" s="56">
        <v>102.5</v>
      </c>
      <c r="J270" s="56">
        <v>102.8</v>
      </c>
      <c r="K270" s="56">
        <v>2.6</v>
      </c>
      <c r="L270" s="56">
        <v>2.2000000000000002</v>
      </c>
      <c r="M270" s="56">
        <v>2</v>
      </c>
      <c r="N270" s="56">
        <v>2.1</v>
      </c>
      <c r="O270" s="56">
        <v>2.5</v>
      </c>
      <c r="P270" s="56">
        <v>1.8</v>
      </c>
      <c r="Q270" s="56">
        <v>3.9</v>
      </c>
      <c r="R270" s="56">
        <v>2.2000000000000002</v>
      </c>
      <c r="S270" s="56">
        <v>2.4</v>
      </c>
      <c r="T270" s="56">
        <v>0.4</v>
      </c>
      <c r="U270" s="56">
        <v>0.2</v>
      </c>
      <c r="V270" s="56">
        <v>0.5</v>
      </c>
      <c r="W270" s="56">
        <v>0.2</v>
      </c>
      <c r="X270" s="56">
        <v>0.6</v>
      </c>
      <c r="Y270" s="56">
        <v>0.4</v>
      </c>
      <c r="Z270" s="56">
        <v>0.9</v>
      </c>
      <c r="AA270" s="56">
        <v>0.6</v>
      </c>
      <c r="AB270" s="56">
        <v>0.4</v>
      </c>
    </row>
    <row r="271" spans="1:28" x14ac:dyDescent="0.2">
      <c r="A271" s="57">
        <v>41518</v>
      </c>
      <c r="B271" s="56">
        <v>104.3</v>
      </c>
      <c r="C271" s="56">
        <v>104</v>
      </c>
      <c r="D271" s="56">
        <v>103.8</v>
      </c>
      <c r="E271" s="56">
        <v>103.7</v>
      </c>
      <c r="F271" s="56">
        <v>104.2</v>
      </c>
      <c r="G271" s="56">
        <v>102.6</v>
      </c>
      <c r="H271" s="56">
        <v>105.5</v>
      </c>
      <c r="I271" s="56">
        <v>103.1</v>
      </c>
      <c r="J271" s="56">
        <v>104</v>
      </c>
      <c r="K271" s="56">
        <v>2.1</v>
      </c>
      <c r="L271" s="56">
        <v>2.4</v>
      </c>
      <c r="M271" s="56">
        <v>2.2000000000000002</v>
      </c>
      <c r="N271" s="56">
        <v>2</v>
      </c>
      <c r="O271" s="56">
        <v>2.6</v>
      </c>
      <c r="P271" s="56">
        <v>2</v>
      </c>
      <c r="Q271" s="56">
        <v>3.4</v>
      </c>
      <c r="R271" s="56">
        <v>1.7</v>
      </c>
      <c r="S271" s="56">
        <v>2.2000000000000002</v>
      </c>
      <c r="T271" s="56">
        <v>1.2</v>
      </c>
      <c r="U271" s="56">
        <v>1.4</v>
      </c>
      <c r="V271" s="56">
        <v>1.3</v>
      </c>
      <c r="W271" s="56">
        <v>1.4</v>
      </c>
      <c r="X271" s="56">
        <v>1.2</v>
      </c>
      <c r="Y271" s="56">
        <v>0.9</v>
      </c>
      <c r="Z271" s="56">
        <v>0.9</v>
      </c>
      <c r="AA271" s="56">
        <v>0.6</v>
      </c>
      <c r="AB271" s="56">
        <v>1.2</v>
      </c>
    </row>
    <row r="272" spans="1:28" x14ac:dyDescent="0.2">
      <c r="A272" s="57">
        <v>41609</v>
      </c>
      <c r="B272" s="56">
        <v>105</v>
      </c>
      <c r="C272" s="56">
        <v>104.8</v>
      </c>
      <c r="D272" s="56">
        <v>104.6</v>
      </c>
      <c r="E272" s="56">
        <v>104.4</v>
      </c>
      <c r="F272" s="56">
        <v>104.9</v>
      </c>
      <c r="G272" s="56">
        <v>103.6</v>
      </c>
      <c r="H272" s="56">
        <v>106.5</v>
      </c>
      <c r="I272" s="56">
        <v>104.1</v>
      </c>
      <c r="J272" s="56">
        <v>104.8</v>
      </c>
      <c r="K272" s="56">
        <v>2.6</v>
      </c>
      <c r="L272" s="56">
        <v>2.7</v>
      </c>
      <c r="M272" s="56">
        <v>2.6</v>
      </c>
      <c r="N272" s="56">
        <v>2.2999999999999998</v>
      </c>
      <c r="O272" s="56">
        <v>2.9</v>
      </c>
      <c r="P272" s="56">
        <v>2.6</v>
      </c>
      <c r="Q272" s="56">
        <v>4.4000000000000004</v>
      </c>
      <c r="R272" s="56">
        <v>2.2999999999999998</v>
      </c>
      <c r="S272" s="56">
        <v>2.7</v>
      </c>
      <c r="T272" s="56">
        <v>0.7</v>
      </c>
      <c r="U272" s="56">
        <v>0.8</v>
      </c>
      <c r="V272" s="56">
        <v>0.8</v>
      </c>
      <c r="W272" s="56">
        <v>0.7</v>
      </c>
      <c r="X272" s="56">
        <v>0.7</v>
      </c>
      <c r="Y272" s="56">
        <v>1</v>
      </c>
      <c r="Z272" s="56">
        <v>0.9</v>
      </c>
      <c r="AA272" s="56">
        <v>1</v>
      </c>
      <c r="AB272" s="56">
        <v>0.8</v>
      </c>
    </row>
    <row r="273" spans="1:61" x14ac:dyDescent="0.2">
      <c r="A273" s="57">
        <v>41699</v>
      </c>
      <c r="B273" s="56">
        <v>105.6</v>
      </c>
      <c r="C273" s="56">
        <v>105.3</v>
      </c>
      <c r="D273" s="56">
        <v>105.2</v>
      </c>
      <c r="E273" s="56">
        <v>105.1</v>
      </c>
      <c r="F273" s="56">
        <v>105.6</v>
      </c>
      <c r="G273" s="56">
        <v>104.1</v>
      </c>
      <c r="H273" s="56">
        <v>107.4</v>
      </c>
      <c r="I273" s="56">
        <v>104.6</v>
      </c>
      <c r="J273" s="56">
        <v>105.4</v>
      </c>
      <c r="K273" s="56">
        <v>2.8</v>
      </c>
      <c r="L273" s="56">
        <v>2.8</v>
      </c>
      <c r="M273" s="56">
        <v>3.1</v>
      </c>
      <c r="N273" s="56">
        <v>2.9</v>
      </c>
      <c r="O273" s="56">
        <v>3.1</v>
      </c>
      <c r="P273" s="56">
        <v>2.8</v>
      </c>
      <c r="Q273" s="56">
        <v>3.6</v>
      </c>
      <c r="R273" s="56">
        <v>2.6</v>
      </c>
      <c r="S273" s="56">
        <v>2.9</v>
      </c>
      <c r="T273" s="56">
        <v>0.6</v>
      </c>
      <c r="U273" s="56">
        <v>0.5</v>
      </c>
      <c r="V273" s="56">
        <v>0.6</v>
      </c>
      <c r="W273" s="56">
        <v>0.7</v>
      </c>
      <c r="X273" s="56">
        <v>0.7</v>
      </c>
      <c r="Y273" s="56">
        <v>0.5</v>
      </c>
      <c r="Z273" s="56">
        <v>0.8</v>
      </c>
      <c r="AA273" s="56">
        <v>0.5</v>
      </c>
      <c r="AB273" s="56">
        <v>0.6</v>
      </c>
    </row>
    <row r="274" spans="1:61" x14ac:dyDescent="0.2">
      <c r="A274" s="57">
        <v>41791</v>
      </c>
      <c r="B274" s="56">
        <v>106</v>
      </c>
      <c r="C274" s="56">
        <v>105.9</v>
      </c>
      <c r="D274" s="56">
        <v>105.8</v>
      </c>
      <c r="E274" s="56">
        <v>105.5</v>
      </c>
      <c r="F274" s="56">
        <v>106.4</v>
      </c>
      <c r="G274" s="56">
        <v>104.5</v>
      </c>
      <c r="H274" s="56">
        <v>108.1</v>
      </c>
      <c r="I274" s="56">
        <v>104.8</v>
      </c>
      <c r="J274" s="56">
        <v>105.9</v>
      </c>
      <c r="K274" s="56">
        <v>2.8</v>
      </c>
      <c r="L274" s="56">
        <v>3.2</v>
      </c>
      <c r="M274" s="56">
        <v>3.2</v>
      </c>
      <c r="N274" s="56">
        <v>3.1</v>
      </c>
      <c r="O274" s="56">
        <v>3.3</v>
      </c>
      <c r="P274" s="56">
        <v>2.8</v>
      </c>
      <c r="Q274" s="56">
        <v>3.3</v>
      </c>
      <c r="R274" s="56">
        <v>2.2000000000000002</v>
      </c>
      <c r="S274" s="56">
        <v>3</v>
      </c>
      <c r="T274" s="56">
        <v>0.4</v>
      </c>
      <c r="U274" s="56">
        <v>0.6</v>
      </c>
      <c r="V274" s="56">
        <v>0.6</v>
      </c>
      <c r="W274" s="56">
        <v>0.4</v>
      </c>
      <c r="X274" s="56">
        <v>0.8</v>
      </c>
      <c r="Y274" s="56">
        <v>0.4</v>
      </c>
      <c r="Z274" s="56">
        <v>0.7</v>
      </c>
      <c r="AA274" s="56">
        <v>0.2</v>
      </c>
      <c r="AB274" s="56">
        <v>0.5</v>
      </c>
    </row>
    <row r="275" spans="1:61" x14ac:dyDescent="0.2">
      <c r="A275" s="57">
        <v>41883</v>
      </c>
      <c r="B275" s="56">
        <v>106.6</v>
      </c>
      <c r="C275" s="56">
        <v>106.1</v>
      </c>
      <c r="D275" s="56">
        <v>106.5</v>
      </c>
      <c r="E275" s="56">
        <v>105.9</v>
      </c>
      <c r="F275" s="56">
        <v>106.9</v>
      </c>
      <c r="G275" s="56">
        <v>104.6</v>
      </c>
      <c r="H275" s="56">
        <v>108.3</v>
      </c>
      <c r="I275" s="56">
        <v>105.2</v>
      </c>
      <c r="J275" s="56">
        <v>106.4</v>
      </c>
      <c r="K275" s="56">
        <v>2.2000000000000002</v>
      </c>
      <c r="L275" s="56">
        <v>2</v>
      </c>
      <c r="M275" s="56">
        <v>2.6</v>
      </c>
      <c r="N275" s="56">
        <v>2.1</v>
      </c>
      <c r="O275" s="56">
        <v>2.6</v>
      </c>
      <c r="P275" s="56">
        <v>1.9</v>
      </c>
      <c r="Q275" s="56">
        <v>2.7</v>
      </c>
      <c r="R275" s="56">
        <v>2</v>
      </c>
      <c r="S275" s="56">
        <v>2.2999999999999998</v>
      </c>
      <c r="T275" s="56">
        <v>0.6</v>
      </c>
      <c r="U275" s="56">
        <v>0.2</v>
      </c>
      <c r="V275" s="56">
        <v>0.7</v>
      </c>
      <c r="W275" s="56">
        <v>0.4</v>
      </c>
      <c r="X275" s="56">
        <v>0.5</v>
      </c>
      <c r="Y275" s="56">
        <v>0.1</v>
      </c>
      <c r="Z275" s="56">
        <v>0.2</v>
      </c>
      <c r="AA275" s="56">
        <v>0.4</v>
      </c>
      <c r="AB275" s="56">
        <v>0.5</v>
      </c>
    </row>
    <row r="277" spans="1:61" x14ac:dyDescent="0.2">
      <c r="B277" s="57">
        <v>36678</v>
      </c>
      <c r="C277" s="57">
        <v>37043</v>
      </c>
      <c r="D277" s="57">
        <v>37408</v>
      </c>
      <c r="E277" s="57">
        <v>37773</v>
      </c>
      <c r="F277" s="57">
        <v>38139</v>
      </c>
      <c r="G277" s="57">
        <v>38504</v>
      </c>
      <c r="H277" s="57">
        <v>38869</v>
      </c>
      <c r="I277" s="57">
        <v>39234</v>
      </c>
      <c r="J277" s="57">
        <v>39600</v>
      </c>
      <c r="K277" s="57">
        <v>39965</v>
      </c>
      <c r="L277" s="57">
        <v>40330</v>
      </c>
      <c r="M277" s="57">
        <v>40695</v>
      </c>
      <c r="N277" s="57">
        <v>41061</v>
      </c>
      <c r="O277" s="57">
        <v>41426</v>
      </c>
      <c r="P277" s="57">
        <v>41791</v>
      </c>
      <c r="Q277" s="62"/>
      <c r="S277" s="57"/>
      <c r="U277" s="57"/>
      <c r="V277" s="57"/>
      <c r="W277" s="57"/>
      <c r="Y277" s="57"/>
      <c r="Z277" s="57"/>
      <c r="AA277" s="57"/>
      <c r="AC277" s="57"/>
      <c r="AD277" s="57"/>
      <c r="AE277" s="57"/>
      <c r="AG277" s="57"/>
      <c r="AH277" s="57"/>
      <c r="AI277" s="57"/>
      <c r="AK277" s="57"/>
      <c r="AL277" s="57"/>
      <c r="AM277" s="57"/>
      <c r="AO277" s="57"/>
      <c r="AP277" s="57"/>
      <c r="AQ277" s="57"/>
      <c r="AS277" s="57"/>
      <c r="AT277" s="57"/>
      <c r="AU277" s="57"/>
      <c r="AW277" s="57"/>
      <c r="AX277" s="57"/>
      <c r="AY277" s="57"/>
      <c r="BA277" s="57"/>
      <c r="BB277" s="57"/>
      <c r="BC277" s="57"/>
      <c r="BE277" s="57"/>
      <c r="BF277" s="57"/>
      <c r="BG277" s="57"/>
      <c r="BI277" s="57"/>
    </row>
    <row r="278" spans="1:61" x14ac:dyDescent="0.2">
      <c r="B278" s="56">
        <v>70.2</v>
      </c>
      <c r="C278" s="56">
        <v>74.5</v>
      </c>
      <c r="D278" s="56">
        <v>76.599999999999994</v>
      </c>
      <c r="E278" s="56">
        <v>78.599999999999994</v>
      </c>
      <c r="F278" s="56">
        <v>80.599999999999994</v>
      </c>
      <c r="G278" s="56">
        <v>82.6</v>
      </c>
      <c r="H278" s="56">
        <v>85.9</v>
      </c>
      <c r="I278" s="56">
        <v>87.7</v>
      </c>
      <c r="J278" s="56">
        <v>91.6</v>
      </c>
      <c r="K278" s="56">
        <v>92.9</v>
      </c>
      <c r="L278" s="56">
        <v>95.8</v>
      </c>
      <c r="M278" s="56">
        <v>99.2</v>
      </c>
      <c r="N278" s="56">
        <v>100.4</v>
      </c>
      <c r="O278" s="56">
        <v>102.8</v>
      </c>
      <c r="P278" s="56">
        <v>105.9</v>
      </c>
      <c r="S278" s="56"/>
      <c r="U278" s="56"/>
      <c r="V278" s="56"/>
      <c r="W278" s="56"/>
      <c r="Y278" s="56"/>
      <c r="Z278" s="56"/>
      <c r="AA278" s="56"/>
      <c r="AC278" s="56"/>
      <c r="AD278" s="56"/>
      <c r="AE278" s="56"/>
      <c r="AG278" s="56"/>
      <c r="AH278" s="56"/>
      <c r="AI278" s="56"/>
      <c r="AK278" s="56"/>
      <c r="AL278" s="56"/>
      <c r="AM278" s="56"/>
      <c r="AO278" s="56"/>
      <c r="AP278" s="56"/>
      <c r="AQ278" s="56"/>
      <c r="AS278" s="56"/>
      <c r="AT278" s="56"/>
      <c r="AU278" s="56"/>
      <c r="AW278" s="56"/>
      <c r="AX278" s="56"/>
      <c r="AY278" s="56"/>
      <c r="BA278" s="56"/>
      <c r="BB278" s="56"/>
      <c r="BC278" s="56"/>
      <c r="BE278" s="56"/>
      <c r="BF278" s="56"/>
      <c r="BG278" s="56"/>
      <c r="BI278" s="56"/>
    </row>
    <row r="279" spans="1:61" x14ac:dyDescent="0.2">
      <c r="O279" s="56">
        <v>1.028</v>
      </c>
    </row>
    <row r="280" spans="1:61" x14ac:dyDescent="0.2">
      <c r="B280" s="47">
        <f t="shared" ref="B280:M280" si="0">B278/$O$279</f>
        <v>68.287937743190668</v>
      </c>
      <c r="C280" s="47">
        <f t="shared" si="0"/>
        <v>72.47081712062257</v>
      </c>
      <c r="D280" s="47">
        <f t="shared" si="0"/>
        <v>74.5136186770428</v>
      </c>
      <c r="E280" s="47">
        <f t="shared" si="0"/>
        <v>76.459143968871587</v>
      </c>
      <c r="F280" s="47">
        <f t="shared" si="0"/>
        <v>78.404669260700388</v>
      </c>
      <c r="G280" s="47">
        <f t="shared" si="0"/>
        <v>80.350194552529175</v>
      </c>
      <c r="H280" s="47">
        <f t="shared" si="0"/>
        <v>83.560311284046691</v>
      </c>
      <c r="I280" s="47">
        <f t="shared" si="0"/>
        <v>85.311284046692606</v>
      </c>
      <c r="J280" s="47">
        <f t="shared" si="0"/>
        <v>89.105058365758751</v>
      </c>
      <c r="K280" s="47">
        <f t="shared" si="0"/>
        <v>90.36964980544748</v>
      </c>
      <c r="L280" s="47">
        <f t="shared" si="0"/>
        <v>93.19066147859921</v>
      </c>
      <c r="M280" s="47">
        <f t="shared" si="0"/>
        <v>96.498054474708169</v>
      </c>
      <c r="N280" s="47">
        <f>N278/$O$279</f>
        <v>97.665369649805456</v>
      </c>
      <c r="O280" s="11">
        <v>100</v>
      </c>
      <c r="P280" s="47">
        <f>P278/$O$279</f>
        <v>103.01556420233463</v>
      </c>
      <c r="R280" s="64"/>
    </row>
  </sheetData>
  <pageMargins left="0.75" right="0.75" top="1" bottom="1" header="0.5" footer="0.5"/>
  <pageSetup paperSize="9" orientation="portrait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37" zoomScale="80" zoomScaleNormal="80" workbookViewId="0">
      <selection activeCell="J65" sqref="J65"/>
    </sheetView>
  </sheetViews>
  <sheetFormatPr defaultRowHeight="15" x14ac:dyDescent="0.25"/>
  <cols>
    <col min="20" max="20" width="24.28515625" customWidth="1"/>
  </cols>
  <sheetData>
    <row r="1" spans="1:18" ht="113.25" x14ac:dyDescent="0.25">
      <c r="A1" s="65"/>
      <c r="B1" s="66" t="s">
        <v>370</v>
      </c>
      <c r="C1" s="66" t="s">
        <v>371</v>
      </c>
      <c r="D1" s="66" t="s">
        <v>372</v>
      </c>
      <c r="E1" s="66" t="s">
        <v>373</v>
      </c>
      <c r="F1" s="66" t="s">
        <v>374</v>
      </c>
      <c r="G1" s="66" t="s">
        <v>375</v>
      </c>
      <c r="H1" s="66" t="s">
        <v>376</v>
      </c>
      <c r="I1" s="66" t="s">
        <v>377</v>
      </c>
      <c r="J1" s="66" t="s">
        <v>378</v>
      </c>
      <c r="K1" s="66" t="s">
        <v>379</v>
      </c>
      <c r="L1" s="66" t="s">
        <v>380</v>
      </c>
      <c r="M1" s="66" t="s">
        <v>381</v>
      </c>
      <c r="N1" s="66" t="s">
        <v>382</v>
      </c>
      <c r="O1" s="66" t="s">
        <v>383</v>
      </c>
      <c r="P1" s="66" t="s">
        <v>384</v>
      </c>
      <c r="Q1" s="66" t="s">
        <v>385</v>
      </c>
      <c r="R1" s="66" t="s">
        <v>386</v>
      </c>
    </row>
    <row r="2" spans="1:18" x14ac:dyDescent="0.25">
      <c r="A2" s="67" t="s">
        <v>299</v>
      </c>
      <c r="B2" s="70" t="s">
        <v>387</v>
      </c>
      <c r="C2" s="70" t="s">
        <v>387</v>
      </c>
      <c r="D2" s="70" t="s">
        <v>387</v>
      </c>
      <c r="E2" s="70" t="s">
        <v>387</v>
      </c>
      <c r="F2" s="70" t="s">
        <v>387</v>
      </c>
      <c r="G2" s="70" t="s">
        <v>387</v>
      </c>
      <c r="H2" s="70" t="s">
        <v>387</v>
      </c>
      <c r="I2" s="70" t="s">
        <v>387</v>
      </c>
      <c r="J2" s="70" t="s">
        <v>387</v>
      </c>
      <c r="K2" s="70" t="s">
        <v>387</v>
      </c>
      <c r="L2" s="70" t="s">
        <v>387</v>
      </c>
      <c r="M2" s="70" t="s">
        <v>387</v>
      </c>
      <c r="N2" s="70" t="s">
        <v>387</v>
      </c>
      <c r="O2" s="70" t="s">
        <v>387</v>
      </c>
      <c r="P2" s="70" t="s">
        <v>387</v>
      </c>
      <c r="Q2" s="70" t="s">
        <v>387</v>
      </c>
      <c r="R2" s="70" t="s">
        <v>387</v>
      </c>
    </row>
    <row r="3" spans="1:18" x14ac:dyDescent="0.25">
      <c r="A3" s="67" t="s">
        <v>296</v>
      </c>
      <c r="B3" s="70" t="s">
        <v>295</v>
      </c>
      <c r="C3" s="70" t="s">
        <v>295</v>
      </c>
      <c r="D3" s="70" t="s">
        <v>295</v>
      </c>
      <c r="E3" s="70" t="s">
        <v>295</v>
      </c>
      <c r="F3" s="70" t="s">
        <v>295</v>
      </c>
      <c r="G3" s="70" t="s">
        <v>295</v>
      </c>
      <c r="H3" s="70" t="s">
        <v>295</v>
      </c>
      <c r="I3" s="70" t="s">
        <v>295</v>
      </c>
      <c r="J3" s="70" t="s">
        <v>295</v>
      </c>
      <c r="K3" s="70" t="s">
        <v>295</v>
      </c>
      <c r="L3" s="70" t="s">
        <v>295</v>
      </c>
      <c r="M3" s="70" t="s">
        <v>295</v>
      </c>
      <c r="N3" s="70" t="s">
        <v>295</v>
      </c>
      <c r="O3" s="70" t="s">
        <v>295</v>
      </c>
      <c r="P3" s="70" t="s">
        <v>295</v>
      </c>
      <c r="Q3" s="70" t="s">
        <v>295</v>
      </c>
      <c r="R3" s="70" t="s">
        <v>295</v>
      </c>
    </row>
    <row r="4" spans="1:18" x14ac:dyDescent="0.25">
      <c r="A4" s="67" t="s">
        <v>294</v>
      </c>
      <c r="B4" s="70" t="s">
        <v>388</v>
      </c>
      <c r="C4" s="70" t="s">
        <v>388</v>
      </c>
      <c r="D4" s="70" t="s">
        <v>388</v>
      </c>
      <c r="E4" s="70" t="s">
        <v>388</v>
      </c>
      <c r="F4" s="70" t="s">
        <v>388</v>
      </c>
      <c r="G4" s="70" t="s">
        <v>388</v>
      </c>
      <c r="H4" s="70" t="s">
        <v>388</v>
      </c>
      <c r="I4" s="70" t="s">
        <v>388</v>
      </c>
      <c r="J4" s="70" t="s">
        <v>388</v>
      </c>
      <c r="K4" s="70" t="s">
        <v>388</v>
      </c>
      <c r="L4" s="70" t="s">
        <v>388</v>
      </c>
      <c r="M4" s="70" t="s">
        <v>388</v>
      </c>
      <c r="N4" s="70" t="s">
        <v>388</v>
      </c>
      <c r="O4" s="70" t="s">
        <v>388</v>
      </c>
      <c r="P4" s="70" t="s">
        <v>388</v>
      </c>
      <c r="Q4" s="70" t="s">
        <v>388</v>
      </c>
      <c r="R4" s="70" t="s">
        <v>388</v>
      </c>
    </row>
    <row r="5" spans="1:18" x14ac:dyDescent="0.25">
      <c r="A5" s="67" t="s">
        <v>291</v>
      </c>
      <c r="B5" s="70" t="s">
        <v>389</v>
      </c>
      <c r="C5" s="70" t="s">
        <v>389</v>
      </c>
      <c r="D5" s="70" t="s">
        <v>389</v>
      </c>
      <c r="E5" s="70" t="s">
        <v>389</v>
      </c>
      <c r="F5" s="70" t="s">
        <v>389</v>
      </c>
      <c r="G5" s="70" t="s">
        <v>389</v>
      </c>
      <c r="H5" s="70" t="s">
        <v>389</v>
      </c>
      <c r="I5" s="70" t="s">
        <v>389</v>
      </c>
      <c r="J5" s="70" t="s">
        <v>389</v>
      </c>
      <c r="K5" s="70" t="s">
        <v>389</v>
      </c>
      <c r="L5" s="70" t="s">
        <v>389</v>
      </c>
      <c r="M5" s="70" t="s">
        <v>389</v>
      </c>
      <c r="N5" s="70" t="s">
        <v>389</v>
      </c>
      <c r="O5" s="70" t="s">
        <v>389</v>
      </c>
      <c r="P5" s="70" t="s">
        <v>389</v>
      </c>
      <c r="Q5" s="70" t="s">
        <v>389</v>
      </c>
      <c r="R5" s="70" t="s">
        <v>389</v>
      </c>
    </row>
    <row r="6" spans="1:18" x14ac:dyDescent="0.25">
      <c r="A6" s="67" t="s">
        <v>289</v>
      </c>
      <c r="B6" s="64">
        <v>6</v>
      </c>
      <c r="C6" s="64">
        <v>6</v>
      </c>
      <c r="D6" s="64">
        <v>6</v>
      </c>
      <c r="E6" s="64">
        <v>6</v>
      </c>
      <c r="F6" s="64">
        <v>6</v>
      </c>
      <c r="G6" s="64">
        <v>6</v>
      </c>
      <c r="H6" s="64">
        <v>6</v>
      </c>
      <c r="I6" s="64">
        <v>6</v>
      </c>
      <c r="J6" s="64">
        <v>6</v>
      </c>
      <c r="K6" s="64">
        <v>6</v>
      </c>
      <c r="L6" s="64">
        <v>6</v>
      </c>
      <c r="M6" s="64">
        <v>6</v>
      </c>
      <c r="N6" s="64">
        <v>6</v>
      </c>
      <c r="O6" s="64">
        <v>6</v>
      </c>
      <c r="P6" s="64">
        <v>6</v>
      </c>
      <c r="Q6" s="64">
        <v>6</v>
      </c>
      <c r="R6" s="64">
        <v>6</v>
      </c>
    </row>
    <row r="7" spans="1:18" x14ac:dyDescent="0.25">
      <c r="A7" s="68" t="s">
        <v>288</v>
      </c>
      <c r="B7" s="69">
        <v>22068</v>
      </c>
      <c r="C7" s="69">
        <v>22068</v>
      </c>
      <c r="D7" s="69">
        <v>22068</v>
      </c>
      <c r="E7" s="69">
        <v>22068</v>
      </c>
      <c r="F7" s="69">
        <v>22068</v>
      </c>
      <c r="G7" s="69">
        <v>22068</v>
      </c>
      <c r="H7" s="69">
        <v>22068</v>
      </c>
      <c r="I7" s="69">
        <v>22068</v>
      </c>
      <c r="J7" s="69">
        <v>22068</v>
      </c>
      <c r="K7" s="69">
        <v>22068</v>
      </c>
      <c r="L7" s="69">
        <v>22068</v>
      </c>
      <c r="M7" s="69">
        <v>22068</v>
      </c>
      <c r="N7" s="69">
        <v>22068</v>
      </c>
      <c r="O7" s="69">
        <v>32660</v>
      </c>
      <c r="P7" s="69">
        <v>22068</v>
      </c>
      <c r="Q7" s="69">
        <v>22068</v>
      </c>
      <c r="R7" s="69">
        <v>22068</v>
      </c>
    </row>
    <row r="8" spans="1:18" x14ac:dyDescent="0.25">
      <c r="A8" s="68" t="s">
        <v>287</v>
      </c>
      <c r="B8" s="69">
        <v>41791</v>
      </c>
      <c r="C8" s="69">
        <v>41791</v>
      </c>
      <c r="D8" s="69">
        <v>41791</v>
      </c>
      <c r="E8" s="69">
        <v>41791</v>
      </c>
      <c r="F8" s="69">
        <v>41791</v>
      </c>
      <c r="G8" s="69">
        <v>41791</v>
      </c>
      <c r="H8" s="69">
        <v>41791</v>
      </c>
      <c r="I8" s="69">
        <v>41791</v>
      </c>
      <c r="J8" s="69">
        <v>41791</v>
      </c>
      <c r="K8" s="69">
        <v>41791</v>
      </c>
      <c r="L8" s="69">
        <v>41791</v>
      </c>
      <c r="M8" s="69">
        <v>41791</v>
      </c>
      <c r="N8" s="69">
        <v>41791</v>
      </c>
      <c r="O8" s="69">
        <v>41791</v>
      </c>
      <c r="P8" s="69">
        <v>41791</v>
      </c>
      <c r="Q8" s="69">
        <v>41791</v>
      </c>
      <c r="R8" s="69">
        <v>41791</v>
      </c>
    </row>
    <row r="9" spans="1:18" x14ac:dyDescent="0.25">
      <c r="A9" s="67" t="s">
        <v>286</v>
      </c>
      <c r="B9" s="64">
        <v>55</v>
      </c>
      <c r="C9" s="64">
        <v>55</v>
      </c>
      <c r="D9" s="64">
        <v>55</v>
      </c>
      <c r="E9" s="64">
        <v>55</v>
      </c>
      <c r="F9" s="64">
        <v>55</v>
      </c>
      <c r="G9" s="64">
        <v>55</v>
      </c>
      <c r="H9" s="64">
        <v>55</v>
      </c>
      <c r="I9" s="64">
        <v>55</v>
      </c>
      <c r="J9" s="64">
        <v>55</v>
      </c>
      <c r="K9" s="64">
        <v>55</v>
      </c>
      <c r="L9" s="64">
        <v>55</v>
      </c>
      <c r="M9" s="64">
        <v>55</v>
      </c>
      <c r="N9" s="64">
        <v>55</v>
      </c>
      <c r="O9" s="64">
        <v>26</v>
      </c>
      <c r="P9" s="64">
        <v>55</v>
      </c>
      <c r="Q9" s="64">
        <v>55</v>
      </c>
      <c r="R9" s="64">
        <v>55</v>
      </c>
    </row>
    <row r="10" spans="1:18" x14ac:dyDescent="0.25">
      <c r="A10" s="67" t="s">
        <v>285</v>
      </c>
      <c r="B10" s="70" t="s">
        <v>390</v>
      </c>
      <c r="C10" s="70" t="s">
        <v>391</v>
      </c>
      <c r="D10" s="70" t="s">
        <v>392</v>
      </c>
      <c r="E10" s="70" t="s">
        <v>393</v>
      </c>
      <c r="F10" s="70" t="s">
        <v>394</v>
      </c>
      <c r="G10" s="70" t="s">
        <v>395</v>
      </c>
      <c r="H10" s="70" t="s">
        <v>396</v>
      </c>
      <c r="I10" s="70" t="s">
        <v>397</v>
      </c>
      <c r="J10" s="70" t="s">
        <v>398</v>
      </c>
      <c r="K10" s="70" t="s">
        <v>399</v>
      </c>
      <c r="L10" s="70" t="s">
        <v>400</v>
      </c>
      <c r="M10" s="70" t="s">
        <v>401</v>
      </c>
      <c r="N10" s="70" t="s">
        <v>402</v>
      </c>
      <c r="O10" s="70" t="s">
        <v>403</v>
      </c>
      <c r="P10" s="70" t="s">
        <v>404</v>
      </c>
      <c r="Q10" s="70" t="s">
        <v>405</v>
      </c>
      <c r="R10" s="70" t="s">
        <v>406</v>
      </c>
    </row>
    <row r="11" spans="1:18" x14ac:dyDescent="0.25">
      <c r="A11" s="72">
        <v>22068</v>
      </c>
      <c r="B11" s="71">
        <v>7793</v>
      </c>
      <c r="C11" s="71">
        <v>3656</v>
      </c>
      <c r="D11" s="71">
        <v>4009</v>
      </c>
      <c r="E11" s="71">
        <v>1455</v>
      </c>
      <c r="F11" s="71">
        <v>-264</v>
      </c>
      <c r="G11" s="71">
        <v>16649</v>
      </c>
      <c r="H11" s="71">
        <v>5</v>
      </c>
      <c r="I11" s="71">
        <v>127</v>
      </c>
      <c r="J11" s="71">
        <v>16781</v>
      </c>
      <c r="K11" s="71">
        <v>1834</v>
      </c>
      <c r="L11" s="71">
        <v>9498</v>
      </c>
      <c r="M11" s="71">
        <v>253</v>
      </c>
      <c r="N11" s="71">
        <v>1554</v>
      </c>
      <c r="O11" s="63"/>
      <c r="P11" s="71">
        <v>2579</v>
      </c>
      <c r="Q11" s="71">
        <v>2871</v>
      </c>
      <c r="R11" s="71">
        <v>16781</v>
      </c>
    </row>
    <row r="12" spans="1:18" x14ac:dyDescent="0.25">
      <c r="A12" s="72">
        <v>22433</v>
      </c>
      <c r="B12" s="71">
        <v>8391</v>
      </c>
      <c r="C12" s="71">
        <v>3844</v>
      </c>
      <c r="D12" s="71">
        <v>4043</v>
      </c>
      <c r="E12" s="71">
        <v>1546</v>
      </c>
      <c r="F12" s="71">
        <v>-262</v>
      </c>
      <c r="G12" s="71">
        <v>17563</v>
      </c>
      <c r="H12" s="71">
        <v>17</v>
      </c>
      <c r="I12" s="71">
        <v>127</v>
      </c>
      <c r="J12" s="71">
        <v>17707</v>
      </c>
      <c r="K12" s="71">
        <v>1979</v>
      </c>
      <c r="L12" s="71">
        <v>10101</v>
      </c>
      <c r="M12" s="71">
        <v>251</v>
      </c>
      <c r="N12" s="71">
        <v>1625</v>
      </c>
      <c r="O12" s="63"/>
      <c r="P12" s="71">
        <v>2619</v>
      </c>
      <c r="Q12" s="71">
        <v>3008</v>
      </c>
      <c r="R12" s="71">
        <v>17707</v>
      </c>
    </row>
    <row r="13" spans="1:18" x14ac:dyDescent="0.25">
      <c r="A13" s="72">
        <v>22798</v>
      </c>
      <c r="B13" s="71">
        <v>8661</v>
      </c>
      <c r="C13" s="71">
        <v>4070</v>
      </c>
      <c r="D13" s="71">
        <v>3866</v>
      </c>
      <c r="E13" s="71">
        <v>1465</v>
      </c>
      <c r="F13" s="71">
        <v>-215</v>
      </c>
      <c r="G13" s="71">
        <v>17848</v>
      </c>
      <c r="H13" s="71">
        <v>21</v>
      </c>
      <c r="I13" s="71">
        <v>132</v>
      </c>
      <c r="J13" s="71">
        <v>18001</v>
      </c>
      <c r="K13" s="71">
        <v>2118</v>
      </c>
      <c r="L13" s="71">
        <v>10412</v>
      </c>
      <c r="M13" s="71">
        <v>29</v>
      </c>
      <c r="N13" s="71">
        <v>1630</v>
      </c>
      <c r="O13" s="63"/>
      <c r="P13" s="71">
        <v>2406</v>
      </c>
      <c r="Q13" s="71">
        <v>3065</v>
      </c>
      <c r="R13" s="71">
        <v>18001</v>
      </c>
    </row>
    <row r="14" spans="1:18" x14ac:dyDescent="0.25">
      <c r="A14" s="72">
        <v>23163</v>
      </c>
      <c r="B14" s="71">
        <v>9179</v>
      </c>
      <c r="C14" s="71">
        <v>4518</v>
      </c>
      <c r="D14" s="71">
        <v>4156</v>
      </c>
      <c r="E14" s="71">
        <v>1615</v>
      </c>
      <c r="F14" s="71">
        <v>-282</v>
      </c>
      <c r="G14" s="71">
        <v>19186</v>
      </c>
      <c r="H14" s="71">
        <v>24</v>
      </c>
      <c r="I14" s="71">
        <v>134</v>
      </c>
      <c r="J14" s="71">
        <v>19344</v>
      </c>
      <c r="K14" s="71">
        <v>2235</v>
      </c>
      <c r="L14" s="71">
        <v>11120</v>
      </c>
      <c r="M14" s="71">
        <v>111</v>
      </c>
      <c r="N14" s="71">
        <v>1756</v>
      </c>
      <c r="O14" s="63"/>
      <c r="P14" s="71">
        <v>2720</v>
      </c>
      <c r="Q14" s="71">
        <v>3268</v>
      </c>
      <c r="R14" s="71">
        <v>19344</v>
      </c>
    </row>
    <row r="15" spans="1:18" x14ac:dyDescent="0.25">
      <c r="A15" s="72">
        <v>23529</v>
      </c>
      <c r="B15" s="71">
        <v>10038</v>
      </c>
      <c r="C15" s="71">
        <v>5147</v>
      </c>
      <c r="D15" s="71">
        <v>4660</v>
      </c>
      <c r="E15" s="71">
        <v>1709</v>
      </c>
      <c r="F15" s="71">
        <v>-297</v>
      </c>
      <c r="G15" s="71">
        <v>21258</v>
      </c>
      <c r="H15" s="71">
        <v>23</v>
      </c>
      <c r="I15" s="71">
        <v>137</v>
      </c>
      <c r="J15" s="71">
        <v>21418</v>
      </c>
      <c r="K15" s="71">
        <v>2404</v>
      </c>
      <c r="L15" s="71">
        <v>12075</v>
      </c>
      <c r="M15" s="71">
        <v>225</v>
      </c>
      <c r="N15" s="71">
        <v>2075</v>
      </c>
      <c r="O15" s="63"/>
      <c r="P15" s="71">
        <v>3365</v>
      </c>
      <c r="Q15" s="71">
        <v>3574</v>
      </c>
      <c r="R15" s="71">
        <v>21418</v>
      </c>
    </row>
    <row r="16" spans="1:18" x14ac:dyDescent="0.25">
      <c r="A16" s="72">
        <v>23894</v>
      </c>
      <c r="B16" s="71">
        <v>11271</v>
      </c>
      <c r="C16" s="71">
        <v>5617</v>
      </c>
      <c r="D16" s="71">
        <v>4737</v>
      </c>
      <c r="E16" s="71">
        <v>1925</v>
      </c>
      <c r="F16" s="71">
        <v>-279</v>
      </c>
      <c r="G16" s="71">
        <v>23271</v>
      </c>
      <c r="H16" s="71">
        <v>25</v>
      </c>
      <c r="I16" s="71">
        <v>130</v>
      </c>
      <c r="J16" s="71">
        <v>23426</v>
      </c>
      <c r="K16" s="71">
        <v>2744</v>
      </c>
      <c r="L16" s="71">
        <v>13090</v>
      </c>
      <c r="M16" s="71">
        <v>420</v>
      </c>
      <c r="N16" s="71">
        <v>1968</v>
      </c>
      <c r="O16" s="63"/>
      <c r="P16" s="71">
        <v>3551</v>
      </c>
      <c r="Q16" s="71">
        <v>4042</v>
      </c>
      <c r="R16" s="71">
        <v>23426</v>
      </c>
    </row>
    <row r="17" spans="1:18" x14ac:dyDescent="0.25">
      <c r="A17" s="72">
        <v>24259</v>
      </c>
      <c r="B17" s="71">
        <v>12213</v>
      </c>
      <c r="C17" s="71">
        <v>5758</v>
      </c>
      <c r="D17" s="71">
        <v>4600</v>
      </c>
      <c r="E17" s="71">
        <v>2078</v>
      </c>
      <c r="F17" s="71">
        <v>-308</v>
      </c>
      <c r="G17" s="71">
        <v>24340</v>
      </c>
      <c r="H17" s="71">
        <v>27</v>
      </c>
      <c r="I17" s="71">
        <v>113</v>
      </c>
      <c r="J17" s="71">
        <v>24480</v>
      </c>
      <c r="K17" s="71">
        <v>3107</v>
      </c>
      <c r="L17" s="71">
        <v>13937</v>
      </c>
      <c r="M17" s="71">
        <v>270</v>
      </c>
      <c r="N17" s="71">
        <v>1951</v>
      </c>
      <c r="O17" s="63"/>
      <c r="P17" s="71">
        <v>3189</v>
      </c>
      <c r="Q17" s="71">
        <v>4247</v>
      </c>
      <c r="R17" s="71">
        <v>24480</v>
      </c>
    </row>
    <row r="18" spans="1:18" x14ac:dyDescent="0.25">
      <c r="A18" s="72">
        <v>24624</v>
      </c>
      <c r="B18" s="71">
        <v>13367</v>
      </c>
      <c r="C18" s="71">
        <v>6436</v>
      </c>
      <c r="D18" s="71">
        <v>5318</v>
      </c>
      <c r="E18" s="71">
        <v>2214</v>
      </c>
      <c r="F18" s="71">
        <v>-334</v>
      </c>
      <c r="G18" s="71">
        <v>27001</v>
      </c>
      <c r="H18" s="71">
        <v>34</v>
      </c>
      <c r="I18" s="71">
        <v>94</v>
      </c>
      <c r="J18" s="71">
        <v>27129</v>
      </c>
      <c r="K18" s="71">
        <v>3456</v>
      </c>
      <c r="L18" s="71">
        <v>15066</v>
      </c>
      <c r="M18" s="71">
        <v>228</v>
      </c>
      <c r="N18" s="71">
        <v>2686</v>
      </c>
      <c r="O18" s="63"/>
      <c r="P18" s="71">
        <v>3966</v>
      </c>
      <c r="Q18" s="71">
        <v>4642</v>
      </c>
      <c r="R18" s="71">
        <v>27129</v>
      </c>
    </row>
    <row r="19" spans="1:18" x14ac:dyDescent="0.25">
      <c r="A19" s="72">
        <v>24990</v>
      </c>
      <c r="B19" s="71">
        <v>14566</v>
      </c>
      <c r="C19" s="71">
        <v>7201</v>
      </c>
      <c r="D19" s="71">
        <v>5221</v>
      </c>
      <c r="E19" s="71">
        <v>2427</v>
      </c>
      <c r="F19" s="71">
        <v>-464</v>
      </c>
      <c r="G19" s="71">
        <v>28950</v>
      </c>
      <c r="H19" s="71">
        <v>38</v>
      </c>
      <c r="I19" s="71">
        <v>108</v>
      </c>
      <c r="J19" s="71">
        <v>29096</v>
      </c>
      <c r="K19" s="71">
        <v>3955</v>
      </c>
      <c r="L19" s="71">
        <v>16410</v>
      </c>
      <c r="M19" s="71">
        <v>281</v>
      </c>
      <c r="N19" s="71">
        <v>2208</v>
      </c>
      <c r="O19" s="63"/>
      <c r="P19" s="71">
        <v>3619</v>
      </c>
      <c r="Q19" s="71">
        <v>5112</v>
      </c>
      <c r="R19" s="71">
        <v>29096</v>
      </c>
    </row>
    <row r="20" spans="1:18" x14ac:dyDescent="0.25">
      <c r="A20" s="72">
        <v>25355</v>
      </c>
      <c r="B20" s="71">
        <v>16116</v>
      </c>
      <c r="C20" s="71">
        <v>8190</v>
      </c>
      <c r="D20" s="71">
        <v>5871</v>
      </c>
      <c r="E20" s="71">
        <v>2627</v>
      </c>
      <c r="F20" s="71">
        <v>-515</v>
      </c>
      <c r="G20" s="71">
        <v>32290</v>
      </c>
      <c r="H20" s="71">
        <v>55</v>
      </c>
      <c r="I20" s="71">
        <v>115</v>
      </c>
      <c r="J20" s="71">
        <v>32460</v>
      </c>
      <c r="K20" s="71">
        <v>4255</v>
      </c>
      <c r="L20" s="71">
        <v>17860</v>
      </c>
      <c r="M20" s="71">
        <v>437</v>
      </c>
      <c r="N20" s="71">
        <v>3019</v>
      </c>
      <c r="O20" s="63"/>
      <c r="P20" s="71">
        <v>4886</v>
      </c>
      <c r="Q20" s="71">
        <v>5459</v>
      </c>
      <c r="R20" s="71">
        <v>32460</v>
      </c>
    </row>
    <row r="21" spans="1:18" x14ac:dyDescent="0.25">
      <c r="A21" s="72">
        <v>25720</v>
      </c>
      <c r="B21" s="71">
        <v>18134</v>
      </c>
      <c r="C21" s="71">
        <v>9525</v>
      </c>
      <c r="D21" s="71">
        <v>6480</v>
      </c>
      <c r="E21" s="71">
        <v>2943</v>
      </c>
      <c r="F21" s="71">
        <v>-578</v>
      </c>
      <c r="G21" s="71">
        <v>36505</v>
      </c>
      <c r="H21" s="71">
        <v>76</v>
      </c>
      <c r="I21" s="71">
        <v>102</v>
      </c>
      <c r="J21" s="71">
        <v>36683</v>
      </c>
      <c r="K21" s="71">
        <v>4837</v>
      </c>
      <c r="L21" s="71">
        <v>19757</v>
      </c>
      <c r="M21" s="71">
        <v>732</v>
      </c>
      <c r="N21" s="71">
        <v>3184</v>
      </c>
      <c r="O21" s="63"/>
      <c r="P21" s="71">
        <v>5553</v>
      </c>
      <c r="Q21" s="71">
        <v>6536</v>
      </c>
      <c r="R21" s="71">
        <v>36683</v>
      </c>
    </row>
    <row r="22" spans="1:18" x14ac:dyDescent="0.25">
      <c r="A22" s="72">
        <v>26085</v>
      </c>
      <c r="B22" s="71">
        <v>20826</v>
      </c>
      <c r="C22" s="71">
        <v>10267</v>
      </c>
      <c r="D22" s="71">
        <v>6300</v>
      </c>
      <c r="E22" s="71">
        <v>3150</v>
      </c>
      <c r="F22" s="71">
        <v>-599</v>
      </c>
      <c r="G22" s="71">
        <v>39944</v>
      </c>
      <c r="H22" s="71">
        <v>85</v>
      </c>
      <c r="I22" s="71">
        <v>80</v>
      </c>
      <c r="J22" s="71">
        <v>40109</v>
      </c>
      <c r="K22" s="71">
        <v>5586</v>
      </c>
      <c r="L22" s="71">
        <v>21759</v>
      </c>
      <c r="M22" s="71">
        <v>446</v>
      </c>
      <c r="N22" s="71">
        <v>3788</v>
      </c>
      <c r="O22" s="63"/>
      <c r="P22" s="71">
        <v>5851</v>
      </c>
      <c r="Q22" s="71">
        <v>6913</v>
      </c>
      <c r="R22" s="71">
        <v>40109</v>
      </c>
    </row>
    <row r="23" spans="1:18" x14ac:dyDescent="0.25">
      <c r="A23" s="72">
        <v>26451</v>
      </c>
      <c r="B23" s="71">
        <v>23270</v>
      </c>
      <c r="C23" s="71">
        <v>11242</v>
      </c>
      <c r="D23" s="71">
        <v>6900</v>
      </c>
      <c r="E23" s="71">
        <v>3551</v>
      </c>
      <c r="F23" s="71">
        <v>-587</v>
      </c>
      <c r="G23" s="71">
        <v>44375</v>
      </c>
      <c r="H23" s="71">
        <v>99</v>
      </c>
      <c r="I23" s="71">
        <v>82</v>
      </c>
      <c r="J23" s="71">
        <v>44556</v>
      </c>
      <c r="K23" s="71">
        <v>6388</v>
      </c>
      <c r="L23" s="71">
        <v>24098</v>
      </c>
      <c r="M23" s="71">
        <v>476</v>
      </c>
      <c r="N23" s="71">
        <v>4223</v>
      </c>
      <c r="O23" s="63"/>
      <c r="P23" s="71">
        <v>6373</v>
      </c>
      <c r="Q23" s="71">
        <v>7696</v>
      </c>
      <c r="R23" s="71">
        <v>44556</v>
      </c>
    </row>
    <row r="24" spans="1:18" x14ac:dyDescent="0.25">
      <c r="A24" s="72">
        <v>26816</v>
      </c>
      <c r="B24" s="71">
        <v>25962</v>
      </c>
      <c r="C24" s="71">
        <v>12858</v>
      </c>
      <c r="D24" s="71">
        <v>7744</v>
      </c>
      <c r="E24" s="71">
        <v>3963</v>
      </c>
      <c r="F24" s="71">
        <v>-655</v>
      </c>
      <c r="G24" s="71">
        <v>49872</v>
      </c>
      <c r="H24" s="71">
        <v>115</v>
      </c>
      <c r="I24" s="71">
        <v>52</v>
      </c>
      <c r="J24" s="71">
        <v>50039</v>
      </c>
      <c r="K24" s="71">
        <v>7242</v>
      </c>
      <c r="L24" s="71">
        <v>26861</v>
      </c>
      <c r="M24" s="71">
        <v>293</v>
      </c>
      <c r="N24" s="71">
        <v>5523</v>
      </c>
      <c r="O24" s="63"/>
      <c r="P24" s="71">
        <v>7683</v>
      </c>
      <c r="Q24" s="71">
        <v>8252</v>
      </c>
      <c r="R24" s="71">
        <v>50039</v>
      </c>
    </row>
    <row r="25" spans="1:18" x14ac:dyDescent="0.25">
      <c r="A25" s="72">
        <v>27181</v>
      </c>
      <c r="B25" s="71">
        <v>31766</v>
      </c>
      <c r="C25" s="71">
        <v>14193</v>
      </c>
      <c r="D25" s="71">
        <v>9904</v>
      </c>
      <c r="E25" s="71">
        <v>4965</v>
      </c>
      <c r="F25" s="71">
        <v>-651</v>
      </c>
      <c r="G25" s="71">
        <v>60177</v>
      </c>
      <c r="H25" s="71">
        <v>126</v>
      </c>
      <c r="I25" s="71">
        <v>13</v>
      </c>
      <c r="J25" s="71">
        <v>60316</v>
      </c>
      <c r="K25" s="71">
        <v>8677</v>
      </c>
      <c r="L25" s="71">
        <v>31988</v>
      </c>
      <c r="M25" s="71">
        <v>932</v>
      </c>
      <c r="N25" s="71">
        <v>7448</v>
      </c>
      <c r="O25" s="63"/>
      <c r="P25" s="71">
        <v>9850</v>
      </c>
      <c r="Q25" s="71">
        <v>9801</v>
      </c>
      <c r="R25" s="71">
        <v>60316</v>
      </c>
    </row>
    <row r="26" spans="1:18" x14ac:dyDescent="0.25">
      <c r="A26" s="72">
        <v>27546</v>
      </c>
      <c r="B26" s="71">
        <v>40982</v>
      </c>
      <c r="C26" s="71">
        <v>16028</v>
      </c>
      <c r="D26" s="71">
        <v>8964</v>
      </c>
      <c r="E26" s="71">
        <v>6146</v>
      </c>
      <c r="F26" s="71">
        <v>-688</v>
      </c>
      <c r="G26" s="71">
        <v>71432</v>
      </c>
      <c r="H26" s="71">
        <v>141</v>
      </c>
      <c r="I26" s="71">
        <v>23</v>
      </c>
      <c r="J26" s="71">
        <v>71596</v>
      </c>
      <c r="K26" s="71">
        <v>11903</v>
      </c>
      <c r="L26" s="71">
        <v>39427</v>
      </c>
      <c r="M26" s="71">
        <v>-261</v>
      </c>
      <c r="N26" s="71">
        <v>8738</v>
      </c>
      <c r="O26" s="63"/>
      <c r="P26" s="71">
        <v>9188</v>
      </c>
      <c r="Q26" s="71">
        <v>11079</v>
      </c>
      <c r="R26" s="71">
        <v>71596</v>
      </c>
    </row>
    <row r="27" spans="1:18" x14ac:dyDescent="0.25">
      <c r="A27" s="72">
        <v>27912</v>
      </c>
      <c r="B27" s="71">
        <v>47344</v>
      </c>
      <c r="C27" s="71">
        <v>19057</v>
      </c>
      <c r="D27" s="71">
        <v>10254</v>
      </c>
      <c r="E27" s="71">
        <v>7919</v>
      </c>
      <c r="F27" s="71">
        <v>-1198</v>
      </c>
      <c r="G27" s="71">
        <v>83375</v>
      </c>
      <c r="H27" s="71">
        <v>154</v>
      </c>
      <c r="I27" s="71">
        <v>-72</v>
      </c>
      <c r="J27" s="71">
        <v>83457</v>
      </c>
      <c r="K27" s="71">
        <v>14820</v>
      </c>
      <c r="L27" s="71">
        <v>46032</v>
      </c>
      <c r="M27" s="71">
        <v>-964</v>
      </c>
      <c r="N27" s="71">
        <v>9221</v>
      </c>
      <c r="O27" s="63"/>
      <c r="P27" s="71">
        <v>9567</v>
      </c>
      <c r="Q27" s="71">
        <v>13039</v>
      </c>
      <c r="R27" s="71">
        <v>83457</v>
      </c>
    </row>
    <row r="28" spans="1:18" x14ac:dyDescent="0.25">
      <c r="A28" s="72">
        <v>28277</v>
      </c>
      <c r="B28" s="71">
        <v>53397</v>
      </c>
      <c r="C28" s="71">
        <v>22878</v>
      </c>
      <c r="D28" s="71">
        <v>11703</v>
      </c>
      <c r="E28" s="71">
        <v>8976</v>
      </c>
      <c r="F28" s="71">
        <v>-1392</v>
      </c>
      <c r="G28" s="71">
        <v>95561</v>
      </c>
      <c r="H28" s="71">
        <v>168</v>
      </c>
      <c r="I28" s="71">
        <v>-135</v>
      </c>
      <c r="J28" s="71">
        <v>95594</v>
      </c>
      <c r="K28" s="71">
        <v>16702</v>
      </c>
      <c r="L28" s="71">
        <v>54039</v>
      </c>
      <c r="M28" s="71">
        <v>-1588</v>
      </c>
      <c r="N28" s="71">
        <v>9817</v>
      </c>
      <c r="O28" s="63"/>
      <c r="P28" s="71">
        <v>10205</v>
      </c>
      <c r="Q28" s="71">
        <v>14648</v>
      </c>
      <c r="R28" s="71">
        <v>95594</v>
      </c>
    </row>
    <row r="29" spans="1:18" x14ac:dyDescent="0.25">
      <c r="A29" s="72">
        <v>28642</v>
      </c>
      <c r="B29" s="71">
        <v>58516</v>
      </c>
      <c r="C29" s="71">
        <v>25158</v>
      </c>
      <c r="D29" s="71">
        <v>12300</v>
      </c>
      <c r="E29" s="71">
        <v>9400</v>
      </c>
      <c r="F29" s="71">
        <v>-1544</v>
      </c>
      <c r="G29" s="71">
        <v>103829</v>
      </c>
      <c r="H29" s="71">
        <v>203</v>
      </c>
      <c r="I29" s="71">
        <v>-185</v>
      </c>
      <c r="J29" s="71">
        <v>103847</v>
      </c>
      <c r="K29" s="71">
        <v>18630</v>
      </c>
      <c r="L29" s="71">
        <v>60211</v>
      </c>
      <c r="M29" s="71">
        <v>-2972</v>
      </c>
      <c r="N29" s="71">
        <v>10175</v>
      </c>
      <c r="O29" s="63"/>
      <c r="P29" s="71">
        <v>8590</v>
      </c>
      <c r="Q29" s="71">
        <v>16416</v>
      </c>
      <c r="R29" s="71">
        <v>103847</v>
      </c>
    </row>
    <row r="30" spans="1:18" x14ac:dyDescent="0.25">
      <c r="A30" s="72">
        <v>29007</v>
      </c>
      <c r="B30" s="71">
        <v>62867</v>
      </c>
      <c r="C30" s="71">
        <v>29321</v>
      </c>
      <c r="D30" s="71">
        <v>16026</v>
      </c>
      <c r="E30" s="71">
        <v>10978</v>
      </c>
      <c r="F30" s="71">
        <v>-1841</v>
      </c>
      <c r="G30" s="71">
        <v>117351</v>
      </c>
      <c r="H30" s="71">
        <v>208</v>
      </c>
      <c r="I30" s="71">
        <v>-234</v>
      </c>
      <c r="J30" s="71">
        <v>117325</v>
      </c>
      <c r="K30" s="71">
        <v>20500</v>
      </c>
      <c r="L30" s="71">
        <v>66666</v>
      </c>
      <c r="M30" s="71">
        <v>-3305</v>
      </c>
      <c r="N30" s="71">
        <v>12555</v>
      </c>
      <c r="O30" s="63"/>
      <c r="P30" s="71">
        <v>12074</v>
      </c>
      <c r="Q30" s="71">
        <v>18084</v>
      </c>
      <c r="R30" s="71">
        <v>117325</v>
      </c>
    </row>
    <row r="31" spans="1:18" x14ac:dyDescent="0.25">
      <c r="A31" s="72">
        <v>29373</v>
      </c>
      <c r="B31" s="71">
        <v>69990</v>
      </c>
      <c r="C31" s="71">
        <v>34354</v>
      </c>
      <c r="D31" s="71">
        <v>18334</v>
      </c>
      <c r="E31" s="71">
        <v>12947</v>
      </c>
      <c r="F31" s="71">
        <v>-2365</v>
      </c>
      <c r="G31" s="71">
        <v>133260</v>
      </c>
      <c r="H31" s="71">
        <v>244</v>
      </c>
      <c r="I31" s="71">
        <v>-119</v>
      </c>
      <c r="J31" s="71">
        <v>133385</v>
      </c>
      <c r="K31" s="71">
        <v>23038</v>
      </c>
      <c r="L31" s="71">
        <v>74632</v>
      </c>
      <c r="M31" s="71">
        <v>-2054</v>
      </c>
      <c r="N31" s="71">
        <v>13267</v>
      </c>
      <c r="O31" s="63"/>
      <c r="P31" s="71">
        <v>14950</v>
      </c>
      <c r="Q31" s="71">
        <v>20765</v>
      </c>
      <c r="R31" s="71">
        <v>133385</v>
      </c>
    </row>
    <row r="32" spans="1:18" x14ac:dyDescent="0.25">
      <c r="A32" s="72">
        <v>29738</v>
      </c>
      <c r="B32" s="71">
        <v>80897</v>
      </c>
      <c r="C32" s="71">
        <v>39553</v>
      </c>
      <c r="D32" s="71">
        <v>18946</v>
      </c>
      <c r="E32" s="71">
        <v>14860</v>
      </c>
      <c r="F32" s="71">
        <v>-2346</v>
      </c>
      <c r="G32" s="71">
        <v>151910</v>
      </c>
      <c r="H32" s="71">
        <v>277</v>
      </c>
      <c r="I32" s="71">
        <v>-226</v>
      </c>
      <c r="J32" s="71">
        <v>151961</v>
      </c>
      <c r="K32" s="71">
        <v>26978</v>
      </c>
      <c r="L32" s="71">
        <v>84691</v>
      </c>
      <c r="M32" s="71">
        <v>-3123</v>
      </c>
      <c r="N32" s="71">
        <v>14800</v>
      </c>
      <c r="O32" s="63"/>
      <c r="P32" s="71">
        <v>16739</v>
      </c>
      <c r="Q32" s="71">
        <v>23553</v>
      </c>
      <c r="R32" s="71">
        <v>151961</v>
      </c>
    </row>
    <row r="33" spans="1:18" x14ac:dyDescent="0.25">
      <c r="A33" s="72">
        <v>30103</v>
      </c>
      <c r="B33" s="71">
        <v>93788</v>
      </c>
      <c r="C33" s="71">
        <v>44775</v>
      </c>
      <c r="D33" s="71">
        <v>19726</v>
      </c>
      <c r="E33" s="71">
        <v>16921</v>
      </c>
      <c r="F33" s="71">
        <v>-2635</v>
      </c>
      <c r="G33" s="71">
        <v>172575</v>
      </c>
      <c r="H33" s="71">
        <v>343</v>
      </c>
      <c r="I33" s="71">
        <v>-224</v>
      </c>
      <c r="J33" s="71">
        <v>172694</v>
      </c>
      <c r="K33" s="71">
        <v>31019</v>
      </c>
      <c r="L33" s="71">
        <v>97868</v>
      </c>
      <c r="M33" s="71">
        <v>-4519</v>
      </c>
      <c r="N33" s="71">
        <v>16108</v>
      </c>
      <c r="O33" s="63"/>
      <c r="P33" s="71">
        <v>16653</v>
      </c>
      <c r="Q33" s="71">
        <v>27155</v>
      </c>
      <c r="R33" s="71">
        <v>172694</v>
      </c>
    </row>
    <row r="34" spans="1:18" x14ac:dyDescent="0.25">
      <c r="A34" s="72">
        <v>30468</v>
      </c>
      <c r="B34" s="71">
        <v>103910</v>
      </c>
      <c r="C34" s="71">
        <v>49998</v>
      </c>
      <c r="D34" s="71">
        <v>17153</v>
      </c>
      <c r="E34" s="71">
        <v>19251</v>
      </c>
      <c r="F34" s="71">
        <v>-2279</v>
      </c>
      <c r="G34" s="71">
        <v>188032</v>
      </c>
      <c r="H34" s="71">
        <v>398</v>
      </c>
      <c r="I34" s="71">
        <v>-341</v>
      </c>
      <c r="J34" s="71">
        <v>188089</v>
      </c>
      <c r="K34" s="71">
        <v>35128</v>
      </c>
      <c r="L34" s="71">
        <v>111058</v>
      </c>
      <c r="M34" s="71">
        <v>-8271</v>
      </c>
      <c r="N34" s="71">
        <v>14658</v>
      </c>
      <c r="O34" s="63"/>
      <c r="P34" s="71">
        <v>11084</v>
      </c>
      <c r="Q34" s="71">
        <v>30820</v>
      </c>
      <c r="R34" s="71">
        <v>188089</v>
      </c>
    </row>
    <row r="35" spans="1:18" x14ac:dyDescent="0.25">
      <c r="A35" s="72">
        <v>30834</v>
      </c>
      <c r="B35" s="71">
        <v>110004</v>
      </c>
      <c r="C35" s="71">
        <v>60452</v>
      </c>
      <c r="D35" s="71">
        <v>22625</v>
      </c>
      <c r="E35" s="71">
        <v>22229</v>
      </c>
      <c r="F35" s="71">
        <v>-4098</v>
      </c>
      <c r="G35" s="71">
        <v>211211</v>
      </c>
      <c r="H35" s="71">
        <v>438</v>
      </c>
      <c r="I35" s="71">
        <v>-243</v>
      </c>
      <c r="J35" s="71">
        <v>211406</v>
      </c>
      <c r="K35" s="71">
        <v>38925</v>
      </c>
      <c r="L35" s="71">
        <v>120702</v>
      </c>
      <c r="M35" s="71">
        <v>-9231</v>
      </c>
      <c r="N35" s="71">
        <v>18834</v>
      </c>
      <c r="O35" s="63"/>
      <c r="P35" s="71">
        <v>17599</v>
      </c>
      <c r="Q35" s="71">
        <v>34181</v>
      </c>
      <c r="R35" s="71">
        <v>211406</v>
      </c>
    </row>
    <row r="36" spans="1:18" x14ac:dyDescent="0.25">
      <c r="A36" s="72">
        <v>31199</v>
      </c>
      <c r="B36" s="71">
        <v>120975</v>
      </c>
      <c r="C36" s="71">
        <v>66907</v>
      </c>
      <c r="D36" s="71">
        <v>24443</v>
      </c>
      <c r="E36" s="71">
        <v>25518</v>
      </c>
      <c r="F36" s="71">
        <v>-5707</v>
      </c>
      <c r="G36" s="71">
        <v>232135</v>
      </c>
      <c r="H36" s="71">
        <v>534</v>
      </c>
      <c r="I36" s="71">
        <v>-343</v>
      </c>
      <c r="J36" s="71">
        <v>232326</v>
      </c>
      <c r="K36" s="71">
        <v>44206</v>
      </c>
      <c r="L36" s="71">
        <v>129167</v>
      </c>
      <c r="M36" s="71">
        <v>-8581</v>
      </c>
      <c r="N36" s="71">
        <v>21157</v>
      </c>
      <c r="O36" s="63"/>
      <c r="P36" s="71">
        <v>21663</v>
      </c>
      <c r="Q36" s="71">
        <v>37290</v>
      </c>
      <c r="R36" s="71">
        <v>232326</v>
      </c>
    </row>
    <row r="37" spans="1:18" x14ac:dyDescent="0.25">
      <c r="A37" s="72">
        <v>31564</v>
      </c>
      <c r="B37" s="71">
        <v>133060</v>
      </c>
      <c r="C37" s="71">
        <v>74495</v>
      </c>
      <c r="D37" s="71">
        <v>27135</v>
      </c>
      <c r="E37" s="71">
        <v>28106</v>
      </c>
      <c r="F37" s="71">
        <v>-6675</v>
      </c>
      <c r="G37" s="71">
        <v>256121</v>
      </c>
      <c r="H37" s="71">
        <v>681</v>
      </c>
      <c r="I37" s="71">
        <v>-416</v>
      </c>
      <c r="J37" s="71">
        <v>256386</v>
      </c>
      <c r="K37" s="71">
        <v>49180</v>
      </c>
      <c r="L37" s="71">
        <v>146119</v>
      </c>
      <c r="M37" s="71">
        <v>-8133</v>
      </c>
      <c r="N37" s="71">
        <v>18362</v>
      </c>
      <c r="O37" s="63"/>
      <c r="P37" s="71">
        <v>18380</v>
      </c>
      <c r="Q37" s="71">
        <v>42707</v>
      </c>
      <c r="R37" s="71">
        <v>256386</v>
      </c>
    </row>
    <row r="38" spans="1:18" x14ac:dyDescent="0.25">
      <c r="A38" s="72">
        <v>31929</v>
      </c>
      <c r="B38" s="71">
        <v>144577</v>
      </c>
      <c r="C38" s="71">
        <v>84461</v>
      </c>
      <c r="D38" s="71">
        <v>28954</v>
      </c>
      <c r="E38" s="71">
        <v>30653</v>
      </c>
      <c r="F38" s="71">
        <v>-7577</v>
      </c>
      <c r="G38" s="71">
        <v>281068</v>
      </c>
      <c r="H38" s="71">
        <v>764</v>
      </c>
      <c r="I38" s="71">
        <v>-86</v>
      </c>
      <c r="J38" s="71">
        <v>281746</v>
      </c>
      <c r="K38" s="71">
        <v>53848</v>
      </c>
      <c r="L38" s="71">
        <v>161983</v>
      </c>
      <c r="M38" s="71">
        <v>-4688</v>
      </c>
      <c r="N38" s="71">
        <v>14767</v>
      </c>
      <c r="O38" s="63"/>
      <c r="P38" s="71">
        <v>16763</v>
      </c>
      <c r="Q38" s="71">
        <v>49153</v>
      </c>
      <c r="R38" s="71">
        <v>281746</v>
      </c>
    </row>
    <row r="39" spans="1:18" x14ac:dyDescent="0.25">
      <c r="A39" s="72">
        <v>32295</v>
      </c>
      <c r="B39" s="71">
        <v>158975</v>
      </c>
      <c r="C39" s="71">
        <v>100581</v>
      </c>
      <c r="D39" s="71">
        <v>32506</v>
      </c>
      <c r="E39" s="71">
        <v>35368</v>
      </c>
      <c r="F39" s="71">
        <v>-8943</v>
      </c>
      <c r="G39" s="71">
        <v>318488</v>
      </c>
      <c r="H39" s="71">
        <v>792</v>
      </c>
      <c r="I39" s="71">
        <v>-52</v>
      </c>
      <c r="J39" s="71">
        <v>319228</v>
      </c>
      <c r="K39" s="71">
        <v>58180</v>
      </c>
      <c r="L39" s="71">
        <v>179245</v>
      </c>
      <c r="M39" s="71">
        <v>-1684</v>
      </c>
      <c r="N39" s="71">
        <v>13942</v>
      </c>
      <c r="O39" s="63"/>
      <c r="P39" s="71">
        <v>27310</v>
      </c>
      <c r="Q39" s="71">
        <v>54493</v>
      </c>
      <c r="R39" s="71">
        <v>319228</v>
      </c>
    </row>
    <row r="40" spans="1:18" x14ac:dyDescent="0.25">
      <c r="A40" s="72">
        <v>32660</v>
      </c>
      <c r="B40" s="71">
        <v>177714</v>
      </c>
      <c r="C40" s="71">
        <v>114374</v>
      </c>
      <c r="D40" s="71">
        <v>39032</v>
      </c>
      <c r="E40" s="71">
        <v>39475</v>
      </c>
      <c r="F40" s="71">
        <v>-12417</v>
      </c>
      <c r="G40" s="71">
        <v>358178</v>
      </c>
      <c r="H40" s="71">
        <v>876</v>
      </c>
      <c r="I40" s="71">
        <v>17</v>
      </c>
      <c r="J40" s="71">
        <v>359071</v>
      </c>
      <c r="K40" s="71">
        <v>63573</v>
      </c>
      <c r="L40" s="71">
        <v>200294</v>
      </c>
      <c r="M40" s="71">
        <v>299</v>
      </c>
      <c r="N40" s="71">
        <v>17932</v>
      </c>
      <c r="O40" s="71">
        <v>16447</v>
      </c>
      <c r="P40" s="71">
        <v>34677</v>
      </c>
      <c r="Q40" s="71">
        <v>60528</v>
      </c>
      <c r="R40" s="71">
        <v>359071</v>
      </c>
    </row>
    <row r="41" spans="1:18" x14ac:dyDescent="0.25">
      <c r="A41" s="72">
        <v>33025</v>
      </c>
      <c r="B41" s="71">
        <v>199479</v>
      </c>
      <c r="C41" s="71">
        <v>123445</v>
      </c>
      <c r="D41" s="71">
        <v>41130</v>
      </c>
      <c r="E41" s="71">
        <v>42497</v>
      </c>
      <c r="F41" s="71">
        <v>-16070</v>
      </c>
      <c r="G41" s="71">
        <v>390481</v>
      </c>
      <c r="H41" s="71">
        <v>1095</v>
      </c>
      <c r="I41" s="71">
        <v>-238</v>
      </c>
      <c r="J41" s="71">
        <v>391338</v>
      </c>
      <c r="K41" s="71">
        <v>69234</v>
      </c>
      <c r="L41" s="71">
        <v>222599</v>
      </c>
      <c r="M41" s="71">
        <v>-2676</v>
      </c>
      <c r="N41" s="71">
        <v>20572</v>
      </c>
      <c r="O41" s="71">
        <v>15151</v>
      </c>
      <c r="P41" s="71">
        <v>33047</v>
      </c>
      <c r="Q41" s="71">
        <v>66457</v>
      </c>
      <c r="R41" s="71">
        <v>391338</v>
      </c>
    </row>
    <row r="42" spans="1:18" x14ac:dyDescent="0.25">
      <c r="A42" s="72">
        <v>33390</v>
      </c>
      <c r="B42" s="71">
        <v>207361</v>
      </c>
      <c r="C42" s="71">
        <v>124153</v>
      </c>
      <c r="D42" s="71">
        <v>40879</v>
      </c>
      <c r="E42" s="71">
        <v>42882</v>
      </c>
      <c r="F42" s="71">
        <v>-16761</v>
      </c>
      <c r="G42" s="71">
        <v>398514</v>
      </c>
      <c r="H42" s="71">
        <v>1076</v>
      </c>
      <c r="I42" s="71">
        <v>-119</v>
      </c>
      <c r="J42" s="71">
        <v>399471</v>
      </c>
      <c r="K42" s="71">
        <v>75017</v>
      </c>
      <c r="L42" s="71">
        <v>237166</v>
      </c>
      <c r="M42" s="71">
        <v>-7707</v>
      </c>
      <c r="N42" s="71">
        <v>19415</v>
      </c>
      <c r="O42" s="71">
        <v>5804</v>
      </c>
      <c r="P42" s="71">
        <v>17513</v>
      </c>
      <c r="Q42" s="71">
        <v>69775</v>
      </c>
      <c r="R42" s="71">
        <v>399471</v>
      </c>
    </row>
    <row r="43" spans="1:18" x14ac:dyDescent="0.25">
      <c r="A43" s="72">
        <v>33756</v>
      </c>
      <c r="B43" s="71">
        <v>210208</v>
      </c>
      <c r="C43" s="71">
        <v>130721</v>
      </c>
      <c r="D43" s="71">
        <v>37932</v>
      </c>
      <c r="E43" s="71">
        <v>42245</v>
      </c>
      <c r="F43" s="71">
        <v>-14291</v>
      </c>
      <c r="G43" s="71">
        <v>406814</v>
      </c>
      <c r="H43" s="71">
        <v>879</v>
      </c>
      <c r="I43" s="71">
        <v>-335</v>
      </c>
      <c r="J43" s="71">
        <v>407358</v>
      </c>
      <c r="K43" s="71">
        <v>80010</v>
      </c>
      <c r="L43" s="71">
        <v>249343</v>
      </c>
      <c r="M43" s="71">
        <v>-18410</v>
      </c>
      <c r="N43" s="71">
        <v>14968</v>
      </c>
      <c r="O43" s="71">
        <v>9691</v>
      </c>
      <c r="P43" s="71">
        <v>6251</v>
      </c>
      <c r="Q43" s="71">
        <v>71755</v>
      </c>
      <c r="R43" s="71">
        <v>407358</v>
      </c>
    </row>
    <row r="44" spans="1:18" x14ac:dyDescent="0.25">
      <c r="A44" s="72">
        <v>34121</v>
      </c>
      <c r="B44" s="71">
        <v>218663</v>
      </c>
      <c r="C44" s="71">
        <v>141826</v>
      </c>
      <c r="D44" s="71">
        <v>41125</v>
      </c>
      <c r="E44" s="71">
        <v>43536</v>
      </c>
      <c r="F44" s="71">
        <v>-12866</v>
      </c>
      <c r="G44" s="71">
        <v>432285</v>
      </c>
      <c r="H44" s="71">
        <v>811</v>
      </c>
      <c r="I44" s="71">
        <v>-433</v>
      </c>
      <c r="J44" s="71">
        <v>432663</v>
      </c>
      <c r="K44" s="71">
        <v>83479</v>
      </c>
      <c r="L44" s="71">
        <v>258796</v>
      </c>
      <c r="M44" s="71">
        <v>-21092</v>
      </c>
      <c r="N44" s="71">
        <v>15878</v>
      </c>
      <c r="O44" s="71">
        <v>20169</v>
      </c>
      <c r="P44" s="71">
        <v>14954</v>
      </c>
      <c r="Q44" s="71">
        <v>75434</v>
      </c>
      <c r="R44" s="71">
        <v>432663</v>
      </c>
    </row>
    <row r="45" spans="1:18" x14ac:dyDescent="0.25">
      <c r="A45" s="72">
        <v>34486</v>
      </c>
      <c r="B45" s="71">
        <v>227856</v>
      </c>
      <c r="C45" s="71">
        <v>151495</v>
      </c>
      <c r="D45" s="71">
        <v>41771</v>
      </c>
      <c r="E45" s="71">
        <v>48440</v>
      </c>
      <c r="F45" s="71">
        <v>-13300</v>
      </c>
      <c r="G45" s="71">
        <v>456261</v>
      </c>
      <c r="H45" s="71">
        <v>768</v>
      </c>
      <c r="I45" s="71">
        <v>-325</v>
      </c>
      <c r="J45" s="71">
        <v>456704</v>
      </c>
      <c r="K45" s="71">
        <v>85097</v>
      </c>
      <c r="L45" s="71">
        <v>269820</v>
      </c>
      <c r="M45" s="71">
        <v>-15174</v>
      </c>
      <c r="N45" s="71">
        <v>15517</v>
      </c>
      <c r="O45" s="71">
        <v>21995</v>
      </c>
      <c r="P45" s="71">
        <v>22336</v>
      </c>
      <c r="Q45" s="71">
        <v>79451</v>
      </c>
      <c r="R45" s="71">
        <v>456704</v>
      </c>
    </row>
    <row r="46" spans="1:18" x14ac:dyDescent="0.25">
      <c r="A46" s="72">
        <v>34851</v>
      </c>
      <c r="B46" s="71">
        <v>241667</v>
      </c>
      <c r="C46" s="71">
        <v>158767</v>
      </c>
      <c r="D46" s="71">
        <v>42342</v>
      </c>
      <c r="E46" s="71">
        <v>52877</v>
      </c>
      <c r="F46" s="71">
        <v>-17076</v>
      </c>
      <c r="G46" s="71">
        <v>478577</v>
      </c>
      <c r="H46" s="71">
        <v>808</v>
      </c>
      <c r="I46" s="71">
        <v>-521</v>
      </c>
      <c r="J46" s="71">
        <v>478864</v>
      </c>
      <c r="K46" s="71">
        <v>88652</v>
      </c>
      <c r="L46" s="71">
        <v>288071</v>
      </c>
      <c r="M46" s="71">
        <v>-14611</v>
      </c>
      <c r="N46" s="71">
        <v>13143</v>
      </c>
      <c r="O46" s="71">
        <v>21047</v>
      </c>
      <c r="P46" s="71">
        <v>19579</v>
      </c>
      <c r="Q46" s="71">
        <v>82562</v>
      </c>
      <c r="R46" s="71">
        <v>478864</v>
      </c>
    </row>
    <row r="47" spans="1:18" x14ac:dyDescent="0.25">
      <c r="A47" s="72">
        <v>35217</v>
      </c>
      <c r="B47" s="71">
        <v>258949</v>
      </c>
      <c r="C47" s="71">
        <v>167828</v>
      </c>
      <c r="D47" s="71">
        <v>45221</v>
      </c>
      <c r="E47" s="71">
        <v>57060</v>
      </c>
      <c r="F47" s="71">
        <v>-18694</v>
      </c>
      <c r="G47" s="71">
        <v>510364</v>
      </c>
      <c r="H47" s="71">
        <v>909</v>
      </c>
      <c r="I47" s="71">
        <v>-220</v>
      </c>
      <c r="J47" s="71">
        <v>511053</v>
      </c>
      <c r="K47" s="71">
        <v>94195</v>
      </c>
      <c r="L47" s="71">
        <v>305948</v>
      </c>
      <c r="M47" s="71">
        <v>-9674</v>
      </c>
      <c r="N47" s="71">
        <v>15231</v>
      </c>
      <c r="O47" s="71">
        <v>19648</v>
      </c>
      <c r="P47" s="71">
        <v>25207</v>
      </c>
      <c r="Q47" s="71">
        <v>85703</v>
      </c>
      <c r="R47" s="71">
        <v>511053</v>
      </c>
    </row>
    <row r="48" spans="1:18" x14ac:dyDescent="0.25">
      <c r="A48" s="72">
        <v>35582</v>
      </c>
      <c r="B48" s="71">
        <v>277287</v>
      </c>
      <c r="C48" s="71">
        <v>171895</v>
      </c>
      <c r="D48" s="71">
        <v>47653</v>
      </c>
      <c r="E48" s="71">
        <v>59821</v>
      </c>
      <c r="F48" s="71">
        <v>-18686</v>
      </c>
      <c r="G48" s="71">
        <v>537970</v>
      </c>
      <c r="H48" s="71">
        <v>924</v>
      </c>
      <c r="I48" s="71">
        <v>-330</v>
      </c>
      <c r="J48" s="71">
        <v>538564</v>
      </c>
      <c r="K48" s="71">
        <v>97277</v>
      </c>
      <c r="L48" s="71">
        <v>319468</v>
      </c>
      <c r="M48" s="71">
        <v>288</v>
      </c>
      <c r="N48" s="71">
        <v>20170</v>
      </c>
      <c r="O48" s="71">
        <v>13635</v>
      </c>
      <c r="P48" s="71">
        <v>34096</v>
      </c>
      <c r="Q48" s="71">
        <v>87723</v>
      </c>
      <c r="R48" s="71">
        <v>538564</v>
      </c>
    </row>
    <row r="49" spans="1:20" x14ac:dyDescent="0.25">
      <c r="A49" s="72">
        <v>35947</v>
      </c>
      <c r="B49" s="71">
        <v>289213</v>
      </c>
      <c r="C49" s="71">
        <v>183483</v>
      </c>
      <c r="D49" s="71">
        <v>53311</v>
      </c>
      <c r="E49" s="71">
        <v>62718</v>
      </c>
      <c r="F49" s="71">
        <v>-18564</v>
      </c>
      <c r="G49" s="71">
        <v>570161</v>
      </c>
      <c r="H49" s="71">
        <v>974</v>
      </c>
      <c r="I49" s="71">
        <v>-447</v>
      </c>
      <c r="J49" s="71">
        <v>570688</v>
      </c>
      <c r="K49" s="71">
        <v>102934</v>
      </c>
      <c r="L49" s="71">
        <v>340316</v>
      </c>
      <c r="M49" s="71">
        <v>5902</v>
      </c>
      <c r="N49" s="71">
        <v>10841</v>
      </c>
      <c r="O49" s="71">
        <v>16433</v>
      </c>
      <c r="P49" s="71">
        <v>33177</v>
      </c>
      <c r="Q49" s="71">
        <v>94261</v>
      </c>
      <c r="R49" s="71">
        <v>570688</v>
      </c>
    </row>
    <row r="50" spans="1:20" x14ac:dyDescent="0.25">
      <c r="A50" s="72">
        <v>36312</v>
      </c>
      <c r="B50" s="71">
        <v>307709</v>
      </c>
      <c r="C50" s="71">
        <v>193789</v>
      </c>
      <c r="D50" s="71">
        <v>52435</v>
      </c>
      <c r="E50" s="71">
        <v>66342</v>
      </c>
      <c r="F50" s="71">
        <v>-19391</v>
      </c>
      <c r="G50" s="71">
        <v>600884</v>
      </c>
      <c r="H50" s="71">
        <v>1033</v>
      </c>
      <c r="I50" s="71">
        <v>-547</v>
      </c>
      <c r="J50" s="71">
        <v>601370</v>
      </c>
      <c r="K50" s="71">
        <v>110643</v>
      </c>
      <c r="L50" s="71">
        <v>361753</v>
      </c>
      <c r="M50" s="71">
        <v>10086</v>
      </c>
      <c r="N50" s="71">
        <v>5149</v>
      </c>
      <c r="O50" s="71">
        <v>14012</v>
      </c>
      <c r="P50" s="71">
        <v>29244</v>
      </c>
      <c r="Q50" s="71">
        <v>99730</v>
      </c>
      <c r="R50" s="71">
        <v>601370</v>
      </c>
    </row>
    <row r="51" spans="1:20" x14ac:dyDescent="0.25">
      <c r="A51" s="72">
        <v>36678</v>
      </c>
      <c r="B51" s="71">
        <v>324662</v>
      </c>
      <c r="C51" s="71">
        <v>211345</v>
      </c>
      <c r="D51" s="71">
        <v>53847</v>
      </c>
      <c r="E51" s="71">
        <v>70930</v>
      </c>
      <c r="F51" s="71">
        <v>-19092</v>
      </c>
      <c r="G51" s="71">
        <v>641692</v>
      </c>
      <c r="H51" s="71">
        <v>1178</v>
      </c>
      <c r="I51" s="71">
        <v>-842</v>
      </c>
      <c r="J51" s="71">
        <v>642028</v>
      </c>
      <c r="K51" s="71">
        <v>116708</v>
      </c>
      <c r="L51" s="71">
        <v>383683</v>
      </c>
      <c r="M51" s="71">
        <v>17777</v>
      </c>
      <c r="N51" s="71">
        <v>4661</v>
      </c>
      <c r="O51" s="71">
        <v>13635</v>
      </c>
      <c r="P51" s="71">
        <v>36077</v>
      </c>
      <c r="Q51" s="71">
        <v>105560</v>
      </c>
      <c r="R51" s="71">
        <v>642028</v>
      </c>
      <c r="T51" s="45">
        <f>J51*1000000</f>
        <v>642028000000</v>
      </c>
    </row>
    <row r="52" spans="1:20" x14ac:dyDescent="0.25">
      <c r="A52" s="72">
        <v>37043</v>
      </c>
      <c r="B52" s="71">
        <v>346524</v>
      </c>
      <c r="C52" s="71">
        <v>224581</v>
      </c>
      <c r="D52" s="71">
        <v>53515</v>
      </c>
      <c r="E52" s="71">
        <v>80655</v>
      </c>
      <c r="F52" s="71">
        <v>-19791</v>
      </c>
      <c r="G52" s="71">
        <v>685484</v>
      </c>
      <c r="H52" s="71">
        <v>1147</v>
      </c>
      <c r="I52" s="71">
        <v>-523</v>
      </c>
      <c r="J52" s="71">
        <v>686108</v>
      </c>
      <c r="K52" s="71">
        <v>124453</v>
      </c>
      <c r="L52" s="71">
        <v>414204</v>
      </c>
      <c r="M52" s="71">
        <v>313</v>
      </c>
      <c r="N52" s="71">
        <v>9932</v>
      </c>
      <c r="O52" s="71">
        <v>22479</v>
      </c>
      <c r="P52" s="71">
        <v>32725</v>
      </c>
      <c r="Q52" s="71">
        <v>114726</v>
      </c>
      <c r="R52" s="71">
        <v>686108</v>
      </c>
      <c r="T52" s="45">
        <f t="shared" ref="T52:T65" si="0">J52*1000000</f>
        <v>686108000000</v>
      </c>
    </row>
    <row r="53" spans="1:20" x14ac:dyDescent="0.25">
      <c r="A53" s="72">
        <v>37408</v>
      </c>
      <c r="B53" s="71">
        <v>364905</v>
      </c>
      <c r="C53" s="71">
        <v>234327</v>
      </c>
      <c r="D53" s="71">
        <v>70145</v>
      </c>
      <c r="E53" s="71">
        <v>84115</v>
      </c>
      <c r="F53" s="71">
        <v>-20503</v>
      </c>
      <c r="G53" s="71">
        <v>732989</v>
      </c>
      <c r="H53" s="71">
        <v>1111</v>
      </c>
      <c r="I53" s="71">
        <v>-285</v>
      </c>
      <c r="J53" s="71">
        <v>733815</v>
      </c>
      <c r="K53" s="71">
        <v>131447</v>
      </c>
      <c r="L53" s="71">
        <v>437841</v>
      </c>
      <c r="M53" s="71">
        <v>3720</v>
      </c>
      <c r="N53" s="71">
        <v>15919</v>
      </c>
      <c r="O53" s="71">
        <v>23403</v>
      </c>
      <c r="P53" s="71">
        <v>43040</v>
      </c>
      <c r="Q53" s="71">
        <v>121486</v>
      </c>
      <c r="R53" s="71">
        <v>733815</v>
      </c>
      <c r="T53" s="45">
        <f t="shared" si="0"/>
        <v>733815000000</v>
      </c>
    </row>
    <row r="54" spans="1:20" x14ac:dyDescent="0.25">
      <c r="A54" s="72">
        <v>37773</v>
      </c>
      <c r="B54" s="71">
        <v>387306</v>
      </c>
      <c r="C54" s="71">
        <v>256214</v>
      </c>
      <c r="D54" s="71">
        <v>64883</v>
      </c>
      <c r="E54" s="71">
        <v>92494</v>
      </c>
      <c r="F54" s="71">
        <v>-22579</v>
      </c>
      <c r="G54" s="71">
        <v>778318</v>
      </c>
      <c r="H54" s="71">
        <v>1026</v>
      </c>
      <c r="I54" s="71">
        <v>-300</v>
      </c>
      <c r="J54" s="71">
        <v>779044</v>
      </c>
      <c r="K54" s="71">
        <v>140117</v>
      </c>
      <c r="L54" s="71">
        <v>469968</v>
      </c>
      <c r="M54" s="71">
        <v>12639</v>
      </c>
      <c r="N54" s="71">
        <v>135</v>
      </c>
      <c r="O54" s="71">
        <v>28138</v>
      </c>
      <c r="P54" s="71">
        <v>40913</v>
      </c>
      <c r="Q54" s="71">
        <v>128046</v>
      </c>
      <c r="R54" s="71">
        <v>779044</v>
      </c>
      <c r="T54" s="45">
        <f t="shared" si="0"/>
        <v>779044000000</v>
      </c>
    </row>
    <row r="55" spans="1:20" x14ac:dyDescent="0.25">
      <c r="A55" s="72">
        <v>38139</v>
      </c>
      <c r="B55" s="71">
        <v>413063</v>
      </c>
      <c r="C55" s="71">
        <v>274128</v>
      </c>
      <c r="D55" s="71">
        <v>75540</v>
      </c>
      <c r="E55" s="71">
        <v>98844</v>
      </c>
      <c r="F55" s="71">
        <v>-24585</v>
      </c>
      <c r="G55" s="71">
        <v>836990</v>
      </c>
      <c r="H55" s="71">
        <v>899</v>
      </c>
      <c r="I55" s="71">
        <v>-503</v>
      </c>
      <c r="J55" s="71">
        <v>837386</v>
      </c>
      <c r="K55" s="71">
        <v>149482</v>
      </c>
      <c r="L55" s="71">
        <v>502035</v>
      </c>
      <c r="M55" s="71">
        <v>14550</v>
      </c>
      <c r="N55" s="71">
        <v>2301</v>
      </c>
      <c r="O55" s="71">
        <v>33183</v>
      </c>
      <c r="P55" s="71">
        <v>50033</v>
      </c>
      <c r="Q55" s="71">
        <v>135836</v>
      </c>
      <c r="R55" s="71">
        <v>837386</v>
      </c>
      <c r="T55" s="45">
        <f t="shared" si="0"/>
        <v>837386000000</v>
      </c>
    </row>
    <row r="56" spans="1:20" x14ac:dyDescent="0.25">
      <c r="A56" s="72">
        <v>38504</v>
      </c>
      <c r="B56" s="71">
        <v>444664</v>
      </c>
      <c r="C56" s="71">
        <v>291736</v>
      </c>
      <c r="D56" s="71">
        <v>84648</v>
      </c>
      <c r="E56" s="71">
        <v>101231</v>
      </c>
      <c r="F56" s="71">
        <v>-34288</v>
      </c>
      <c r="G56" s="71">
        <v>887991</v>
      </c>
      <c r="H56" s="71">
        <v>906</v>
      </c>
      <c r="I56" s="71">
        <v>-1177</v>
      </c>
      <c r="J56" s="71">
        <v>887720</v>
      </c>
      <c r="K56" s="71">
        <v>160729</v>
      </c>
      <c r="L56" s="71">
        <v>533498</v>
      </c>
      <c r="M56" s="71">
        <v>19243</v>
      </c>
      <c r="N56" s="71">
        <v>8139</v>
      </c>
      <c r="O56" s="71">
        <v>19274</v>
      </c>
      <c r="P56" s="71">
        <v>46657</v>
      </c>
      <c r="Q56" s="71">
        <v>146836</v>
      </c>
      <c r="R56" s="71">
        <v>887720</v>
      </c>
      <c r="T56" s="45">
        <f t="shared" si="0"/>
        <v>887720000000</v>
      </c>
    </row>
    <row r="57" spans="1:20" x14ac:dyDescent="0.25">
      <c r="A57" s="72">
        <v>38869</v>
      </c>
      <c r="B57" s="71">
        <v>477001</v>
      </c>
      <c r="C57" s="71">
        <v>328008</v>
      </c>
      <c r="D57" s="71">
        <v>85369</v>
      </c>
      <c r="E57" s="71">
        <v>107590</v>
      </c>
      <c r="F57" s="71">
        <v>-38814</v>
      </c>
      <c r="G57" s="71">
        <v>959154</v>
      </c>
      <c r="H57" s="71">
        <v>1094</v>
      </c>
      <c r="I57" s="71">
        <v>-1705</v>
      </c>
      <c r="J57" s="71">
        <v>958543</v>
      </c>
      <c r="K57" s="71">
        <v>172894</v>
      </c>
      <c r="L57" s="71">
        <v>566955</v>
      </c>
      <c r="M57" s="71">
        <v>28653</v>
      </c>
      <c r="N57" s="71">
        <v>6403</v>
      </c>
      <c r="O57" s="71">
        <v>24487</v>
      </c>
      <c r="P57" s="71">
        <v>59545</v>
      </c>
      <c r="Q57" s="71">
        <v>159149</v>
      </c>
      <c r="R57" s="71">
        <v>958543</v>
      </c>
      <c r="T57" s="45">
        <f t="shared" si="0"/>
        <v>958543000000</v>
      </c>
    </row>
    <row r="58" spans="1:20" x14ac:dyDescent="0.25">
      <c r="A58" s="72">
        <v>39234</v>
      </c>
      <c r="B58" s="71">
        <v>521114</v>
      </c>
      <c r="C58" s="71">
        <v>364906</v>
      </c>
      <c r="D58" s="71">
        <v>85724</v>
      </c>
      <c r="E58" s="71">
        <v>115284</v>
      </c>
      <c r="F58" s="71">
        <v>-48487</v>
      </c>
      <c r="G58" s="71">
        <v>1038541</v>
      </c>
      <c r="H58" s="71">
        <v>1653</v>
      </c>
      <c r="I58" s="71">
        <v>-1776</v>
      </c>
      <c r="J58" s="71">
        <v>1038418</v>
      </c>
      <c r="K58" s="71">
        <v>187115</v>
      </c>
      <c r="L58" s="71">
        <v>614605</v>
      </c>
      <c r="M58" s="71">
        <v>32856</v>
      </c>
      <c r="N58" s="71">
        <v>11401</v>
      </c>
      <c r="O58" s="71">
        <v>18775</v>
      </c>
      <c r="P58" s="71">
        <v>63033</v>
      </c>
      <c r="Q58" s="71">
        <v>173665</v>
      </c>
      <c r="R58" s="71">
        <v>1038418</v>
      </c>
      <c r="T58" s="45">
        <f t="shared" si="0"/>
        <v>1038418000000</v>
      </c>
    </row>
    <row r="59" spans="1:20" x14ac:dyDescent="0.25">
      <c r="A59" s="72">
        <v>39600</v>
      </c>
      <c r="B59" s="71">
        <v>568199</v>
      </c>
      <c r="C59" s="71">
        <v>387660</v>
      </c>
      <c r="D59" s="71">
        <v>99524</v>
      </c>
      <c r="E59" s="71">
        <v>123039</v>
      </c>
      <c r="F59" s="71">
        <v>-48126</v>
      </c>
      <c r="G59" s="71">
        <v>1130296</v>
      </c>
      <c r="H59" s="71">
        <v>1694</v>
      </c>
      <c r="I59" s="71">
        <v>-1585</v>
      </c>
      <c r="J59" s="71">
        <v>1130405</v>
      </c>
      <c r="K59" s="71">
        <v>201873</v>
      </c>
      <c r="L59" s="71">
        <v>663844</v>
      </c>
      <c r="M59" s="71">
        <v>26499</v>
      </c>
      <c r="N59" s="71">
        <v>27303</v>
      </c>
      <c r="O59" s="71">
        <v>23523</v>
      </c>
      <c r="P59" s="71">
        <v>77324</v>
      </c>
      <c r="Q59" s="71">
        <v>187364</v>
      </c>
      <c r="R59" s="71">
        <v>1130405</v>
      </c>
      <c r="T59" s="45">
        <f t="shared" si="0"/>
        <v>1130405000000</v>
      </c>
    </row>
    <row r="60" spans="1:20" x14ac:dyDescent="0.25">
      <c r="A60" s="72">
        <v>39965</v>
      </c>
      <c r="B60" s="71">
        <v>590602</v>
      </c>
      <c r="C60" s="71">
        <v>444771</v>
      </c>
      <c r="D60" s="71">
        <v>103376</v>
      </c>
      <c r="E60" s="71">
        <v>119325</v>
      </c>
      <c r="F60" s="71">
        <v>-43942</v>
      </c>
      <c r="G60" s="71">
        <v>1214132</v>
      </c>
      <c r="H60" s="71">
        <v>1422</v>
      </c>
      <c r="I60" s="71">
        <v>-1745</v>
      </c>
      <c r="J60" s="71">
        <v>1213809</v>
      </c>
      <c r="K60" s="71">
        <v>220683</v>
      </c>
      <c r="L60" s="71">
        <v>683991</v>
      </c>
      <c r="M60" s="71">
        <v>-24220</v>
      </c>
      <c r="N60" s="71">
        <v>76079</v>
      </c>
      <c r="O60" s="71">
        <v>56201</v>
      </c>
      <c r="P60" s="71">
        <v>108060</v>
      </c>
      <c r="Q60" s="71">
        <v>201075</v>
      </c>
      <c r="R60" s="71">
        <v>1213809</v>
      </c>
      <c r="T60" s="45">
        <f t="shared" si="0"/>
        <v>1213809000000</v>
      </c>
    </row>
    <row r="61" spans="1:20" x14ac:dyDescent="0.25">
      <c r="A61" s="72">
        <v>40330</v>
      </c>
      <c r="B61" s="71">
        <v>613721</v>
      </c>
      <c r="C61" s="71">
        <v>445372</v>
      </c>
      <c r="D61" s="71">
        <v>108552</v>
      </c>
      <c r="E61" s="71">
        <v>128082</v>
      </c>
      <c r="F61" s="71">
        <v>-50371</v>
      </c>
      <c r="G61" s="71">
        <v>1245356</v>
      </c>
      <c r="H61" s="71">
        <v>1128</v>
      </c>
      <c r="I61" s="71">
        <v>-2392</v>
      </c>
      <c r="J61" s="71">
        <v>1244092</v>
      </c>
      <c r="K61" s="71">
        <v>233308</v>
      </c>
      <c r="L61" s="71">
        <v>717516</v>
      </c>
      <c r="M61" s="71">
        <v>-31513</v>
      </c>
      <c r="N61" s="71">
        <v>72216</v>
      </c>
      <c r="O61" s="71">
        <v>42459</v>
      </c>
      <c r="P61" s="71">
        <v>83163</v>
      </c>
      <c r="Q61" s="71">
        <v>210104</v>
      </c>
      <c r="R61" s="71">
        <v>1244092</v>
      </c>
      <c r="T61" s="45">
        <f t="shared" si="0"/>
        <v>1244092000000</v>
      </c>
    </row>
    <row r="62" spans="1:20" x14ac:dyDescent="0.25">
      <c r="A62" s="72">
        <v>40695</v>
      </c>
      <c r="B62" s="71">
        <v>666993</v>
      </c>
      <c r="C62" s="71">
        <v>488153</v>
      </c>
      <c r="D62" s="71">
        <v>116511</v>
      </c>
      <c r="E62" s="71">
        <v>136208</v>
      </c>
      <c r="F62" s="71">
        <v>-56631</v>
      </c>
      <c r="G62" s="71">
        <v>1351234</v>
      </c>
      <c r="H62" s="71">
        <v>1337</v>
      </c>
      <c r="I62" s="71">
        <v>-3047</v>
      </c>
      <c r="J62" s="71">
        <v>1349524</v>
      </c>
      <c r="K62" s="71">
        <v>251430</v>
      </c>
      <c r="L62" s="71">
        <v>759358</v>
      </c>
      <c r="M62" s="71">
        <v>-28282</v>
      </c>
      <c r="N62" s="71">
        <v>85820</v>
      </c>
      <c r="O62" s="71">
        <v>61069</v>
      </c>
      <c r="P62" s="71">
        <v>118606</v>
      </c>
      <c r="Q62" s="71">
        <v>220130</v>
      </c>
      <c r="R62" s="71">
        <v>1349524</v>
      </c>
      <c r="T62" s="45">
        <f t="shared" si="0"/>
        <v>1349524000000</v>
      </c>
    </row>
    <row r="63" spans="1:20" x14ac:dyDescent="0.25">
      <c r="A63" s="72">
        <v>41061</v>
      </c>
      <c r="B63" s="71">
        <v>714195</v>
      </c>
      <c r="C63" s="71">
        <v>514020</v>
      </c>
      <c r="D63" s="71">
        <v>120481</v>
      </c>
      <c r="E63" s="71">
        <v>139332</v>
      </c>
      <c r="F63" s="71">
        <v>-45337</v>
      </c>
      <c r="G63" s="71">
        <v>1442691</v>
      </c>
      <c r="H63" s="71">
        <v>1375</v>
      </c>
      <c r="I63" s="71">
        <v>-3384</v>
      </c>
      <c r="J63" s="71">
        <v>1440682</v>
      </c>
      <c r="K63" s="71">
        <v>266091</v>
      </c>
      <c r="L63" s="71">
        <v>799392</v>
      </c>
      <c r="M63" s="71">
        <v>-31138</v>
      </c>
      <c r="N63" s="71">
        <v>100659</v>
      </c>
      <c r="O63" s="71">
        <v>76323</v>
      </c>
      <c r="P63" s="71">
        <v>145843</v>
      </c>
      <c r="Q63" s="71">
        <v>229356</v>
      </c>
      <c r="R63" s="71">
        <v>1440682</v>
      </c>
      <c r="T63" s="45">
        <f t="shared" si="0"/>
        <v>1440682000000</v>
      </c>
    </row>
    <row r="64" spans="1:20" x14ac:dyDescent="0.25">
      <c r="A64" s="72">
        <v>41426</v>
      </c>
      <c r="B64" s="71">
        <v>733633</v>
      </c>
      <c r="C64" s="71">
        <v>509641</v>
      </c>
      <c r="D64" s="71">
        <v>128171</v>
      </c>
      <c r="E64" s="71">
        <v>149499</v>
      </c>
      <c r="F64" s="71">
        <v>-38340</v>
      </c>
      <c r="G64" s="71">
        <v>1482604</v>
      </c>
      <c r="H64" s="71">
        <v>1254</v>
      </c>
      <c r="I64" s="71">
        <v>-3194</v>
      </c>
      <c r="J64" s="71">
        <v>1480664</v>
      </c>
      <c r="K64" s="71">
        <v>269918</v>
      </c>
      <c r="L64" s="71">
        <v>836417</v>
      </c>
      <c r="M64" s="71">
        <v>-12240</v>
      </c>
      <c r="N64" s="71">
        <v>95499</v>
      </c>
      <c r="O64" s="71">
        <v>49132</v>
      </c>
      <c r="P64" s="71">
        <v>132392</v>
      </c>
      <c r="Q64" s="71">
        <v>241937</v>
      </c>
      <c r="R64" s="71">
        <v>1480664</v>
      </c>
      <c r="T64" s="45">
        <f t="shared" si="0"/>
        <v>1480664000000</v>
      </c>
    </row>
    <row r="65" spans="1:20" x14ac:dyDescent="0.25">
      <c r="A65" s="72">
        <v>41791</v>
      </c>
      <c r="B65" s="71">
        <v>755009</v>
      </c>
      <c r="C65" s="71">
        <v>539533</v>
      </c>
      <c r="D65" s="71">
        <v>130748</v>
      </c>
      <c r="E65" s="71">
        <v>160048</v>
      </c>
      <c r="F65" s="71">
        <v>-39334</v>
      </c>
      <c r="G65" s="71">
        <v>1546004</v>
      </c>
      <c r="H65" s="71">
        <v>1175</v>
      </c>
      <c r="I65" s="71">
        <v>-3071</v>
      </c>
      <c r="J65" s="71">
        <v>1544108</v>
      </c>
      <c r="K65" s="71">
        <v>279973</v>
      </c>
      <c r="L65" s="71">
        <v>878260</v>
      </c>
      <c r="M65" s="71">
        <v>-13444</v>
      </c>
      <c r="N65" s="71">
        <v>94208</v>
      </c>
      <c r="O65" s="71">
        <v>45343</v>
      </c>
      <c r="P65" s="71">
        <v>126104</v>
      </c>
      <c r="Q65" s="71">
        <v>259771</v>
      </c>
      <c r="R65" s="71">
        <v>1544108</v>
      </c>
      <c r="T65" s="45">
        <f t="shared" si="0"/>
        <v>1544108000000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6"/>
  <sheetViews>
    <sheetView zoomScale="80" zoomScaleNormal="80" workbookViewId="0">
      <selection activeCell="B145" sqref="B145:P145"/>
    </sheetView>
  </sheetViews>
  <sheetFormatPr defaultRowHeight="15" x14ac:dyDescent="0.25"/>
  <cols>
    <col min="1" max="1" width="17.7109375" bestFit="1" customWidth="1"/>
    <col min="2" max="2" width="9.42578125" bestFit="1" customWidth="1"/>
    <col min="3" max="3" width="9.5703125" bestFit="1" customWidth="1"/>
    <col min="4" max="4" width="9.42578125" bestFit="1" customWidth="1"/>
    <col min="5" max="5" width="9.5703125" bestFit="1" customWidth="1"/>
    <col min="6" max="6" width="10.140625" bestFit="1" customWidth="1"/>
    <col min="7" max="7" width="9.28515625" bestFit="1" customWidth="1"/>
    <col min="8" max="9" width="10.140625" bestFit="1" customWidth="1"/>
    <col min="10" max="10" width="10.5703125" bestFit="1" customWidth="1"/>
    <col min="11" max="11" width="11.42578125" bestFit="1" customWidth="1"/>
    <col min="12" max="12" width="13.42578125" bestFit="1" customWidth="1"/>
    <col min="13" max="14" width="10.85546875" bestFit="1" customWidth="1"/>
  </cols>
  <sheetData>
    <row r="1" spans="1:14" ht="79.5" x14ac:dyDescent="0.25">
      <c r="A1" s="74"/>
      <c r="B1" s="75" t="s">
        <v>414</v>
      </c>
      <c r="C1" s="75" t="s">
        <v>415</v>
      </c>
      <c r="D1" s="75" t="s">
        <v>416</v>
      </c>
      <c r="E1" s="75" t="s">
        <v>417</v>
      </c>
      <c r="F1" s="75" t="s">
        <v>418</v>
      </c>
      <c r="G1" s="75" t="s">
        <v>419</v>
      </c>
      <c r="H1" s="75" t="s">
        <v>420</v>
      </c>
      <c r="I1" s="75" t="s">
        <v>421</v>
      </c>
      <c r="J1" s="75" t="s">
        <v>422</v>
      </c>
      <c r="K1" s="75" t="s">
        <v>423</v>
      </c>
      <c r="L1" s="75" t="s">
        <v>424</v>
      </c>
      <c r="M1" s="75" t="s">
        <v>425</v>
      </c>
      <c r="N1" s="75" t="s">
        <v>426</v>
      </c>
    </row>
    <row r="2" spans="1:14" x14ac:dyDescent="0.25">
      <c r="A2" s="76" t="s">
        <v>299</v>
      </c>
      <c r="B2" s="77" t="s">
        <v>427</v>
      </c>
      <c r="C2" s="77" t="s">
        <v>427</v>
      </c>
      <c r="D2" s="77" t="s">
        <v>427</v>
      </c>
      <c r="E2" s="77" t="s">
        <v>427</v>
      </c>
      <c r="F2" s="77" t="s">
        <v>427</v>
      </c>
      <c r="G2" s="77" t="s">
        <v>427</v>
      </c>
      <c r="H2" s="77" t="s">
        <v>427</v>
      </c>
      <c r="I2" s="77" t="s">
        <v>427</v>
      </c>
      <c r="J2" s="77" t="s">
        <v>427</v>
      </c>
      <c r="K2" s="77" t="s">
        <v>427</v>
      </c>
      <c r="L2" s="77" t="s">
        <v>427</v>
      </c>
      <c r="M2" s="77" t="s">
        <v>427</v>
      </c>
      <c r="N2" s="78" t="s">
        <v>297</v>
      </c>
    </row>
    <row r="3" spans="1:14" x14ac:dyDescent="0.25">
      <c r="A3" s="76" t="s">
        <v>296</v>
      </c>
      <c r="B3" s="78" t="s">
        <v>295</v>
      </c>
      <c r="C3" s="78" t="s">
        <v>295</v>
      </c>
      <c r="D3" s="78" t="s">
        <v>295</v>
      </c>
      <c r="E3" s="78" t="s">
        <v>295</v>
      </c>
      <c r="F3" s="78" t="s">
        <v>295</v>
      </c>
      <c r="G3" s="78" t="s">
        <v>295</v>
      </c>
      <c r="H3" s="78" t="s">
        <v>295</v>
      </c>
      <c r="I3" s="78" t="s">
        <v>295</v>
      </c>
      <c r="J3" s="78" t="s">
        <v>295</v>
      </c>
      <c r="K3" s="78" t="s">
        <v>295</v>
      </c>
      <c r="L3" s="78" t="s">
        <v>295</v>
      </c>
      <c r="M3" s="78" t="s">
        <v>295</v>
      </c>
      <c r="N3" s="78" t="s">
        <v>295</v>
      </c>
    </row>
    <row r="4" spans="1:14" x14ac:dyDescent="0.25">
      <c r="A4" s="76" t="s">
        <v>294</v>
      </c>
      <c r="B4" s="78" t="s">
        <v>428</v>
      </c>
      <c r="C4" s="78" t="s">
        <v>428</v>
      </c>
      <c r="D4" s="78" t="s">
        <v>428</v>
      </c>
      <c r="E4" s="78" t="s">
        <v>428</v>
      </c>
      <c r="F4" s="78" t="s">
        <v>428</v>
      </c>
      <c r="G4" s="78" t="s">
        <v>428</v>
      </c>
      <c r="H4" s="78" t="s">
        <v>428</v>
      </c>
      <c r="I4" s="78" t="s">
        <v>428</v>
      </c>
      <c r="J4" s="78" t="s">
        <v>428</v>
      </c>
      <c r="K4" s="78" t="s">
        <v>428</v>
      </c>
      <c r="L4" s="78" t="s">
        <v>429</v>
      </c>
      <c r="M4" s="78" t="s">
        <v>428</v>
      </c>
      <c r="N4" s="78" t="s">
        <v>292</v>
      </c>
    </row>
    <row r="5" spans="1:14" x14ac:dyDescent="0.25">
      <c r="A5" s="76" t="s">
        <v>291</v>
      </c>
      <c r="B5" s="78" t="s">
        <v>290</v>
      </c>
      <c r="C5" s="78" t="s">
        <v>290</v>
      </c>
      <c r="D5" s="78" t="s">
        <v>290</v>
      </c>
      <c r="E5" s="78" t="s">
        <v>290</v>
      </c>
      <c r="F5" s="78" t="s">
        <v>290</v>
      </c>
      <c r="G5" s="78" t="s">
        <v>290</v>
      </c>
      <c r="H5" s="78" t="s">
        <v>290</v>
      </c>
      <c r="I5" s="78" t="s">
        <v>290</v>
      </c>
      <c r="J5" s="78" t="s">
        <v>290</v>
      </c>
      <c r="K5" s="78" t="s">
        <v>290</v>
      </c>
      <c r="L5" s="78" t="s">
        <v>290</v>
      </c>
      <c r="M5" s="78" t="s">
        <v>290</v>
      </c>
      <c r="N5" s="78" t="s">
        <v>290</v>
      </c>
    </row>
    <row r="6" spans="1:14" x14ac:dyDescent="0.25">
      <c r="A6" s="76" t="s">
        <v>289</v>
      </c>
      <c r="B6" s="79">
        <v>3</v>
      </c>
      <c r="C6" s="79">
        <v>3</v>
      </c>
      <c r="D6" s="79">
        <v>3</v>
      </c>
      <c r="E6" s="79">
        <v>3</v>
      </c>
      <c r="F6" s="79">
        <v>3</v>
      </c>
      <c r="G6" s="79">
        <v>3</v>
      </c>
      <c r="H6" s="79">
        <v>3</v>
      </c>
      <c r="I6" s="79">
        <v>3</v>
      </c>
      <c r="J6" s="79">
        <v>3</v>
      </c>
      <c r="K6" s="79">
        <v>3</v>
      </c>
      <c r="L6" s="79">
        <v>3</v>
      </c>
      <c r="M6" s="79">
        <v>3</v>
      </c>
      <c r="N6" s="79">
        <v>3</v>
      </c>
    </row>
    <row r="7" spans="1:14" x14ac:dyDescent="0.25">
      <c r="A7" s="80" t="s">
        <v>288</v>
      </c>
      <c r="B7" s="81">
        <v>29738</v>
      </c>
      <c r="C7" s="81">
        <v>29738</v>
      </c>
      <c r="D7" s="81">
        <v>29738</v>
      </c>
      <c r="E7" s="81">
        <v>29738</v>
      </c>
      <c r="F7" s="81">
        <v>29738</v>
      </c>
      <c r="G7" s="81">
        <v>29738</v>
      </c>
      <c r="H7" s="81">
        <v>29738</v>
      </c>
      <c r="I7" s="81">
        <v>29738</v>
      </c>
      <c r="J7" s="81">
        <v>29738</v>
      </c>
      <c r="K7" s="81">
        <v>29738</v>
      </c>
      <c r="L7" s="81">
        <v>29738</v>
      </c>
      <c r="M7" s="81">
        <v>29738</v>
      </c>
      <c r="N7" s="81">
        <v>29738</v>
      </c>
    </row>
    <row r="8" spans="1:14" x14ac:dyDescent="0.25">
      <c r="A8" s="80" t="s">
        <v>287</v>
      </c>
      <c r="B8" s="81">
        <v>41791</v>
      </c>
      <c r="C8" s="81">
        <v>41791</v>
      </c>
      <c r="D8" s="81">
        <v>41791</v>
      </c>
      <c r="E8" s="81">
        <v>41791</v>
      </c>
      <c r="F8" s="81">
        <v>41791</v>
      </c>
      <c r="G8" s="81">
        <v>41791</v>
      </c>
      <c r="H8" s="81">
        <v>41791</v>
      </c>
      <c r="I8" s="81">
        <v>41791</v>
      </c>
      <c r="J8" s="81">
        <v>41791</v>
      </c>
      <c r="K8" s="81">
        <v>41791</v>
      </c>
      <c r="L8" s="81">
        <v>41791</v>
      </c>
      <c r="M8" s="81">
        <v>41791</v>
      </c>
      <c r="N8" s="81">
        <v>41791</v>
      </c>
    </row>
    <row r="9" spans="1:14" x14ac:dyDescent="0.25">
      <c r="A9" s="76" t="s">
        <v>286</v>
      </c>
      <c r="B9" s="79">
        <v>133</v>
      </c>
      <c r="C9" s="79">
        <v>133</v>
      </c>
      <c r="D9" s="79">
        <v>133</v>
      </c>
      <c r="E9" s="79">
        <v>133</v>
      </c>
      <c r="F9" s="79">
        <v>133</v>
      </c>
      <c r="G9" s="79">
        <v>133</v>
      </c>
      <c r="H9" s="79">
        <v>133</v>
      </c>
      <c r="I9" s="79">
        <v>133</v>
      </c>
      <c r="J9" s="79">
        <v>133</v>
      </c>
      <c r="K9" s="79">
        <v>133</v>
      </c>
      <c r="L9" s="79">
        <v>133</v>
      </c>
      <c r="M9" s="79">
        <v>133</v>
      </c>
      <c r="N9" s="79">
        <v>133</v>
      </c>
    </row>
    <row r="10" spans="1:14" x14ac:dyDescent="0.25">
      <c r="A10" s="76" t="s">
        <v>285</v>
      </c>
      <c r="B10" s="78" t="s">
        <v>430</v>
      </c>
      <c r="C10" s="78" t="s">
        <v>431</v>
      </c>
      <c r="D10" s="78" t="s">
        <v>432</v>
      </c>
      <c r="E10" s="78" t="s">
        <v>433</v>
      </c>
      <c r="F10" s="78" t="s">
        <v>434</v>
      </c>
      <c r="G10" s="78" t="s">
        <v>435</v>
      </c>
      <c r="H10" s="78" t="s">
        <v>436</v>
      </c>
      <c r="I10" s="78" t="s">
        <v>437</v>
      </c>
      <c r="J10" s="78" t="s">
        <v>438</v>
      </c>
      <c r="K10" s="78" t="s">
        <v>439</v>
      </c>
      <c r="L10" s="78" t="s">
        <v>440</v>
      </c>
      <c r="M10" s="78" t="s">
        <v>441</v>
      </c>
      <c r="N10" s="78" t="s">
        <v>442</v>
      </c>
    </row>
    <row r="11" spans="1:14" x14ac:dyDescent="0.25">
      <c r="A11" s="82">
        <v>29738</v>
      </c>
      <c r="B11" s="83">
        <v>60.3</v>
      </c>
      <c r="C11" s="83">
        <v>26.7</v>
      </c>
      <c r="D11" s="83">
        <v>33.6</v>
      </c>
      <c r="E11" s="83">
        <v>78</v>
      </c>
      <c r="F11" s="83">
        <v>78</v>
      </c>
      <c r="G11" s="83">
        <v>48.2</v>
      </c>
      <c r="H11" s="83">
        <v>19.100000000000001</v>
      </c>
      <c r="I11" s="83">
        <v>29.1</v>
      </c>
      <c r="J11" s="83">
        <v>-3.6</v>
      </c>
      <c r="K11" s="83">
        <v>25.6</v>
      </c>
      <c r="L11" s="83">
        <v>14923.3</v>
      </c>
      <c r="M11" s="83"/>
      <c r="N11" s="84"/>
    </row>
    <row r="12" spans="1:14" x14ac:dyDescent="0.25">
      <c r="A12" s="82">
        <v>29830</v>
      </c>
      <c r="B12" s="83">
        <v>61</v>
      </c>
      <c r="C12" s="83">
        <v>31.5</v>
      </c>
      <c r="D12" s="83">
        <v>29.6</v>
      </c>
      <c r="E12" s="83">
        <v>76.599999999999994</v>
      </c>
      <c r="F12" s="83">
        <v>76.599999999999994</v>
      </c>
      <c r="G12" s="83">
        <v>50</v>
      </c>
      <c r="H12" s="83">
        <v>19.100000000000001</v>
      </c>
      <c r="I12" s="83">
        <v>30.8</v>
      </c>
      <c r="J12" s="83">
        <v>3.3</v>
      </c>
      <c r="K12" s="83">
        <v>34.1</v>
      </c>
      <c r="L12" s="83">
        <v>14988.7</v>
      </c>
      <c r="M12" s="83"/>
      <c r="N12" s="84"/>
    </row>
    <row r="13" spans="1:14" x14ac:dyDescent="0.25">
      <c r="A13" s="82">
        <v>29921</v>
      </c>
      <c r="B13" s="83">
        <v>55</v>
      </c>
      <c r="C13" s="83">
        <v>25.7</v>
      </c>
      <c r="D13" s="83">
        <v>29.3</v>
      </c>
      <c r="E13" s="83">
        <v>65.900000000000006</v>
      </c>
      <c r="F13" s="83">
        <v>65.900000000000006</v>
      </c>
      <c r="G13" s="83">
        <v>56.7</v>
      </c>
      <c r="H13" s="83">
        <v>21.7</v>
      </c>
      <c r="I13" s="83">
        <v>35</v>
      </c>
      <c r="J13" s="83">
        <v>-0.5</v>
      </c>
      <c r="K13" s="83">
        <v>34.5</v>
      </c>
      <c r="L13" s="83">
        <v>15054.1</v>
      </c>
      <c r="M13" s="83"/>
      <c r="N13" s="84"/>
    </row>
    <row r="14" spans="1:14" x14ac:dyDescent="0.25">
      <c r="A14" s="82">
        <v>30011</v>
      </c>
      <c r="B14" s="83">
        <v>60.6</v>
      </c>
      <c r="C14" s="83">
        <v>26.1</v>
      </c>
      <c r="D14" s="83">
        <v>34.5</v>
      </c>
      <c r="E14" s="83">
        <v>70.3</v>
      </c>
      <c r="F14" s="83">
        <v>70.3</v>
      </c>
      <c r="G14" s="83">
        <v>58.7</v>
      </c>
      <c r="H14" s="83">
        <v>26.3</v>
      </c>
      <c r="I14" s="83">
        <v>32.4</v>
      </c>
      <c r="J14" s="83">
        <v>-1</v>
      </c>
      <c r="K14" s="83">
        <v>31.4</v>
      </c>
      <c r="L14" s="83">
        <v>15121.7</v>
      </c>
      <c r="M14" s="83"/>
      <c r="N14" s="84"/>
    </row>
    <row r="15" spans="1:14" x14ac:dyDescent="0.25">
      <c r="A15" s="82">
        <v>30103</v>
      </c>
      <c r="B15" s="83">
        <v>60.5</v>
      </c>
      <c r="C15" s="83">
        <v>27.7</v>
      </c>
      <c r="D15" s="83">
        <v>32.700000000000003</v>
      </c>
      <c r="E15" s="83">
        <v>81.7</v>
      </c>
      <c r="F15" s="83">
        <v>81.7</v>
      </c>
      <c r="G15" s="83">
        <v>45.3</v>
      </c>
      <c r="H15" s="83">
        <v>20.5</v>
      </c>
      <c r="I15" s="83">
        <v>24.8</v>
      </c>
      <c r="J15" s="83">
        <v>3.3</v>
      </c>
      <c r="K15" s="83">
        <v>28.1</v>
      </c>
      <c r="L15" s="83">
        <v>15184.2</v>
      </c>
      <c r="M15" s="83">
        <v>261</v>
      </c>
      <c r="N15" s="84">
        <v>1.75</v>
      </c>
    </row>
    <row r="16" spans="1:14" x14ac:dyDescent="0.25">
      <c r="A16" s="82">
        <v>30195</v>
      </c>
      <c r="B16" s="83">
        <v>60.3</v>
      </c>
      <c r="C16" s="83">
        <v>33.9</v>
      </c>
      <c r="D16" s="83">
        <v>26.4</v>
      </c>
      <c r="E16" s="83">
        <v>66.900000000000006</v>
      </c>
      <c r="F16" s="83">
        <v>66.900000000000006</v>
      </c>
      <c r="G16" s="83">
        <v>45.6</v>
      </c>
      <c r="H16" s="83">
        <v>21.2</v>
      </c>
      <c r="I16" s="83">
        <v>24.4</v>
      </c>
      <c r="J16" s="83">
        <v>2.5</v>
      </c>
      <c r="K16" s="83">
        <v>26.9</v>
      </c>
      <c r="L16" s="83">
        <v>15239.3</v>
      </c>
      <c r="M16" s="83">
        <v>250.6</v>
      </c>
      <c r="N16" s="84">
        <v>1.67</v>
      </c>
    </row>
    <row r="17" spans="1:14" x14ac:dyDescent="0.25">
      <c r="A17" s="82">
        <v>30286</v>
      </c>
      <c r="B17" s="83">
        <v>58.6</v>
      </c>
      <c r="C17" s="83">
        <v>27.1</v>
      </c>
      <c r="D17" s="83">
        <v>31.5</v>
      </c>
      <c r="E17" s="83">
        <v>58.7</v>
      </c>
      <c r="F17" s="83">
        <v>58.7</v>
      </c>
      <c r="G17" s="83">
        <v>45.6</v>
      </c>
      <c r="H17" s="83">
        <v>24.3</v>
      </c>
      <c r="I17" s="83">
        <v>21.3</v>
      </c>
      <c r="J17" s="83">
        <v>-5</v>
      </c>
      <c r="K17" s="83">
        <v>16.3</v>
      </c>
      <c r="L17" s="83">
        <v>15288.9</v>
      </c>
      <c r="M17" s="83">
        <v>234.8</v>
      </c>
      <c r="N17" s="84">
        <v>1.56</v>
      </c>
    </row>
    <row r="18" spans="1:14" x14ac:dyDescent="0.25">
      <c r="A18" s="82">
        <v>30376</v>
      </c>
      <c r="B18" s="83">
        <v>61.9</v>
      </c>
      <c r="C18" s="83">
        <v>25.6</v>
      </c>
      <c r="D18" s="83">
        <v>36.4</v>
      </c>
      <c r="E18" s="83">
        <v>57.5</v>
      </c>
      <c r="F18" s="83">
        <v>57.5</v>
      </c>
      <c r="G18" s="83">
        <v>47.4</v>
      </c>
      <c r="H18" s="83">
        <v>29.3</v>
      </c>
      <c r="I18" s="83">
        <v>18.100000000000001</v>
      </c>
      <c r="J18" s="83">
        <v>1.1000000000000001</v>
      </c>
      <c r="K18" s="83">
        <v>19.2</v>
      </c>
      <c r="L18" s="83">
        <v>15346.2</v>
      </c>
      <c r="M18" s="83">
        <v>224.5</v>
      </c>
      <c r="N18" s="84">
        <v>1.48</v>
      </c>
    </row>
    <row r="19" spans="1:14" x14ac:dyDescent="0.25">
      <c r="A19" s="82">
        <v>30468</v>
      </c>
      <c r="B19" s="83">
        <v>61</v>
      </c>
      <c r="C19" s="83">
        <v>26.4</v>
      </c>
      <c r="D19" s="83">
        <v>34.6</v>
      </c>
      <c r="E19" s="83">
        <v>71</v>
      </c>
      <c r="F19" s="83">
        <v>71</v>
      </c>
      <c r="G19" s="83">
        <v>34.1</v>
      </c>
      <c r="H19" s="83">
        <v>22.5</v>
      </c>
      <c r="I19" s="83">
        <v>11.6</v>
      </c>
      <c r="J19" s="83">
        <v>-0.7</v>
      </c>
      <c r="K19" s="83">
        <v>10.9</v>
      </c>
      <c r="L19" s="83">
        <v>15393.5</v>
      </c>
      <c r="M19" s="83">
        <v>209.2</v>
      </c>
      <c r="N19" s="84">
        <v>1.38</v>
      </c>
    </row>
    <row r="20" spans="1:14" x14ac:dyDescent="0.25">
      <c r="A20" s="82">
        <v>30560</v>
      </c>
      <c r="B20" s="83">
        <v>62</v>
      </c>
      <c r="C20" s="83">
        <v>31.9</v>
      </c>
      <c r="D20" s="83">
        <v>30.1</v>
      </c>
      <c r="E20" s="83">
        <v>62.4</v>
      </c>
      <c r="F20" s="83">
        <v>62.4</v>
      </c>
      <c r="G20" s="83">
        <v>34.200000000000003</v>
      </c>
      <c r="H20" s="83">
        <v>23.9</v>
      </c>
      <c r="I20" s="83">
        <v>10.3</v>
      </c>
      <c r="J20" s="83">
        <v>3.3</v>
      </c>
      <c r="K20" s="83">
        <v>13.6</v>
      </c>
      <c r="L20" s="83">
        <v>15439</v>
      </c>
      <c r="M20" s="83">
        <v>199.7</v>
      </c>
      <c r="N20" s="84">
        <v>1.31</v>
      </c>
    </row>
    <row r="21" spans="1:14" x14ac:dyDescent="0.25">
      <c r="A21" s="82">
        <v>30651</v>
      </c>
      <c r="B21" s="83">
        <v>57.6</v>
      </c>
      <c r="C21" s="83">
        <v>26.2</v>
      </c>
      <c r="D21" s="83">
        <v>31.4</v>
      </c>
      <c r="E21" s="83">
        <v>52.4</v>
      </c>
      <c r="F21" s="83">
        <v>52.4</v>
      </c>
      <c r="G21" s="83">
        <v>37.799999999999997</v>
      </c>
      <c r="H21" s="83">
        <v>24.8</v>
      </c>
      <c r="I21" s="83">
        <v>13</v>
      </c>
      <c r="J21" s="83">
        <v>-1.7</v>
      </c>
      <c r="K21" s="83">
        <v>11.3</v>
      </c>
      <c r="L21" s="83">
        <v>15483.5</v>
      </c>
      <c r="M21" s="83">
        <v>194.6</v>
      </c>
      <c r="N21" s="84">
        <v>1.27</v>
      </c>
    </row>
    <row r="22" spans="1:14" x14ac:dyDescent="0.25">
      <c r="A22" s="82">
        <v>30742</v>
      </c>
      <c r="B22" s="83">
        <v>61.1</v>
      </c>
      <c r="C22" s="83">
        <v>25.9</v>
      </c>
      <c r="D22" s="83">
        <v>35.200000000000003</v>
      </c>
      <c r="E22" s="83">
        <v>62.8</v>
      </c>
      <c r="F22" s="83">
        <v>62.8</v>
      </c>
      <c r="G22" s="83">
        <v>41.3</v>
      </c>
      <c r="H22" s="83">
        <v>27</v>
      </c>
      <c r="I22" s="83">
        <v>14.3</v>
      </c>
      <c r="J22" s="83">
        <v>-3.3</v>
      </c>
      <c r="K22" s="83">
        <v>11</v>
      </c>
      <c r="L22" s="83">
        <v>15531.5</v>
      </c>
      <c r="M22" s="83">
        <v>185.3</v>
      </c>
      <c r="N22" s="84">
        <v>1.21</v>
      </c>
    </row>
    <row r="23" spans="1:14" x14ac:dyDescent="0.25">
      <c r="A23" s="82">
        <v>30834</v>
      </c>
      <c r="B23" s="83">
        <v>59.8</v>
      </c>
      <c r="C23" s="83">
        <v>26.9</v>
      </c>
      <c r="D23" s="83">
        <v>32.9</v>
      </c>
      <c r="E23" s="83">
        <v>67.3</v>
      </c>
      <c r="F23" s="83">
        <v>67.3</v>
      </c>
      <c r="G23" s="83">
        <v>32</v>
      </c>
      <c r="H23" s="83">
        <v>23</v>
      </c>
      <c r="I23" s="83">
        <v>9</v>
      </c>
      <c r="J23" s="83">
        <v>4.2</v>
      </c>
      <c r="K23" s="83">
        <v>13.2</v>
      </c>
      <c r="L23" s="83">
        <v>15579.4</v>
      </c>
      <c r="M23" s="83">
        <v>185.9</v>
      </c>
      <c r="N23" s="84">
        <v>1.21</v>
      </c>
    </row>
    <row r="24" spans="1:14" x14ac:dyDescent="0.25">
      <c r="A24" s="82">
        <v>30926</v>
      </c>
      <c r="B24" s="83">
        <v>60.7</v>
      </c>
      <c r="C24" s="83">
        <v>31.9</v>
      </c>
      <c r="D24" s="83">
        <v>28.8</v>
      </c>
      <c r="E24" s="83">
        <v>65.7</v>
      </c>
      <c r="F24" s="83">
        <v>65.7</v>
      </c>
      <c r="G24" s="83">
        <v>36.799999999999997</v>
      </c>
      <c r="H24" s="83">
        <v>22</v>
      </c>
      <c r="I24" s="83">
        <v>14.9</v>
      </c>
      <c r="J24" s="83">
        <v>3.6</v>
      </c>
      <c r="K24" s="83">
        <v>18.5</v>
      </c>
      <c r="L24" s="83">
        <v>15628.5</v>
      </c>
      <c r="M24" s="83">
        <v>189.5</v>
      </c>
      <c r="N24" s="84">
        <v>1.23</v>
      </c>
    </row>
    <row r="25" spans="1:14" x14ac:dyDescent="0.25">
      <c r="A25" s="82">
        <v>31017</v>
      </c>
      <c r="B25" s="83">
        <v>56.9</v>
      </c>
      <c r="C25" s="83">
        <v>27.2</v>
      </c>
      <c r="D25" s="83">
        <v>29.7</v>
      </c>
      <c r="E25" s="83">
        <v>58.9</v>
      </c>
      <c r="F25" s="83">
        <v>58.9</v>
      </c>
      <c r="G25" s="83">
        <v>43.4</v>
      </c>
      <c r="H25" s="83">
        <v>24.4</v>
      </c>
      <c r="I25" s="83">
        <v>19.100000000000001</v>
      </c>
      <c r="J25" s="83">
        <v>-1.9</v>
      </c>
      <c r="K25" s="83">
        <v>17.2</v>
      </c>
      <c r="L25" s="83">
        <v>15677.3</v>
      </c>
      <c r="M25" s="83">
        <v>193.8</v>
      </c>
      <c r="N25" s="84">
        <v>1.25</v>
      </c>
    </row>
    <row r="26" spans="1:14" x14ac:dyDescent="0.25">
      <c r="A26" s="82">
        <v>31107</v>
      </c>
      <c r="B26" s="83">
        <v>62.3</v>
      </c>
      <c r="C26" s="83">
        <v>26.6</v>
      </c>
      <c r="D26" s="83">
        <v>35.6</v>
      </c>
      <c r="E26" s="83">
        <v>67.8</v>
      </c>
      <c r="F26" s="83">
        <v>67.8</v>
      </c>
      <c r="G26" s="83">
        <v>46.5</v>
      </c>
      <c r="H26" s="83">
        <v>26.4</v>
      </c>
      <c r="I26" s="83">
        <v>20.100000000000001</v>
      </c>
      <c r="J26" s="83">
        <v>1.7</v>
      </c>
      <c r="K26" s="83">
        <v>21.9</v>
      </c>
      <c r="L26" s="83">
        <v>15736.7</v>
      </c>
      <c r="M26" s="83">
        <v>205.1</v>
      </c>
      <c r="N26" s="84">
        <v>1.32</v>
      </c>
    </row>
    <row r="27" spans="1:14" x14ac:dyDescent="0.25">
      <c r="A27" s="82">
        <v>31199</v>
      </c>
      <c r="B27" s="83">
        <v>62</v>
      </c>
      <c r="C27" s="83">
        <v>28.5</v>
      </c>
      <c r="D27" s="83">
        <v>33.5</v>
      </c>
      <c r="E27" s="83">
        <v>74.5</v>
      </c>
      <c r="F27" s="83">
        <v>74.5</v>
      </c>
      <c r="G27" s="83">
        <v>36.5</v>
      </c>
      <c r="H27" s="83">
        <v>22.5</v>
      </c>
      <c r="I27" s="83">
        <v>13.9</v>
      </c>
      <c r="J27" s="83">
        <v>2.2999999999999998</v>
      </c>
      <c r="K27" s="83">
        <v>16.2</v>
      </c>
      <c r="L27" s="83">
        <v>15788.3</v>
      </c>
      <c r="M27" s="83">
        <v>208.9</v>
      </c>
      <c r="N27" s="84">
        <v>1.34</v>
      </c>
    </row>
    <row r="28" spans="1:14" x14ac:dyDescent="0.25">
      <c r="A28" s="82">
        <v>31291</v>
      </c>
      <c r="B28" s="83">
        <v>60.8</v>
      </c>
      <c r="C28" s="83">
        <v>35.1</v>
      </c>
      <c r="D28" s="83">
        <v>25.8</v>
      </c>
      <c r="E28" s="83">
        <v>72.5</v>
      </c>
      <c r="F28" s="83">
        <v>72.5</v>
      </c>
      <c r="G28" s="83">
        <v>40.9</v>
      </c>
      <c r="H28" s="83">
        <v>21.4</v>
      </c>
      <c r="I28" s="83">
        <v>19.5</v>
      </c>
      <c r="J28" s="83">
        <v>4.0999999999999996</v>
      </c>
      <c r="K28" s="83">
        <v>23.6</v>
      </c>
      <c r="L28" s="83">
        <v>15839.7</v>
      </c>
      <c r="M28" s="83">
        <v>211.2</v>
      </c>
      <c r="N28" s="84">
        <v>1.35</v>
      </c>
    </row>
    <row r="29" spans="1:14" x14ac:dyDescent="0.25">
      <c r="A29" s="82">
        <v>31382</v>
      </c>
      <c r="B29" s="83">
        <v>57.8</v>
      </c>
      <c r="C29" s="83">
        <v>26.7</v>
      </c>
      <c r="D29" s="83">
        <v>31.1</v>
      </c>
      <c r="E29" s="83">
        <v>67.599999999999994</v>
      </c>
      <c r="F29" s="83">
        <v>67.599999999999994</v>
      </c>
      <c r="G29" s="83">
        <v>48.7</v>
      </c>
      <c r="H29" s="83">
        <v>23.1</v>
      </c>
      <c r="I29" s="83">
        <v>25.6</v>
      </c>
      <c r="J29" s="83">
        <v>2.1</v>
      </c>
      <c r="K29" s="83">
        <v>27.7</v>
      </c>
      <c r="L29" s="83">
        <v>15900.6</v>
      </c>
      <c r="M29" s="83">
        <v>223.3</v>
      </c>
      <c r="N29" s="84">
        <v>1.42</v>
      </c>
    </row>
    <row r="30" spans="1:14" x14ac:dyDescent="0.25">
      <c r="A30" s="82">
        <v>31472</v>
      </c>
      <c r="B30" s="83">
        <v>60</v>
      </c>
      <c r="C30" s="83">
        <v>26.8</v>
      </c>
      <c r="D30" s="83">
        <v>33.1</v>
      </c>
      <c r="E30" s="83">
        <v>76.3</v>
      </c>
      <c r="F30" s="83">
        <v>76.3</v>
      </c>
      <c r="G30" s="83">
        <v>53.6</v>
      </c>
      <c r="H30" s="83">
        <v>26.2</v>
      </c>
      <c r="I30" s="83">
        <v>27.5</v>
      </c>
      <c r="J30" s="83">
        <v>-1.7</v>
      </c>
      <c r="K30" s="83">
        <v>25.8</v>
      </c>
      <c r="L30" s="83">
        <v>15961.5</v>
      </c>
      <c r="M30" s="83">
        <v>224.8</v>
      </c>
      <c r="N30" s="84">
        <v>1.43</v>
      </c>
    </row>
    <row r="31" spans="1:14" x14ac:dyDescent="0.25">
      <c r="A31" s="82">
        <v>31564</v>
      </c>
      <c r="B31" s="83">
        <v>60.5</v>
      </c>
      <c r="C31" s="83">
        <v>27.5</v>
      </c>
      <c r="D31" s="83">
        <v>33</v>
      </c>
      <c r="E31" s="83">
        <v>77.8</v>
      </c>
      <c r="F31" s="83">
        <v>77.8</v>
      </c>
      <c r="G31" s="83">
        <v>43.2</v>
      </c>
      <c r="H31" s="83">
        <v>21.8</v>
      </c>
      <c r="I31" s="83">
        <v>21.4</v>
      </c>
      <c r="J31" s="83">
        <v>2</v>
      </c>
      <c r="K31" s="83">
        <v>23.4</v>
      </c>
      <c r="L31" s="83">
        <v>16018.4</v>
      </c>
      <c r="M31" s="83">
        <v>230</v>
      </c>
      <c r="N31" s="84">
        <v>1.46</v>
      </c>
    </row>
    <row r="32" spans="1:14" x14ac:dyDescent="0.25">
      <c r="A32" s="82">
        <v>31656</v>
      </c>
      <c r="B32" s="83">
        <v>60.8</v>
      </c>
      <c r="C32" s="83">
        <v>31.9</v>
      </c>
      <c r="D32" s="83">
        <v>28.8</v>
      </c>
      <c r="E32" s="83">
        <v>70.7</v>
      </c>
      <c r="F32" s="83">
        <v>70.7</v>
      </c>
      <c r="G32" s="83">
        <v>47.2</v>
      </c>
      <c r="H32" s="83">
        <v>21.2</v>
      </c>
      <c r="I32" s="83">
        <v>25.9</v>
      </c>
      <c r="J32" s="83">
        <v>3.7</v>
      </c>
      <c r="K32" s="83">
        <v>29.6</v>
      </c>
      <c r="L32" s="83">
        <v>16075</v>
      </c>
      <c r="M32" s="83">
        <v>235.3</v>
      </c>
      <c r="N32" s="84">
        <v>1.49</v>
      </c>
    </row>
    <row r="33" spans="1:14" x14ac:dyDescent="0.25">
      <c r="A33" s="82">
        <v>31747</v>
      </c>
      <c r="B33" s="83">
        <v>62.2</v>
      </c>
      <c r="C33" s="83">
        <v>28.7</v>
      </c>
      <c r="D33" s="83">
        <v>33.5</v>
      </c>
      <c r="E33" s="83">
        <v>65.3</v>
      </c>
      <c r="F33" s="83">
        <v>65.3</v>
      </c>
      <c r="G33" s="83">
        <v>52.7</v>
      </c>
      <c r="H33" s="83">
        <v>23.2</v>
      </c>
      <c r="I33" s="83">
        <v>29.4</v>
      </c>
      <c r="J33" s="83">
        <v>2.5</v>
      </c>
      <c r="K33" s="83">
        <v>32</v>
      </c>
      <c r="L33" s="83">
        <v>16138.8</v>
      </c>
      <c r="M33" s="83">
        <v>238.2</v>
      </c>
      <c r="N33" s="84">
        <v>1.5</v>
      </c>
    </row>
    <row r="34" spans="1:14" x14ac:dyDescent="0.25">
      <c r="A34" s="82">
        <v>31837</v>
      </c>
      <c r="B34" s="83">
        <v>59.1</v>
      </c>
      <c r="C34" s="83">
        <v>27.1</v>
      </c>
      <c r="D34" s="83">
        <v>31.9</v>
      </c>
      <c r="E34" s="83">
        <v>90.5</v>
      </c>
      <c r="F34" s="83">
        <v>90.5</v>
      </c>
      <c r="G34" s="83">
        <v>57.1</v>
      </c>
      <c r="H34" s="83">
        <v>28.2</v>
      </c>
      <c r="I34" s="83">
        <v>28.9</v>
      </c>
      <c r="J34" s="83">
        <v>6.1</v>
      </c>
      <c r="K34" s="83">
        <v>35.1</v>
      </c>
      <c r="L34" s="83">
        <v>16204</v>
      </c>
      <c r="M34" s="83">
        <v>242.5</v>
      </c>
      <c r="N34" s="84">
        <v>1.52</v>
      </c>
    </row>
    <row r="35" spans="1:14" x14ac:dyDescent="0.25">
      <c r="A35" s="82">
        <v>31929</v>
      </c>
      <c r="B35" s="83">
        <v>60.8</v>
      </c>
      <c r="C35" s="83">
        <v>28.4</v>
      </c>
      <c r="D35" s="83">
        <v>32.4</v>
      </c>
      <c r="E35" s="83">
        <v>73.900000000000006</v>
      </c>
      <c r="F35" s="83">
        <v>73.900000000000006</v>
      </c>
      <c r="G35" s="83">
        <v>47.5</v>
      </c>
      <c r="H35" s="83">
        <v>22.6</v>
      </c>
      <c r="I35" s="83">
        <v>24.9</v>
      </c>
      <c r="J35" s="83">
        <v>4.3</v>
      </c>
      <c r="K35" s="83">
        <v>29.1</v>
      </c>
      <c r="L35" s="83">
        <v>16263.9</v>
      </c>
      <c r="M35" s="83">
        <v>245.5</v>
      </c>
      <c r="N35" s="84">
        <v>1.53</v>
      </c>
    </row>
    <row r="36" spans="1:14" x14ac:dyDescent="0.25">
      <c r="A36" s="82">
        <v>32021</v>
      </c>
      <c r="B36" s="83">
        <v>61.5</v>
      </c>
      <c r="C36" s="83">
        <v>32.299999999999997</v>
      </c>
      <c r="D36" s="83">
        <v>29.3</v>
      </c>
      <c r="E36" s="83">
        <v>76.099999999999994</v>
      </c>
      <c r="F36" s="83">
        <v>76.099999999999994</v>
      </c>
      <c r="G36" s="83">
        <v>54.2</v>
      </c>
      <c r="H36" s="83">
        <v>22.9</v>
      </c>
      <c r="I36" s="83">
        <v>31.3</v>
      </c>
      <c r="J36" s="83">
        <v>6.2</v>
      </c>
      <c r="K36" s="83">
        <v>37.4</v>
      </c>
      <c r="L36" s="83">
        <v>16328.9</v>
      </c>
      <c r="M36" s="83">
        <v>253.8</v>
      </c>
      <c r="N36" s="84">
        <v>1.58</v>
      </c>
    </row>
    <row r="37" spans="1:14" x14ac:dyDescent="0.25">
      <c r="A37" s="82">
        <v>32112</v>
      </c>
      <c r="B37" s="83">
        <v>62.6</v>
      </c>
      <c r="C37" s="83">
        <v>29.6</v>
      </c>
      <c r="D37" s="83">
        <v>33</v>
      </c>
      <c r="E37" s="83">
        <v>72.900000000000006</v>
      </c>
      <c r="F37" s="83">
        <v>72.900000000000006</v>
      </c>
      <c r="G37" s="83">
        <v>62.8</v>
      </c>
      <c r="H37" s="83">
        <v>24</v>
      </c>
      <c r="I37" s="83">
        <v>38.799999999999997</v>
      </c>
      <c r="J37" s="83">
        <v>-4.3</v>
      </c>
      <c r="K37" s="83">
        <v>34.5</v>
      </c>
      <c r="L37" s="83">
        <v>16394.599999999999</v>
      </c>
      <c r="M37" s="83">
        <v>255.9</v>
      </c>
      <c r="N37" s="84">
        <v>1.59</v>
      </c>
    </row>
    <row r="38" spans="1:14" x14ac:dyDescent="0.25">
      <c r="A38" s="82">
        <v>32203</v>
      </c>
      <c r="B38" s="83">
        <v>61.5</v>
      </c>
      <c r="C38" s="83">
        <v>29.9</v>
      </c>
      <c r="D38" s="83">
        <v>31.6</v>
      </c>
      <c r="E38" s="83">
        <v>101.6</v>
      </c>
      <c r="F38" s="83">
        <v>101.6</v>
      </c>
      <c r="G38" s="83">
        <v>69.8</v>
      </c>
      <c r="H38" s="83">
        <v>28</v>
      </c>
      <c r="I38" s="83">
        <v>41.8</v>
      </c>
      <c r="J38" s="83">
        <v>5.5</v>
      </c>
      <c r="K38" s="83">
        <v>47.3</v>
      </c>
      <c r="L38" s="83">
        <v>16471.8</v>
      </c>
      <c r="M38" s="83">
        <v>267.7</v>
      </c>
      <c r="N38" s="84">
        <v>1.65</v>
      </c>
    </row>
    <row r="39" spans="1:14" x14ac:dyDescent="0.25">
      <c r="A39" s="82">
        <v>32295</v>
      </c>
      <c r="B39" s="83">
        <v>60.6</v>
      </c>
      <c r="C39" s="83">
        <v>28.7</v>
      </c>
      <c r="D39" s="83">
        <v>31.9</v>
      </c>
      <c r="E39" s="83">
        <v>83.9</v>
      </c>
      <c r="F39" s="83">
        <v>83.9</v>
      </c>
      <c r="G39" s="83">
        <v>55.4</v>
      </c>
      <c r="H39" s="83">
        <v>24.1</v>
      </c>
      <c r="I39" s="83">
        <v>31.4</v>
      </c>
      <c r="J39" s="83">
        <v>-1.2</v>
      </c>
      <c r="K39" s="83">
        <v>30.2</v>
      </c>
      <c r="L39" s="83">
        <v>16532.2</v>
      </c>
      <c r="M39" s="83">
        <v>268.3</v>
      </c>
      <c r="N39" s="84">
        <v>1.65</v>
      </c>
    </row>
    <row r="40" spans="1:14" x14ac:dyDescent="0.25">
      <c r="A40" s="82">
        <v>32387</v>
      </c>
      <c r="B40" s="83">
        <v>62.2</v>
      </c>
      <c r="C40" s="83">
        <v>33.6</v>
      </c>
      <c r="D40" s="83">
        <v>28.5</v>
      </c>
      <c r="E40" s="83">
        <v>83.9</v>
      </c>
      <c r="F40" s="83">
        <v>83.9</v>
      </c>
      <c r="G40" s="83">
        <v>62.5</v>
      </c>
      <c r="H40" s="83">
        <v>24.8</v>
      </c>
      <c r="I40" s="83">
        <v>37.700000000000003</v>
      </c>
      <c r="J40" s="83">
        <v>15.9</v>
      </c>
      <c r="K40" s="83">
        <v>53.6</v>
      </c>
      <c r="L40" s="83">
        <v>16612.599999999999</v>
      </c>
      <c r="M40" s="83">
        <v>283.8</v>
      </c>
      <c r="N40" s="84">
        <v>1.74</v>
      </c>
    </row>
    <row r="41" spans="1:14" x14ac:dyDescent="0.25">
      <c r="A41" s="82">
        <v>32478</v>
      </c>
      <c r="B41" s="83">
        <v>62</v>
      </c>
      <c r="C41" s="83">
        <v>27.6</v>
      </c>
      <c r="D41" s="83">
        <v>34.299999999999997</v>
      </c>
      <c r="E41" s="83">
        <v>77.099999999999994</v>
      </c>
      <c r="F41" s="83">
        <v>77.099999999999994</v>
      </c>
      <c r="G41" s="83">
        <v>66.099999999999994</v>
      </c>
      <c r="H41" s="83">
        <v>27.9</v>
      </c>
      <c r="I41" s="83">
        <v>38.299999999999997</v>
      </c>
      <c r="J41" s="83">
        <v>3.5</v>
      </c>
      <c r="K41" s="83">
        <v>41.8</v>
      </c>
      <c r="L41" s="83">
        <v>16687.099999999999</v>
      </c>
      <c r="M41" s="83">
        <v>292.39999999999998</v>
      </c>
      <c r="N41" s="84">
        <v>1.78</v>
      </c>
    </row>
    <row r="42" spans="1:14" x14ac:dyDescent="0.25">
      <c r="A42" s="82">
        <v>32568</v>
      </c>
      <c r="B42" s="83">
        <v>63.4</v>
      </c>
      <c r="C42" s="83">
        <v>27.8</v>
      </c>
      <c r="D42" s="83">
        <v>35.6</v>
      </c>
      <c r="E42" s="83">
        <v>109.9</v>
      </c>
      <c r="F42" s="83">
        <v>109.9</v>
      </c>
      <c r="G42" s="83">
        <v>67.900000000000006</v>
      </c>
      <c r="H42" s="83">
        <v>32.6</v>
      </c>
      <c r="I42" s="83">
        <v>35.299999999999997</v>
      </c>
      <c r="J42" s="83">
        <v>7.7</v>
      </c>
      <c r="K42" s="83">
        <v>43</v>
      </c>
      <c r="L42" s="83">
        <v>16764</v>
      </c>
      <c r="M42" s="83">
        <v>292.3</v>
      </c>
      <c r="N42" s="84">
        <v>1.77</v>
      </c>
    </row>
    <row r="43" spans="1:14" x14ac:dyDescent="0.25">
      <c r="A43" s="82">
        <v>32660</v>
      </c>
      <c r="B43" s="83">
        <v>62.7</v>
      </c>
      <c r="C43" s="83">
        <v>29.8</v>
      </c>
      <c r="D43" s="83">
        <v>32.9</v>
      </c>
      <c r="E43" s="83">
        <v>94.9</v>
      </c>
      <c r="F43" s="83">
        <v>94.9</v>
      </c>
      <c r="G43" s="83">
        <v>53.4</v>
      </c>
      <c r="H43" s="83">
        <v>27.3</v>
      </c>
      <c r="I43" s="83">
        <v>26</v>
      </c>
      <c r="J43" s="83">
        <v>-6.9</v>
      </c>
      <c r="K43" s="83">
        <v>19.100000000000001</v>
      </c>
      <c r="L43" s="83">
        <v>16814.400000000001</v>
      </c>
      <c r="M43" s="83">
        <v>282.3</v>
      </c>
      <c r="N43" s="84">
        <v>1.71</v>
      </c>
    </row>
    <row r="44" spans="1:14" x14ac:dyDescent="0.25">
      <c r="A44" s="82">
        <v>32752</v>
      </c>
      <c r="B44" s="83">
        <v>61.9</v>
      </c>
      <c r="C44" s="83">
        <v>36.9</v>
      </c>
      <c r="D44" s="83">
        <v>25</v>
      </c>
      <c r="E44" s="83">
        <v>85.6</v>
      </c>
      <c r="F44" s="83">
        <v>85.6</v>
      </c>
      <c r="G44" s="83">
        <v>57.5</v>
      </c>
      <c r="H44" s="83">
        <v>28.2</v>
      </c>
      <c r="I44" s="83">
        <v>29.3</v>
      </c>
      <c r="J44" s="83">
        <v>4.9000000000000004</v>
      </c>
      <c r="K44" s="83">
        <v>34.200000000000003</v>
      </c>
      <c r="L44" s="83">
        <v>16872</v>
      </c>
      <c r="M44" s="83">
        <v>259.39999999999998</v>
      </c>
      <c r="N44" s="84">
        <v>1.56</v>
      </c>
    </row>
    <row r="45" spans="1:14" x14ac:dyDescent="0.25">
      <c r="A45" s="82">
        <v>32843</v>
      </c>
      <c r="B45" s="83">
        <v>62.9</v>
      </c>
      <c r="C45" s="83">
        <v>29.8</v>
      </c>
      <c r="D45" s="83">
        <v>33.1</v>
      </c>
      <c r="E45" s="83">
        <v>72.599999999999994</v>
      </c>
      <c r="F45" s="83">
        <v>72.599999999999994</v>
      </c>
      <c r="G45" s="83">
        <v>59.3</v>
      </c>
      <c r="H45" s="83">
        <v>31.9</v>
      </c>
      <c r="I45" s="83">
        <v>27.4</v>
      </c>
      <c r="J45" s="83">
        <v>5.8</v>
      </c>
      <c r="K45" s="83">
        <v>33.200000000000003</v>
      </c>
      <c r="L45" s="83">
        <v>16936.7</v>
      </c>
      <c r="M45" s="83">
        <v>249.6</v>
      </c>
      <c r="N45" s="84">
        <v>1.5</v>
      </c>
    </row>
    <row r="46" spans="1:14" x14ac:dyDescent="0.25">
      <c r="A46" s="82">
        <v>32933</v>
      </c>
      <c r="B46" s="83">
        <v>65</v>
      </c>
      <c r="C46" s="83">
        <v>29.2</v>
      </c>
      <c r="D46" s="83">
        <v>35.799999999999997</v>
      </c>
      <c r="E46" s="83">
        <v>105.2</v>
      </c>
      <c r="F46" s="83">
        <v>105.2</v>
      </c>
      <c r="G46" s="83">
        <v>64.3</v>
      </c>
      <c r="H46" s="83">
        <v>35.9</v>
      </c>
      <c r="I46" s="83">
        <v>28.4</v>
      </c>
      <c r="J46" s="83">
        <v>6.3</v>
      </c>
      <c r="K46" s="83">
        <v>34.700000000000003</v>
      </c>
      <c r="L46" s="83">
        <v>17005.599999999999</v>
      </c>
      <c r="M46" s="83">
        <v>241.6</v>
      </c>
      <c r="N46" s="84">
        <v>1.44</v>
      </c>
    </row>
    <row r="47" spans="1:14" x14ac:dyDescent="0.25">
      <c r="A47" s="82">
        <v>33025</v>
      </c>
      <c r="B47" s="83">
        <v>67.7</v>
      </c>
      <c r="C47" s="83">
        <v>29.2</v>
      </c>
      <c r="D47" s="83">
        <v>38.5</v>
      </c>
      <c r="E47" s="83">
        <v>84.3</v>
      </c>
      <c r="F47" s="83">
        <v>84.3</v>
      </c>
      <c r="G47" s="83">
        <v>50.8</v>
      </c>
      <c r="H47" s="83">
        <v>32.1</v>
      </c>
      <c r="I47" s="83">
        <v>18.8</v>
      </c>
      <c r="J47" s="83">
        <v>3.8</v>
      </c>
      <c r="K47" s="83">
        <v>22.6</v>
      </c>
      <c r="L47" s="83">
        <v>17065.099999999999</v>
      </c>
      <c r="M47" s="83">
        <v>250.7</v>
      </c>
      <c r="N47" s="84">
        <v>1.49</v>
      </c>
    </row>
    <row r="48" spans="1:14" x14ac:dyDescent="0.25">
      <c r="A48" s="82">
        <v>33117</v>
      </c>
      <c r="B48" s="83">
        <v>65.8</v>
      </c>
      <c r="C48" s="83">
        <v>33</v>
      </c>
      <c r="D48" s="83">
        <v>32.9</v>
      </c>
      <c r="E48" s="83">
        <v>78.099999999999994</v>
      </c>
      <c r="F48" s="83">
        <v>78.099999999999994</v>
      </c>
      <c r="G48" s="83">
        <v>58.7</v>
      </c>
      <c r="H48" s="83">
        <v>32.6</v>
      </c>
      <c r="I48" s="83">
        <v>26.1</v>
      </c>
      <c r="J48" s="83">
        <v>-1.2</v>
      </c>
      <c r="K48" s="83">
        <v>24.9</v>
      </c>
      <c r="L48" s="83">
        <v>17121.099999999999</v>
      </c>
      <c r="M48" s="83">
        <v>249.1</v>
      </c>
      <c r="N48" s="84">
        <v>1.48</v>
      </c>
    </row>
    <row r="49" spans="1:14" x14ac:dyDescent="0.25">
      <c r="A49" s="82">
        <v>33208</v>
      </c>
      <c r="B49" s="83">
        <v>64.099999999999994</v>
      </c>
      <c r="C49" s="83">
        <v>28.7</v>
      </c>
      <c r="D49" s="83">
        <v>35.4</v>
      </c>
      <c r="E49" s="83">
        <v>72.8</v>
      </c>
      <c r="F49" s="83">
        <v>72.8</v>
      </c>
      <c r="G49" s="83">
        <v>60.2</v>
      </c>
      <c r="H49" s="83">
        <v>36.9</v>
      </c>
      <c r="I49" s="83">
        <v>23.3</v>
      </c>
      <c r="J49" s="83">
        <v>-8.3000000000000007</v>
      </c>
      <c r="K49" s="83">
        <v>15</v>
      </c>
      <c r="L49" s="83">
        <v>17169.8</v>
      </c>
      <c r="M49" s="83">
        <v>233</v>
      </c>
      <c r="N49" s="84">
        <v>1.38</v>
      </c>
    </row>
    <row r="50" spans="1:14" x14ac:dyDescent="0.25">
      <c r="A50" s="82">
        <v>33298</v>
      </c>
      <c r="B50" s="83">
        <v>64.900000000000006</v>
      </c>
      <c r="C50" s="83">
        <v>28.6</v>
      </c>
      <c r="D50" s="83">
        <v>36.299999999999997</v>
      </c>
      <c r="E50" s="83">
        <v>100.1</v>
      </c>
      <c r="F50" s="83">
        <v>100.1</v>
      </c>
      <c r="G50" s="83">
        <v>68.5</v>
      </c>
      <c r="H50" s="83">
        <v>39.9</v>
      </c>
      <c r="I50" s="83">
        <v>28.5</v>
      </c>
      <c r="J50" s="83">
        <v>4.5999999999999996</v>
      </c>
      <c r="K50" s="83">
        <v>33.1</v>
      </c>
      <c r="L50" s="83">
        <v>17237.400000000001</v>
      </c>
      <c r="M50" s="83">
        <v>231.8</v>
      </c>
      <c r="N50" s="84">
        <v>1.36</v>
      </c>
    </row>
    <row r="51" spans="1:14" x14ac:dyDescent="0.25">
      <c r="A51" s="82">
        <v>33390</v>
      </c>
      <c r="B51" s="83">
        <v>66.3</v>
      </c>
      <c r="C51" s="83">
        <v>29.3</v>
      </c>
      <c r="D51" s="83">
        <v>37</v>
      </c>
      <c r="E51" s="83">
        <v>79.7</v>
      </c>
      <c r="F51" s="83">
        <v>79.7</v>
      </c>
      <c r="G51" s="83">
        <v>49</v>
      </c>
      <c r="H51" s="83">
        <v>32.200000000000003</v>
      </c>
      <c r="I51" s="83">
        <v>16.8</v>
      </c>
      <c r="J51" s="83">
        <v>-3.3</v>
      </c>
      <c r="K51" s="83">
        <v>13.5</v>
      </c>
      <c r="L51" s="83">
        <v>17284</v>
      </c>
      <c r="M51" s="83">
        <v>218.9</v>
      </c>
      <c r="N51" s="84">
        <v>1.28</v>
      </c>
    </row>
    <row r="52" spans="1:14" x14ac:dyDescent="0.25">
      <c r="A52" s="82">
        <v>33482</v>
      </c>
      <c r="B52" s="83">
        <v>65.3</v>
      </c>
      <c r="C52" s="83">
        <v>33</v>
      </c>
      <c r="D52" s="83">
        <v>32.200000000000003</v>
      </c>
      <c r="E52" s="83">
        <v>73.8</v>
      </c>
      <c r="F52" s="83">
        <v>73.8</v>
      </c>
      <c r="G52" s="83">
        <v>60.1</v>
      </c>
      <c r="H52" s="83">
        <v>33.5</v>
      </c>
      <c r="I52" s="83">
        <v>26.6</v>
      </c>
      <c r="J52" s="83">
        <v>-0.8</v>
      </c>
      <c r="K52" s="83">
        <v>25.8</v>
      </c>
      <c r="L52" s="83">
        <v>17338.900000000001</v>
      </c>
      <c r="M52" s="83">
        <v>217.7</v>
      </c>
      <c r="N52" s="84">
        <v>1.27</v>
      </c>
    </row>
    <row r="53" spans="1:14" x14ac:dyDescent="0.25">
      <c r="A53" s="82">
        <v>33573</v>
      </c>
      <c r="B53" s="83">
        <v>62.8</v>
      </c>
      <c r="C53" s="83">
        <v>28.8</v>
      </c>
      <c r="D53" s="83">
        <v>34</v>
      </c>
      <c r="E53" s="83">
        <v>73.5</v>
      </c>
      <c r="F53" s="83">
        <v>73.5</v>
      </c>
      <c r="G53" s="83">
        <v>59.6</v>
      </c>
      <c r="H53" s="83">
        <v>38.1</v>
      </c>
      <c r="I53" s="83">
        <v>21.6</v>
      </c>
      <c r="J53" s="83">
        <v>-12.3</v>
      </c>
      <c r="K53" s="83">
        <v>9.3000000000000007</v>
      </c>
      <c r="L53" s="83">
        <v>17379</v>
      </c>
      <c r="M53" s="83">
        <v>209.2</v>
      </c>
      <c r="N53" s="84">
        <v>1.22</v>
      </c>
    </row>
    <row r="54" spans="1:14" x14ac:dyDescent="0.25">
      <c r="A54" s="82">
        <v>33664</v>
      </c>
      <c r="B54" s="83">
        <v>65.7</v>
      </c>
      <c r="C54" s="83">
        <v>27.3</v>
      </c>
      <c r="D54" s="83">
        <v>38.4</v>
      </c>
      <c r="E54" s="83">
        <v>105.2</v>
      </c>
      <c r="F54" s="83">
        <v>105.2</v>
      </c>
      <c r="G54" s="83">
        <v>68.3</v>
      </c>
      <c r="H54" s="83">
        <v>40.200000000000003</v>
      </c>
      <c r="I54" s="83">
        <v>28.1</v>
      </c>
      <c r="J54" s="83">
        <v>-1</v>
      </c>
      <c r="K54" s="83">
        <v>27.1</v>
      </c>
      <c r="L54" s="83">
        <v>17441.3</v>
      </c>
      <c r="M54" s="83">
        <v>203.9</v>
      </c>
      <c r="N54" s="84">
        <v>1.18</v>
      </c>
    </row>
    <row r="55" spans="1:14" x14ac:dyDescent="0.25">
      <c r="A55" s="82">
        <v>33756</v>
      </c>
      <c r="B55" s="83">
        <v>65.8</v>
      </c>
      <c r="C55" s="83">
        <v>31.7</v>
      </c>
      <c r="D55" s="83">
        <v>34.1</v>
      </c>
      <c r="E55" s="83">
        <v>80.099999999999994</v>
      </c>
      <c r="F55" s="83">
        <v>80.099999999999994</v>
      </c>
      <c r="G55" s="83">
        <v>46.1</v>
      </c>
      <c r="H55" s="83">
        <v>32.5</v>
      </c>
      <c r="I55" s="83">
        <v>13.6</v>
      </c>
      <c r="J55" s="83">
        <v>-7.2</v>
      </c>
      <c r="K55" s="83">
        <v>6.4</v>
      </c>
      <c r="L55" s="83">
        <v>17478.599999999999</v>
      </c>
      <c r="M55" s="83">
        <v>194.6</v>
      </c>
      <c r="N55" s="84">
        <v>1.1299999999999999</v>
      </c>
    </row>
    <row r="56" spans="1:14" x14ac:dyDescent="0.25">
      <c r="A56" s="82">
        <v>33848</v>
      </c>
      <c r="B56" s="83">
        <v>67.2</v>
      </c>
      <c r="C56" s="83">
        <v>34.4</v>
      </c>
      <c r="D56" s="83">
        <v>32.799999999999997</v>
      </c>
      <c r="E56" s="83">
        <v>94.3</v>
      </c>
      <c r="F56" s="83">
        <v>94.3</v>
      </c>
      <c r="G56" s="83">
        <v>52.4</v>
      </c>
      <c r="H56" s="83">
        <v>33.200000000000003</v>
      </c>
      <c r="I56" s="83">
        <v>19.100000000000001</v>
      </c>
      <c r="J56" s="83">
        <v>-4</v>
      </c>
      <c r="K56" s="83">
        <v>15.1</v>
      </c>
      <c r="L56" s="83">
        <v>17523.3</v>
      </c>
      <c r="M56" s="83">
        <v>184.4</v>
      </c>
      <c r="N56" s="84">
        <v>1.06</v>
      </c>
    </row>
    <row r="57" spans="1:14" x14ac:dyDescent="0.25">
      <c r="A57" s="82">
        <v>33939</v>
      </c>
      <c r="B57" s="83">
        <v>63.9</v>
      </c>
      <c r="C57" s="83">
        <v>29.6</v>
      </c>
      <c r="D57" s="83">
        <v>34.299999999999997</v>
      </c>
      <c r="E57" s="83">
        <v>86.3</v>
      </c>
      <c r="F57" s="83">
        <v>86.3</v>
      </c>
      <c r="G57" s="83">
        <v>53.7</v>
      </c>
      <c r="H57" s="83">
        <v>37.700000000000003</v>
      </c>
      <c r="I57" s="83">
        <v>16</v>
      </c>
      <c r="J57" s="83">
        <v>-13.2</v>
      </c>
      <c r="K57" s="83">
        <v>2.8</v>
      </c>
      <c r="L57" s="83">
        <v>17557.099999999999</v>
      </c>
      <c r="M57" s="83">
        <v>178.2</v>
      </c>
      <c r="N57" s="84">
        <v>1.03</v>
      </c>
    </row>
    <row r="58" spans="1:14" x14ac:dyDescent="0.25">
      <c r="A58" s="82">
        <v>34029</v>
      </c>
      <c r="B58" s="83">
        <v>64.3</v>
      </c>
      <c r="C58" s="83">
        <v>27.1</v>
      </c>
      <c r="D58" s="83">
        <v>37.200000000000003</v>
      </c>
      <c r="E58" s="83">
        <v>111.6</v>
      </c>
      <c r="F58" s="83">
        <v>111.6</v>
      </c>
      <c r="G58" s="83">
        <v>59.3</v>
      </c>
      <c r="H58" s="83">
        <v>38.799999999999997</v>
      </c>
      <c r="I58" s="83">
        <v>20.5</v>
      </c>
      <c r="J58" s="83">
        <v>-2</v>
      </c>
      <c r="K58" s="83">
        <v>18.5</v>
      </c>
      <c r="L58" s="83">
        <v>17609.599999999999</v>
      </c>
      <c r="M58" s="83">
        <v>168.3</v>
      </c>
      <c r="N58" s="84">
        <v>0.96</v>
      </c>
    </row>
    <row r="59" spans="1:14" x14ac:dyDescent="0.25">
      <c r="A59" s="82">
        <v>34121</v>
      </c>
      <c r="B59" s="83">
        <v>65.099999999999994</v>
      </c>
      <c r="C59" s="83">
        <v>30.3</v>
      </c>
      <c r="D59" s="83">
        <v>34.9</v>
      </c>
      <c r="E59" s="83">
        <v>79</v>
      </c>
      <c r="F59" s="83">
        <v>79</v>
      </c>
      <c r="G59" s="83">
        <v>38.4</v>
      </c>
      <c r="H59" s="83">
        <v>31.4</v>
      </c>
      <c r="I59" s="83">
        <v>7.1</v>
      </c>
      <c r="J59" s="83">
        <v>-13.4</v>
      </c>
      <c r="K59" s="83">
        <v>-6.3</v>
      </c>
      <c r="L59" s="83">
        <v>17634.8</v>
      </c>
      <c r="M59" s="83">
        <v>156.19999999999999</v>
      </c>
      <c r="N59" s="84">
        <v>0.89</v>
      </c>
    </row>
    <row r="60" spans="1:14" x14ac:dyDescent="0.25">
      <c r="A60" s="82">
        <v>34213</v>
      </c>
      <c r="B60" s="83">
        <v>66</v>
      </c>
      <c r="C60" s="83">
        <v>33.5</v>
      </c>
      <c r="D60" s="83">
        <v>32.5</v>
      </c>
      <c r="E60" s="83">
        <v>78.599999999999994</v>
      </c>
      <c r="F60" s="83">
        <v>78.599999999999994</v>
      </c>
      <c r="G60" s="83">
        <v>49.3</v>
      </c>
      <c r="H60" s="83">
        <v>33</v>
      </c>
      <c r="I60" s="83">
        <v>16.3</v>
      </c>
      <c r="J60" s="83">
        <v>1.5</v>
      </c>
      <c r="K60" s="83">
        <v>17.8</v>
      </c>
      <c r="L60" s="83">
        <v>17683.7</v>
      </c>
      <c r="M60" s="83">
        <v>160.4</v>
      </c>
      <c r="N60" s="84">
        <v>0.92</v>
      </c>
    </row>
    <row r="61" spans="1:14" x14ac:dyDescent="0.25">
      <c r="A61" s="82">
        <v>34304</v>
      </c>
      <c r="B61" s="83">
        <v>63.7</v>
      </c>
      <c r="C61" s="83">
        <v>29.9</v>
      </c>
      <c r="D61" s="83">
        <v>33.799999999999997</v>
      </c>
      <c r="E61" s="83">
        <v>70.400000000000006</v>
      </c>
      <c r="F61" s="83">
        <v>70.400000000000006</v>
      </c>
      <c r="G61" s="83">
        <v>50.9</v>
      </c>
      <c r="H61" s="83">
        <v>37.299999999999997</v>
      </c>
      <c r="I61" s="83">
        <v>13.6</v>
      </c>
      <c r="J61" s="83">
        <v>-8.6999999999999993</v>
      </c>
      <c r="K61" s="83">
        <v>4.9000000000000004</v>
      </c>
      <c r="L61" s="83">
        <v>17719.099999999999</v>
      </c>
      <c r="M61" s="83">
        <v>162</v>
      </c>
      <c r="N61" s="84">
        <v>0.92</v>
      </c>
    </row>
    <row r="62" spans="1:14" x14ac:dyDescent="0.25">
      <c r="A62" s="82">
        <v>34394</v>
      </c>
      <c r="B62" s="83">
        <v>65.3</v>
      </c>
      <c r="C62" s="83">
        <v>28.5</v>
      </c>
      <c r="D62" s="83">
        <v>36.700000000000003</v>
      </c>
      <c r="E62" s="83">
        <v>100.4</v>
      </c>
      <c r="F62" s="83">
        <v>100.4</v>
      </c>
      <c r="G62" s="83">
        <v>63.5</v>
      </c>
      <c r="H62" s="83">
        <v>37.799999999999997</v>
      </c>
      <c r="I62" s="83">
        <v>25.7</v>
      </c>
      <c r="J62" s="83">
        <v>-6.2</v>
      </c>
      <c r="K62" s="83">
        <v>19.5</v>
      </c>
      <c r="L62" s="83">
        <v>17772.099999999999</v>
      </c>
      <c r="M62" s="83">
        <v>162.5</v>
      </c>
      <c r="N62" s="84">
        <v>0.92</v>
      </c>
    </row>
    <row r="63" spans="1:14" x14ac:dyDescent="0.25">
      <c r="A63" s="82">
        <v>34486</v>
      </c>
      <c r="B63" s="83">
        <v>63.9</v>
      </c>
      <c r="C63" s="83">
        <v>31.6</v>
      </c>
      <c r="D63" s="83">
        <v>32.299999999999997</v>
      </c>
      <c r="E63" s="83">
        <v>80.099999999999994</v>
      </c>
      <c r="F63" s="83">
        <v>80.099999999999994</v>
      </c>
      <c r="G63" s="83">
        <v>43.7</v>
      </c>
      <c r="H63" s="83">
        <v>32</v>
      </c>
      <c r="I63" s="83">
        <v>11.7</v>
      </c>
      <c r="J63" s="83">
        <v>-7.4</v>
      </c>
      <c r="K63" s="83">
        <v>4.4000000000000004</v>
      </c>
      <c r="L63" s="83">
        <v>17805.5</v>
      </c>
      <c r="M63" s="83">
        <v>170.7</v>
      </c>
      <c r="N63" s="84">
        <v>0.97</v>
      </c>
    </row>
    <row r="64" spans="1:14" x14ac:dyDescent="0.25">
      <c r="A64" s="82">
        <v>34578</v>
      </c>
      <c r="B64" s="83">
        <v>66</v>
      </c>
      <c r="C64" s="83">
        <v>36.700000000000003</v>
      </c>
      <c r="D64" s="83">
        <v>29.3</v>
      </c>
      <c r="E64" s="83">
        <v>82.3</v>
      </c>
      <c r="F64" s="83">
        <v>82.3</v>
      </c>
      <c r="G64" s="83">
        <v>56.6</v>
      </c>
      <c r="H64" s="83">
        <v>33.1</v>
      </c>
      <c r="I64" s="83">
        <v>23.5</v>
      </c>
      <c r="J64" s="83">
        <v>4.3</v>
      </c>
      <c r="K64" s="83">
        <v>27.8</v>
      </c>
      <c r="L64" s="83">
        <v>17859.3</v>
      </c>
      <c r="M64" s="83">
        <v>175.5</v>
      </c>
      <c r="N64" s="84">
        <v>0.99</v>
      </c>
    </row>
    <row r="65" spans="1:14" x14ac:dyDescent="0.25">
      <c r="A65" s="82">
        <v>34669</v>
      </c>
      <c r="B65" s="83">
        <v>63.8</v>
      </c>
      <c r="C65" s="83">
        <v>30.2</v>
      </c>
      <c r="D65" s="83">
        <v>33.6</v>
      </c>
      <c r="E65" s="83">
        <v>73.599999999999994</v>
      </c>
      <c r="F65" s="83">
        <v>73.599999999999994</v>
      </c>
      <c r="G65" s="83">
        <v>58.2</v>
      </c>
      <c r="H65" s="83">
        <v>38.9</v>
      </c>
      <c r="I65" s="83">
        <v>19.3</v>
      </c>
      <c r="J65" s="83">
        <v>-15.4</v>
      </c>
      <c r="K65" s="83">
        <v>3.9</v>
      </c>
      <c r="L65" s="83">
        <v>17893.400000000001</v>
      </c>
      <c r="M65" s="83">
        <v>174.3</v>
      </c>
      <c r="N65" s="84">
        <v>0.98</v>
      </c>
    </row>
    <row r="66" spans="1:14" x14ac:dyDescent="0.25">
      <c r="A66" s="82">
        <v>34759</v>
      </c>
      <c r="B66" s="83">
        <v>64.5</v>
      </c>
      <c r="C66" s="83">
        <v>27.8</v>
      </c>
      <c r="D66" s="83">
        <v>36.700000000000003</v>
      </c>
      <c r="E66" s="83">
        <v>107.1</v>
      </c>
      <c r="F66" s="83">
        <v>107.1</v>
      </c>
      <c r="G66" s="83">
        <v>73.3</v>
      </c>
      <c r="H66" s="83">
        <v>40.799999999999997</v>
      </c>
      <c r="I66" s="83">
        <v>32.5</v>
      </c>
      <c r="J66" s="83">
        <v>-7.8</v>
      </c>
      <c r="K66" s="83">
        <v>24.7</v>
      </c>
      <c r="L66" s="83">
        <v>17951.599999999999</v>
      </c>
      <c r="M66" s="83">
        <v>179.5</v>
      </c>
      <c r="N66" s="84">
        <v>1.01</v>
      </c>
    </row>
    <row r="67" spans="1:14" x14ac:dyDescent="0.25">
      <c r="A67" s="82">
        <v>34851</v>
      </c>
      <c r="B67" s="83">
        <v>64.3</v>
      </c>
      <c r="C67" s="83">
        <v>31.5</v>
      </c>
      <c r="D67" s="83">
        <v>32.799999999999997</v>
      </c>
      <c r="E67" s="83">
        <v>96</v>
      </c>
      <c r="F67" s="83">
        <v>96</v>
      </c>
      <c r="G67" s="83">
        <v>50.5</v>
      </c>
      <c r="H67" s="83">
        <v>32.700000000000003</v>
      </c>
      <c r="I67" s="83">
        <v>17.7</v>
      </c>
      <c r="J67" s="83">
        <v>6.1</v>
      </c>
      <c r="K67" s="83">
        <v>23.8</v>
      </c>
      <c r="L67" s="83">
        <v>18004.900000000001</v>
      </c>
      <c r="M67" s="83">
        <v>199.4</v>
      </c>
      <c r="N67" s="84">
        <v>1.1200000000000001</v>
      </c>
    </row>
    <row r="68" spans="1:14" x14ac:dyDescent="0.25">
      <c r="A68" s="82">
        <v>34943</v>
      </c>
      <c r="B68" s="83">
        <v>65.3</v>
      </c>
      <c r="C68" s="83">
        <v>35</v>
      </c>
      <c r="D68" s="83">
        <v>30.3</v>
      </c>
      <c r="E68" s="83">
        <v>77.8</v>
      </c>
      <c r="F68" s="83">
        <v>77.8</v>
      </c>
      <c r="G68" s="83">
        <v>64</v>
      </c>
      <c r="H68" s="83">
        <v>35</v>
      </c>
      <c r="I68" s="83">
        <v>28.9</v>
      </c>
      <c r="J68" s="83">
        <v>0.2</v>
      </c>
      <c r="K68" s="83">
        <v>29.1</v>
      </c>
      <c r="L68" s="83">
        <v>18062.2</v>
      </c>
      <c r="M68" s="83">
        <v>202.9</v>
      </c>
      <c r="N68" s="84">
        <v>1.1399999999999999</v>
      </c>
    </row>
    <row r="69" spans="1:14" x14ac:dyDescent="0.25">
      <c r="A69" s="82">
        <v>35034</v>
      </c>
      <c r="B69" s="83">
        <v>61.2</v>
      </c>
      <c r="C69" s="83">
        <v>30.8</v>
      </c>
      <c r="D69" s="83">
        <v>30.4</v>
      </c>
      <c r="E69" s="83">
        <v>80.099999999999994</v>
      </c>
      <c r="F69" s="83">
        <v>80.099999999999994</v>
      </c>
      <c r="G69" s="83">
        <v>66.2</v>
      </c>
      <c r="H69" s="83">
        <v>40.799999999999997</v>
      </c>
      <c r="I69" s="83">
        <v>25.4</v>
      </c>
      <c r="J69" s="83">
        <v>3.8</v>
      </c>
      <c r="K69" s="83">
        <v>29.2</v>
      </c>
      <c r="L69" s="83">
        <v>18119.599999999999</v>
      </c>
      <c r="M69" s="83">
        <v>226.2</v>
      </c>
      <c r="N69" s="84">
        <v>1.26</v>
      </c>
    </row>
    <row r="70" spans="1:14" x14ac:dyDescent="0.25">
      <c r="A70" s="82">
        <v>35125</v>
      </c>
      <c r="B70" s="83">
        <v>62.3</v>
      </c>
      <c r="C70" s="83">
        <v>28.9</v>
      </c>
      <c r="D70" s="83">
        <v>33.4</v>
      </c>
      <c r="E70" s="83">
        <v>106.7</v>
      </c>
      <c r="F70" s="83">
        <v>106.7</v>
      </c>
      <c r="G70" s="83">
        <v>82.7</v>
      </c>
      <c r="H70" s="83">
        <v>43</v>
      </c>
      <c r="I70" s="83">
        <v>39.6</v>
      </c>
      <c r="J70" s="83">
        <v>-14.5</v>
      </c>
      <c r="K70" s="83">
        <v>25.1</v>
      </c>
      <c r="L70" s="83">
        <v>18176</v>
      </c>
      <c r="M70" s="83">
        <v>224.4</v>
      </c>
      <c r="N70" s="84">
        <v>1.25</v>
      </c>
    </row>
    <row r="71" spans="1:14" x14ac:dyDescent="0.25">
      <c r="A71" s="82">
        <v>35217</v>
      </c>
      <c r="B71" s="83">
        <v>62</v>
      </c>
      <c r="C71" s="83">
        <v>31.7</v>
      </c>
      <c r="D71" s="83">
        <v>30.3</v>
      </c>
      <c r="E71" s="83">
        <v>84.8</v>
      </c>
      <c r="F71" s="83">
        <v>84.8</v>
      </c>
      <c r="G71" s="83">
        <v>49.9</v>
      </c>
      <c r="H71" s="83">
        <v>34.200000000000003</v>
      </c>
      <c r="I71" s="83">
        <v>15.7</v>
      </c>
      <c r="J71" s="83">
        <v>4.9000000000000004</v>
      </c>
      <c r="K71" s="83">
        <v>20.6</v>
      </c>
      <c r="L71" s="83">
        <v>18224.8</v>
      </c>
      <c r="M71" s="83">
        <v>219.9</v>
      </c>
      <c r="N71" s="84">
        <v>1.22</v>
      </c>
    </row>
    <row r="72" spans="1:14" x14ac:dyDescent="0.25">
      <c r="A72" s="82">
        <v>35309</v>
      </c>
      <c r="B72" s="83">
        <v>65.3</v>
      </c>
      <c r="C72" s="83">
        <v>37.1</v>
      </c>
      <c r="D72" s="83">
        <v>28.2</v>
      </c>
      <c r="E72" s="83">
        <v>87.3</v>
      </c>
      <c r="F72" s="83">
        <v>87.3</v>
      </c>
      <c r="G72" s="83">
        <v>64.3</v>
      </c>
      <c r="H72" s="83">
        <v>36.700000000000003</v>
      </c>
      <c r="I72" s="83">
        <v>27.7</v>
      </c>
      <c r="J72" s="83">
        <v>4.5999999999999996</v>
      </c>
      <c r="K72" s="83">
        <v>32.299999999999997</v>
      </c>
      <c r="L72" s="83">
        <v>18281.3</v>
      </c>
      <c r="M72" s="83">
        <v>219.1</v>
      </c>
      <c r="N72" s="84">
        <v>1.21</v>
      </c>
    </row>
    <row r="73" spans="1:14" x14ac:dyDescent="0.25">
      <c r="A73" s="82">
        <v>35400</v>
      </c>
      <c r="B73" s="83">
        <v>63.8</v>
      </c>
      <c r="C73" s="83">
        <v>30.5</v>
      </c>
      <c r="D73" s="83">
        <v>33.299999999999997</v>
      </c>
      <c r="E73" s="83">
        <v>103.7</v>
      </c>
      <c r="F73" s="83">
        <v>103.7</v>
      </c>
      <c r="G73" s="83">
        <v>64.400000000000006</v>
      </c>
      <c r="H73" s="83">
        <v>44.3</v>
      </c>
      <c r="I73" s="83">
        <v>20.100000000000001</v>
      </c>
      <c r="J73" s="83">
        <v>-0.7</v>
      </c>
      <c r="K73" s="83">
        <v>19.399999999999999</v>
      </c>
      <c r="L73" s="83">
        <v>18330.099999999999</v>
      </c>
      <c r="M73" s="83">
        <v>210.5</v>
      </c>
      <c r="N73" s="84">
        <v>1.1599999999999999</v>
      </c>
    </row>
    <row r="74" spans="1:14" x14ac:dyDescent="0.25">
      <c r="A74" s="82">
        <v>35490</v>
      </c>
      <c r="B74" s="83">
        <v>61.6</v>
      </c>
      <c r="C74" s="83">
        <v>28.4</v>
      </c>
      <c r="D74" s="83">
        <v>33.200000000000003</v>
      </c>
      <c r="E74" s="83">
        <v>93.1</v>
      </c>
      <c r="F74" s="83">
        <v>93.1</v>
      </c>
      <c r="G74" s="83">
        <v>82.7</v>
      </c>
      <c r="H74" s="83">
        <v>46.6</v>
      </c>
      <c r="I74" s="83">
        <v>36.1</v>
      </c>
      <c r="J74" s="83">
        <v>-6.7</v>
      </c>
      <c r="K74" s="83">
        <v>29.4</v>
      </c>
      <c r="L74" s="83">
        <v>18388.7</v>
      </c>
      <c r="M74" s="83">
        <v>212.7</v>
      </c>
      <c r="N74" s="84">
        <v>1.17</v>
      </c>
    </row>
    <row r="75" spans="1:14" x14ac:dyDescent="0.25">
      <c r="A75" s="82">
        <v>35582</v>
      </c>
      <c r="B75" s="83">
        <v>63.6</v>
      </c>
      <c r="C75" s="83">
        <v>31.4</v>
      </c>
      <c r="D75" s="83">
        <v>32.200000000000003</v>
      </c>
      <c r="E75" s="83">
        <v>90</v>
      </c>
      <c r="F75" s="83">
        <v>90</v>
      </c>
      <c r="G75" s="83">
        <v>49.5</v>
      </c>
      <c r="H75" s="83">
        <v>38.9</v>
      </c>
      <c r="I75" s="83">
        <v>10.6</v>
      </c>
      <c r="J75" s="83">
        <v>-4.5</v>
      </c>
      <c r="K75" s="83">
        <v>6.1</v>
      </c>
      <c r="L75" s="83">
        <v>18423</v>
      </c>
      <c r="M75" s="83">
        <v>198.3</v>
      </c>
      <c r="N75" s="84">
        <v>1.0900000000000001</v>
      </c>
    </row>
    <row r="76" spans="1:14" x14ac:dyDescent="0.25">
      <c r="A76" s="82">
        <v>35674</v>
      </c>
      <c r="B76" s="83">
        <v>64.5</v>
      </c>
      <c r="C76" s="83">
        <v>38</v>
      </c>
      <c r="D76" s="83">
        <v>26.5</v>
      </c>
      <c r="E76" s="83">
        <v>82.1</v>
      </c>
      <c r="F76" s="83">
        <v>82.1</v>
      </c>
      <c r="G76" s="83">
        <v>65.099999999999994</v>
      </c>
      <c r="H76" s="83">
        <v>42.2</v>
      </c>
      <c r="I76" s="83">
        <v>22.9</v>
      </c>
      <c r="J76" s="83"/>
      <c r="K76" s="83">
        <v>22.9</v>
      </c>
      <c r="L76" s="83">
        <v>18468.7</v>
      </c>
      <c r="M76" s="83">
        <v>187.4</v>
      </c>
      <c r="N76" s="84">
        <v>1.03</v>
      </c>
    </row>
    <row r="77" spans="1:14" x14ac:dyDescent="0.25">
      <c r="A77" s="82">
        <v>35765</v>
      </c>
      <c r="B77" s="83">
        <v>62.1</v>
      </c>
      <c r="C77" s="83">
        <v>31</v>
      </c>
      <c r="D77" s="83">
        <v>31</v>
      </c>
      <c r="E77" s="83">
        <v>103.7</v>
      </c>
      <c r="F77" s="83">
        <v>103.7</v>
      </c>
      <c r="G77" s="83">
        <v>62.9</v>
      </c>
      <c r="H77" s="83">
        <v>48.8</v>
      </c>
      <c r="I77" s="83">
        <v>14</v>
      </c>
      <c r="J77" s="83"/>
      <c r="K77" s="83">
        <v>14</v>
      </c>
      <c r="L77" s="83">
        <v>18510</v>
      </c>
      <c r="M77" s="83">
        <v>179.9</v>
      </c>
      <c r="N77" s="84">
        <v>0.98</v>
      </c>
    </row>
    <row r="78" spans="1:14" x14ac:dyDescent="0.25">
      <c r="A78" s="82">
        <v>35855</v>
      </c>
      <c r="B78" s="83">
        <v>60.9</v>
      </c>
      <c r="C78" s="83">
        <v>28.4</v>
      </c>
      <c r="D78" s="83">
        <v>32.5</v>
      </c>
      <c r="E78" s="83">
        <v>88.6</v>
      </c>
      <c r="F78" s="83">
        <v>88.6</v>
      </c>
      <c r="G78" s="83">
        <v>83.4</v>
      </c>
      <c r="H78" s="83">
        <v>49.7</v>
      </c>
      <c r="I78" s="83">
        <v>33.700000000000003</v>
      </c>
      <c r="J78" s="83"/>
      <c r="K78" s="83">
        <v>33.700000000000003</v>
      </c>
      <c r="L78" s="83">
        <v>18572.400000000001</v>
      </c>
      <c r="M78" s="83">
        <v>183.7</v>
      </c>
      <c r="N78" s="84">
        <v>1</v>
      </c>
    </row>
    <row r="79" spans="1:14" x14ac:dyDescent="0.25">
      <c r="A79" s="82">
        <v>35947</v>
      </c>
      <c r="B79" s="83">
        <v>62.3</v>
      </c>
      <c r="C79" s="83">
        <v>31.8</v>
      </c>
      <c r="D79" s="83">
        <v>30.5</v>
      </c>
      <c r="E79" s="83">
        <v>89.4</v>
      </c>
      <c r="F79" s="83">
        <v>89.4</v>
      </c>
      <c r="G79" s="83">
        <v>54.1</v>
      </c>
      <c r="H79" s="83">
        <v>45.6</v>
      </c>
      <c r="I79" s="83">
        <v>8.5</v>
      </c>
      <c r="J79" s="83"/>
      <c r="K79" s="83">
        <v>8.5</v>
      </c>
      <c r="L79" s="83">
        <v>18607.599999999999</v>
      </c>
      <c r="M79" s="83">
        <v>184.5</v>
      </c>
      <c r="N79" s="84">
        <v>1</v>
      </c>
    </row>
    <row r="80" spans="1:14" x14ac:dyDescent="0.25">
      <c r="A80" s="82">
        <v>36039</v>
      </c>
      <c r="B80" s="83">
        <v>64.3</v>
      </c>
      <c r="C80" s="83">
        <v>36.4</v>
      </c>
      <c r="D80" s="83">
        <v>27.8</v>
      </c>
      <c r="E80" s="83">
        <v>80.099999999999994</v>
      </c>
      <c r="F80" s="83">
        <v>80.099999999999994</v>
      </c>
      <c r="G80" s="83">
        <v>67.599999999999994</v>
      </c>
      <c r="H80" s="83">
        <v>41.1</v>
      </c>
      <c r="I80" s="83">
        <v>26.5</v>
      </c>
      <c r="J80" s="83"/>
      <c r="K80" s="83">
        <v>26.5</v>
      </c>
      <c r="L80" s="83">
        <v>18658.400000000001</v>
      </c>
      <c r="M80" s="83">
        <v>189.7</v>
      </c>
      <c r="N80" s="84">
        <v>1.03</v>
      </c>
    </row>
    <row r="81" spans="1:14" x14ac:dyDescent="0.25">
      <c r="A81" s="82">
        <v>36130</v>
      </c>
      <c r="B81" s="83">
        <v>61.5</v>
      </c>
      <c r="C81" s="83">
        <v>30.8</v>
      </c>
      <c r="D81" s="83">
        <v>30.7</v>
      </c>
      <c r="E81" s="83">
        <v>102</v>
      </c>
      <c r="F81" s="83">
        <v>102</v>
      </c>
      <c r="G81" s="83">
        <v>63.3</v>
      </c>
      <c r="H81" s="83">
        <v>43.2</v>
      </c>
      <c r="I81" s="83">
        <v>20.100000000000001</v>
      </c>
      <c r="J81" s="83"/>
      <c r="K81" s="83">
        <v>20.100000000000001</v>
      </c>
      <c r="L81" s="83">
        <v>18705.599999999999</v>
      </c>
      <c r="M81" s="83">
        <v>195.6</v>
      </c>
      <c r="N81" s="84">
        <v>1.06</v>
      </c>
    </row>
    <row r="82" spans="1:14" x14ac:dyDescent="0.25">
      <c r="A82" s="82">
        <v>36220</v>
      </c>
      <c r="B82" s="83">
        <v>62.2</v>
      </c>
      <c r="C82" s="83">
        <v>28.8</v>
      </c>
      <c r="D82" s="83">
        <v>33.4</v>
      </c>
      <c r="E82" s="83">
        <v>87.2</v>
      </c>
      <c r="F82" s="83">
        <v>87.2</v>
      </c>
      <c r="G82" s="83">
        <v>85.4</v>
      </c>
      <c r="H82" s="83">
        <v>50.3</v>
      </c>
      <c r="I82" s="83">
        <v>35.1</v>
      </c>
      <c r="J82" s="83"/>
      <c r="K82" s="83">
        <v>35.1</v>
      </c>
      <c r="L82" s="83">
        <v>18770.5</v>
      </c>
      <c r="M82" s="83">
        <v>198.1</v>
      </c>
      <c r="N82" s="84">
        <v>1.07</v>
      </c>
    </row>
    <row r="83" spans="1:14" x14ac:dyDescent="0.25">
      <c r="A83" s="82">
        <v>36312</v>
      </c>
      <c r="B83" s="83">
        <v>62.7</v>
      </c>
      <c r="C83" s="83">
        <v>32.200000000000003</v>
      </c>
      <c r="D83" s="83">
        <v>30.5</v>
      </c>
      <c r="E83" s="83">
        <v>89.2</v>
      </c>
      <c r="F83" s="83">
        <v>89.2</v>
      </c>
      <c r="G83" s="83">
        <v>55.6</v>
      </c>
      <c r="H83" s="83">
        <v>40.799999999999997</v>
      </c>
      <c r="I83" s="83">
        <v>14.8</v>
      </c>
      <c r="J83" s="83"/>
      <c r="K83" s="83">
        <v>14.8</v>
      </c>
      <c r="L83" s="83">
        <v>18812.3</v>
      </c>
      <c r="M83" s="83">
        <v>204.7</v>
      </c>
      <c r="N83" s="84">
        <v>1.1000000000000001</v>
      </c>
    </row>
    <row r="84" spans="1:14" x14ac:dyDescent="0.25">
      <c r="A84" s="82">
        <v>36404</v>
      </c>
      <c r="B84" s="83">
        <v>64.8</v>
      </c>
      <c r="C84" s="83">
        <v>35.9</v>
      </c>
      <c r="D84" s="83">
        <v>28.9</v>
      </c>
      <c r="E84" s="83">
        <v>81.3</v>
      </c>
      <c r="F84" s="83">
        <v>81.3</v>
      </c>
      <c r="G84" s="83">
        <v>75.3</v>
      </c>
      <c r="H84" s="83">
        <v>45.5</v>
      </c>
      <c r="I84" s="83">
        <v>29.7</v>
      </c>
      <c r="J84" s="83"/>
      <c r="K84" s="83">
        <v>29.7</v>
      </c>
      <c r="L84" s="83">
        <v>18867.7</v>
      </c>
      <c r="M84" s="83">
        <v>209.3</v>
      </c>
      <c r="N84" s="84">
        <v>1.1200000000000001</v>
      </c>
    </row>
    <row r="85" spans="1:14" x14ac:dyDescent="0.25">
      <c r="A85" s="82">
        <v>36495</v>
      </c>
      <c r="B85" s="83">
        <v>61.4</v>
      </c>
      <c r="C85" s="83">
        <v>31.2</v>
      </c>
      <c r="D85" s="83">
        <v>30.1</v>
      </c>
      <c r="E85" s="83">
        <v>103.1</v>
      </c>
      <c r="F85" s="83">
        <v>103.1</v>
      </c>
      <c r="G85" s="83">
        <v>73.599999999999994</v>
      </c>
      <c r="H85" s="83">
        <v>49</v>
      </c>
      <c r="I85" s="83">
        <v>24.6</v>
      </c>
      <c r="J85" s="83"/>
      <c r="K85" s="83">
        <v>24.6</v>
      </c>
      <c r="L85" s="83">
        <v>18919.2</v>
      </c>
      <c r="M85" s="83">
        <v>213.6</v>
      </c>
      <c r="N85" s="84">
        <v>1.1399999999999999</v>
      </c>
    </row>
    <row r="86" spans="1:14" x14ac:dyDescent="0.25">
      <c r="A86" s="82">
        <v>36586</v>
      </c>
      <c r="B86" s="83">
        <v>62.2</v>
      </c>
      <c r="C86" s="83">
        <v>28.9</v>
      </c>
      <c r="D86" s="83">
        <v>33.299999999999997</v>
      </c>
      <c r="E86" s="83">
        <v>91.8</v>
      </c>
      <c r="F86" s="83">
        <v>91.8</v>
      </c>
      <c r="G86" s="83">
        <v>93.9</v>
      </c>
      <c r="H86" s="83">
        <v>56.4</v>
      </c>
      <c r="I86" s="83">
        <v>37.4</v>
      </c>
      <c r="J86" s="83"/>
      <c r="K86" s="83">
        <v>37.4</v>
      </c>
      <c r="L86" s="83">
        <v>18986.7</v>
      </c>
      <c r="M86" s="83">
        <v>216.2</v>
      </c>
      <c r="N86" s="84">
        <v>1.1499999999999999</v>
      </c>
    </row>
    <row r="87" spans="1:14" x14ac:dyDescent="0.25">
      <c r="A87" s="82">
        <v>36678</v>
      </c>
      <c r="B87" s="83">
        <v>62.1</v>
      </c>
      <c r="C87" s="83">
        <v>32.299999999999997</v>
      </c>
      <c r="D87" s="83">
        <v>29.8</v>
      </c>
      <c r="E87" s="83">
        <v>91.3</v>
      </c>
      <c r="F87" s="83">
        <v>91.3</v>
      </c>
      <c r="G87" s="83">
        <v>62.4</v>
      </c>
      <c r="H87" s="83">
        <v>46.9</v>
      </c>
      <c r="I87" s="83">
        <v>15.5</v>
      </c>
      <c r="J87" s="83"/>
      <c r="K87" s="83">
        <v>15.5</v>
      </c>
      <c r="L87" s="83">
        <v>19028.8</v>
      </c>
      <c r="M87" s="83">
        <v>216.5</v>
      </c>
      <c r="N87" s="84">
        <v>1.1499999999999999</v>
      </c>
    </row>
    <row r="88" spans="1:14" x14ac:dyDescent="0.25">
      <c r="A88" s="82">
        <v>36770</v>
      </c>
      <c r="B88" s="83">
        <v>64.099999999999994</v>
      </c>
      <c r="C88" s="83">
        <v>36.299999999999997</v>
      </c>
      <c r="D88" s="83">
        <v>27.9</v>
      </c>
      <c r="E88" s="83">
        <v>84.6</v>
      </c>
      <c r="F88" s="83">
        <v>84.6</v>
      </c>
      <c r="G88" s="83">
        <v>80.2</v>
      </c>
      <c r="H88" s="83">
        <v>48.3</v>
      </c>
      <c r="I88" s="83">
        <v>31.9</v>
      </c>
      <c r="J88" s="83"/>
      <c r="K88" s="83">
        <v>31.9</v>
      </c>
      <c r="L88" s="83">
        <v>19086</v>
      </c>
      <c r="M88" s="83">
        <v>218.4</v>
      </c>
      <c r="N88" s="84">
        <v>1.1599999999999999</v>
      </c>
    </row>
    <row r="89" spans="1:14" x14ac:dyDescent="0.25">
      <c r="A89" s="82">
        <v>36861</v>
      </c>
      <c r="B89" s="83">
        <v>62.3</v>
      </c>
      <c r="C89" s="83">
        <v>31.4</v>
      </c>
      <c r="D89" s="83">
        <v>30.9</v>
      </c>
      <c r="E89" s="83">
        <v>110.5</v>
      </c>
      <c r="F89" s="83">
        <v>110.5</v>
      </c>
      <c r="G89" s="83">
        <v>81</v>
      </c>
      <c r="H89" s="83">
        <v>54.4</v>
      </c>
      <c r="I89" s="83">
        <v>26.6</v>
      </c>
      <c r="J89" s="83"/>
      <c r="K89" s="83">
        <v>26.6</v>
      </c>
      <c r="L89" s="83">
        <v>19141</v>
      </c>
      <c r="M89" s="83">
        <v>221.8</v>
      </c>
      <c r="N89" s="84">
        <v>1.17</v>
      </c>
    </row>
    <row r="90" spans="1:14" x14ac:dyDescent="0.25">
      <c r="A90" s="82">
        <v>36951</v>
      </c>
      <c r="B90" s="83">
        <v>61.1</v>
      </c>
      <c r="C90" s="83">
        <v>29.2</v>
      </c>
      <c r="D90" s="83">
        <v>31.9</v>
      </c>
      <c r="E90" s="83">
        <v>92.7</v>
      </c>
      <c r="F90" s="83">
        <v>92.7</v>
      </c>
      <c r="G90" s="83">
        <v>116.1</v>
      </c>
      <c r="H90" s="83">
        <v>61.3</v>
      </c>
      <c r="I90" s="83">
        <v>54.8</v>
      </c>
      <c r="J90" s="83"/>
      <c r="K90" s="83">
        <v>54.8</v>
      </c>
      <c r="L90" s="83">
        <v>19225.2</v>
      </c>
      <c r="M90" s="83">
        <v>238.5</v>
      </c>
      <c r="N90" s="84">
        <v>1.26</v>
      </c>
    </row>
    <row r="91" spans="1:14" x14ac:dyDescent="0.25">
      <c r="A91" s="82">
        <v>37043</v>
      </c>
      <c r="B91" s="83">
        <v>61.8</v>
      </c>
      <c r="C91" s="83">
        <v>32.1</v>
      </c>
      <c r="D91" s="83">
        <v>29.7</v>
      </c>
      <c r="E91" s="83">
        <v>93.1</v>
      </c>
      <c r="F91" s="83">
        <v>93.1</v>
      </c>
      <c r="G91" s="83">
        <v>71.2</v>
      </c>
      <c r="H91" s="83">
        <v>48.8</v>
      </c>
      <c r="I91" s="83">
        <v>22.4</v>
      </c>
      <c r="J91" s="83"/>
      <c r="K91" s="83">
        <v>22.4</v>
      </c>
      <c r="L91" s="83">
        <v>19274.7</v>
      </c>
      <c r="M91" s="83">
        <v>245.9</v>
      </c>
      <c r="N91" s="84">
        <v>1.29</v>
      </c>
    </row>
    <row r="92" spans="1:14" x14ac:dyDescent="0.25">
      <c r="A92" s="82">
        <v>37135</v>
      </c>
      <c r="B92" s="83">
        <v>64.2</v>
      </c>
      <c r="C92" s="83">
        <v>35.200000000000003</v>
      </c>
      <c r="D92" s="83">
        <v>29</v>
      </c>
      <c r="E92" s="83">
        <v>85.6</v>
      </c>
      <c r="F92" s="83">
        <v>85.6</v>
      </c>
      <c r="G92" s="83">
        <v>88.8</v>
      </c>
      <c r="H92" s="83">
        <v>53.1</v>
      </c>
      <c r="I92" s="83">
        <v>35.700000000000003</v>
      </c>
      <c r="J92" s="83">
        <v>-7.9</v>
      </c>
      <c r="K92" s="83">
        <v>27.7</v>
      </c>
      <c r="L92" s="83">
        <v>19329.099999999999</v>
      </c>
      <c r="M92" s="83">
        <v>243.1</v>
      </c>
      <c r="N92" s="84">
        <v>1.27</v>
      </c>
    </row>
    <row r="93" spans="1:14" x14ac:dyDescent="0.25">
      <c r="A93" s="82">
        <v>37226</v>
      </c>
      <c r="B93" s="83">
        <v>60.8</v>
      </c>
      <c r="C93" s="83">
        <v>32.299999999999997</v>
      </c>
      <c r="D93" s="83">
        <v>28.5</v>
      </c>
      <c r="E93" s="83">
        <v>103.3</v>
      </c>
      <c r="F93" s="83">
        <v>103.3</v>
      </c>
      <c r="G93" s="83">
        <v>80.400000000000006</v>
      </c>
      <c r="H93" s="83">
        <v>52.9</v>
      </c>
      <c r="I93" s="83">
        <v>27.5</v>
      </c>
      <c r="J93" s="83">
        <v>3.7</v>
      </c>
      <c r="K93" s="83">
        <v>31.2</v>
      </c>
      <c r="L93" s="83">
        <v>19386.5</v>
      </c>
      <c r="M93" s="83">
        <v>245.4</v>
      </c>
      <c r="N93" s="84">
        <v>1.28</v>
      </c>
    </row>
    <row r="94" spans="1:14" x14ac:dyDescent="0.25">
      <c r="A94" s="82">
        <v>37316</v>
      </c>
      <c r="B94" s="83">
        <v>62.5</v>
      </c>
      <c r="C94" s="83">
        <v>29.6</v>
      </c>
      <c r="D94" s="83">
        <v>32.799999999999997</v>
      </c>
      <c r="E94" s="83">
        <v>97.3</v>
      </c>
      <c r="F94" s="83">
        <v>97.3</v>
      </c>
      <c r="G94" s="83">
        <v>113.9</v>
      </c>
      <c r="H94" s="83">
        <v>63.4</v>
      </c>
      <c r="I94" s="83">
        <v>50.6</v>
      </c>
      <c r="J94" s="83">
        <v>-14.2</v>
      </c>
      <c r="K94" s="83">
        <v>36.4</v>
      </c>
      <c r="L94" s="83">
        <v>19453.400000000001</v>
      </c>
      <c r="M94" s="83">
        <v>228.2</v>
      </c>
      <c r="N94" s="84">
        <v>1.19</v>
      </c>
    </row>
    <row r="95" spans="1:14" x14ac:dyDescent="0.25">
      <c r="A95" s="82">
        <v>37408</v>
      </c>
      <c r="B95" s="83">
        <v>61.9</v>
      </c>
      <c r="C95" s="83">
        <v>33.1</v>
      </c>
      <c r="D95" s="83">
        <v>28.9</v>
      </c>
      <c r="E95" s="83">
        <v>97.9</v>
      </c>
      <c r="F95" s="83">
        <v>97.9</v>
      </c>
      <c r="G95" s="83">
        <v>70.3</v>
      </c>
      <c r="H95" s="83">
        <v>50.3</v>
      </c>
      <c r="I95" s="83">
        <v>20</v>
      </c>
      <c r="J95" s="83">
        <v>-4.7</v>
      </c>
      <c r="K95" s="83">
        <v>15.3</v>
      </c>
      <c r="L95" s="83">
        <v>19495.2</v>
      </c>
      <c r="M95" s="83">
        <v>220.5</v>
      </c>
      <c r="N95" s="84">
        <v>1.1399999999999999</v>
      </c>
    </row>
    <row r="96" spans="1:14" x14ac:dyDescent="0.25">
      <c r="A96" s="82">
        <v>37500</v>
      </c>
      <c r="B96" s="83">
        <v>63.9</v>
      </c>
      <c r="C96" s="83">
        <v>38.1</v>
      </c>
      <c r="D96" s="83">
        <v>25.7</v>
      </c>
      <c r="E96" s="83">
        <v>91.4</v>
      </c>
      <c r="F96" s="83">
        <v>91.4</v>
      </c>
      <c r="G96" s="83">
        <v>93.6</v>
      </c>
      <c r="H96" s="83">
        <v>53.6</v>
      </c>
      <c r="I96" s="83">
        <v>39.9</v>
      </c>
      <c r="J96" s="83">
        <v>-10.1</v>
      </c>
      <c r="K96" s="83">
        <v>29.9</v>
      </c>
      <c r="L96" s="83">
        <v>19548.900000000001</v>
      </c>
      <c r="M96" s="83">
        <v>219.8</v>
      </c>
      <c r="N96" s="84">
        <v>1.1399999999999999</v>
      </c>
    </row>
    <row r="97" spans="1:14" x14ac:dyDescent="0.25">
      <c r="A97" s="82">
        <v>37591</v>
      </c>
      <c r="B97" s="83">
        <v>61.8</v>
      </c>
      <c r="C97" s="83">
        <v>32.200000000000003</v>
      </c>
      <c r="D97" s="83">
        <v>29.6</v>
      </c>
      <c r="E97" s="83">
        <v>112.9</v>
      </c>
      <c r="F97" s="83">
        <v>112.9</v>
      </c>
      <c r="G97" s="83">
        <v>84.2</v>
      </c>
      <c r="H97" s="83">
        <v>55.7</v>
      </c>
      <c r="I97" s="83">
        <v>28.5</v>
      </c>
      <c r="J97" s="83">
        <v>0.4</v>
      </c>
      <c r="K97" s="83">
        <v>28.9</v>
      </c>
      <c r="L97" s="83">
        <v>19605.400000000001</v>
      </c>
      <c r="M97" s="83">
        <v>219</v>
      </c>
      <c r="N97" s="84">
        <v>1.1299999999999999</v>
      </c>
    </row>
    <row r="98" spans="1:14" x14ac:dyDescent="0.25">
      <c r="A98" s="82">
        <v>37681</v>
      </c>
      <c r="B98" s="83">
        <v>61</v>
      </c>
      <c r="C98" s="83">
        <v>29.4</v>
      </c>
      <c r="D98" s="83">
        <v>31.6</v>
      </c>
      <c r="E98" s="83">
        <v>96.6</v>
      </c>
      <c r="F98" s="83">
        <v>96.6</v>
      </c>
      <c r="G98" s="83">
        <v>122</v>
      </c>
      <c r="H98" s="83">
        <v>61.6</v>
      </c>
      <c r="I98" s="83">
        <v>60.4</v>
      </c>
      <c r="J98" s="83">
        <v>-18.8</v>
      </c>
      <c r="K98" s="83">
        <v>41.6</v>
      </c>
      <c r="L98" s="83">
        <v>19676.599999999999</v>
      </c>
      <c r="M98" s="83">
        <v>223.3</v>
      </c>
      <c r="N98" s="84">
        <v>1.1499999999999999</v>
      </c>
    </row>
    <row r="99" spans="1:14" x14ac:dyDescent="0.25">
      <c r="A99" s="82">
        <v>37773</v>
      </c>
      <c r="B99" s="83">
        <v>62.5</v>
      </c>
      <c r="C99" s="83">
        <v>32.5</v>
      </c>
      <c r="D99" s="83">
        <v>30</v>
      </c>
      <c r="E99" s="83">
        <v>97.7</v>
      </c>
      <c r="F99" s="83">
        <v>97.7</v>
      </c>
      <c r="G99" s="83">
        <v>74.099999999999994</v>
      </c>
      <c r="H99" s="83">
        <v>48.7</v>
      </c>
      <c r="I99" s="83">
        <v>25.4</v>
      </c>
      <c r="J99" s="83">
        <v>-9.3000000000000007</v>
      </c>
      <c r="K99" s="83">
        <v>16.100000000000001</v>
      </c>
      <c r="L99" s="83">
        <v>19720.7</v>
      </c>
      <c r="M99" s="83">
        <v>225.5</v>
      </c>
      <c r="N99" s="84">
        <v>1.1599999999999999</v>
      </c>
    </row>
    <row r="100" spans="1:14" x14ac:dyDescent="0.25">
      <c r="A100" s="82">
        <v>37865</v>
      </c>
      <c r="B100" s="83">
        <v>64.900000000000006</v>
      </c>
      <c r="C100" s="83">
        <v>37.799999999999997</v>
      </c>
      <c r="D100" s="83">
        <v>27.2</v>
      </c>
      <c r="E100" s="83">
        <v>90</v>
      </c>
      <c r="F100" s="83">
        <v>90</v>
      </c>
      <c r="G100" s="83">
        <v>101.7</v>
      </c>
      <c r="H100" s="83">
        <v>54.3</v>
      </c>
      <c r="I100" s="83">
        <v>47.4</v>
      </c>
      <c r="J100" s="83">
        <v>-20.2</v>
      </c>
      <c r="K100" s="83">
        <v>27.2</v>
      </c>
      <c r="L100" s="83">
        <v>19773.400000000001</v>
      </c>
      <c r="M100" s="83">
        <v>224.6</v>
      </c>
      <c r="N100" s="84">
        <v>1.1499999999999999</v>
      </c>
    </row>
    <row r="101" spans="1:14" x14ac:dyDescent="0.25">
      <c r="A101" s="82">
        <v>37956</v>
      </c>
      <c r="B101" s="83">
        <v>62.3</v>
      </c>
      <c r="C101" s="83">
        <v>32.1</v>
      </c>
      <c r="D101" s="83">
        <v>30.2</v>
      </c>
      <c r="E101" s="83">
        <v>108.3</v>
      </c>
      <c r="F101" s="83">
        <v>108.3</v>
      </c>
      <c r="G101" s="83">
        <v>90.7</v>
      </c>
      <c r="H101" s="83">
        <v>60.3</v>
      </c>
      <c r="I101" s="83">
        <v>30.4</v>
      </c>
      <c r="J101" s="83">
        <v>-5.2</v>
      </c>
      <c r="K101" s="83">
        <v>25.2</v>
      </c>
      <c r="L101" s="83">
        <v>19827.2</v>
      </c>
      <c r="M101" s="83">
        <v>221.7</v>
      </c>
      <c r="N101" s="84">
        <v>1.1299999999999999</v>
      </c>
    </row>
    <row r="102" spans="1:14" x14ac:dyDescent="0.25">
      <c r="A102" s="82">
        <v>38047</v>
      </c>
      <c r="B102" s="83">
        <v>63.5</v>
      </c>
      <c r="C102" s="83">
        <v>30.3</v>
      </c>
      <c r="D102" s="83">
        <v>33.200000000000003</v>
      </c>
      <c r="E102" s="83">
        <v>96.4</v>
      </c>
      <c r="F102" s="83">
        <v>96.4</v>
      </c>
      <c r="G102" s="83">
        <v>128.9</v>
      </c>
      <c r="H102" s="83">
        <v>66</v>
      </c>
      <c r="I102" s="83">
        <v>62.9</v>
      </c>
      <c r="J102" s="83">
        <v>-27.5</v>
      </c>
      <c r="K102" s="83">
        <v>35.5</v>
      </c>
      <c r="L102" s="83">
        <v>19894.099999999999</v>
      </c>
      <c r="M102" s="83">
        <v>217.5</v>
      </c>
      <c r="N102" s="84">
        <v>1.1100000000000001</v>
      </c>
    </row>
    <row r="103" spans="1:14" x14ac:dyDescent="0.25">
      <c r="A103" s="82">
        <v>38139</v>
      </c>
      <c r="B103" s="83">
        <v>61.3</v>
      </c>
      <c r="C103" s="83">
        <v>33</v>
      </c>
      <c r="D103" s="83">
        <v>28.2</v>
      </c>
      <c r="E103" s="83">
        <v>91.8</v>
      </c>
      <c r="F103" s="83">
        <v>91.8</v>
      </c>
      <c r="G103" s="83">
        <v>80</v>
      </c>
      <c r="H103" s="83">
        <v>56.1</v>
      </c>
      <c r="I103" s="83">
        <v>23.9</v>
      </c>
      <c r="J103" s="83">
        <v>-11.8</v>
      </c>
      <c r="K103" s="83">
        <v>12.1</v>
      </c>
      <c r="L103" s="83">
        <v>19932.7</v>
      </c>
      <c r="M103" s="83">
        <v>212</v>
      </c>
      <c r="N103" s="84">
        <v>1.07</v>
      </c>
    </row>
    <row r="104" spans="1:14" x14ac:dyDescent="0.25">
      <c r="A104" s="82">
        <v>38231</v>
      </c>
      <c r="B104" s="83">
        <v>65</v>
      </c>
      <c r="C104" s="83">
        <v>36.799999999999997</v>
      </c>
      <c r="D104" s="83">
        <v>28.2</v>
      </c>
      <c r="E104" s="83">
        <v>81.400000000000006</v>
      </c>
      <c r="F104" s="83">
        <v>81.400000000000006</v>
      </c>
      <c r="G104" s="83">
        <v>107.7</v>
      </c>
      <c r="H104" s="83">
        <v>57</v>
      </c>
      <c r="I104" s="83">
        <v>50.7</v>
      </c>
      <c r="J104" s="83">
        <v>-20.399999999999999</v>
      </c>
      <c r="K104" s="83">
        <v>30.4</v>
      </c>
      <c r="L104" s="83">
        <v>19989.7</v>
      </c>
      <c r="M104" s="83">
        <v>216.2</v>
      </c>
      <c r="N104" s="84">
        <v>1.0900000000000001</v>
      </c>
    </row>
    <row r="105" spans="1:14" x14ac:dyDescent="0.25">
      <c r="A105" s="82">
        <v>38322</v>
      </c>
      <c r="B105" s="83">
        <v>61.7</v>
      </c>
      <c r="C105" s="83">
        <v>32.299999999999997</v>
      </c>
      <c r="D105" s="83">
        <v>29.5</v>
      </c>
      <c r="E105" s="83">
        <v>100.7</v>
      </c>
      <c r="F105" s="83">
        <v>100.7</v>
      </c>
      <c r="G105" s="83">
        <v>95.9</v>
      </c>
      <c r="H105" s="83">
        <v>64.599999999999994</v>
      </c>
      <c r="I105" s="83">
        <v>31.3</v>
      </c>
      <c r="J105" s="83">
        <v>-2.8</v>
      </c>
      <c r="K105" s="83">
        <v>28.5</v>
      </c>
      <c r="L105" s="83">
        <v>20046</v>
      </c>
      <c r="M105" s="83">
        <v>218.8</v>
      </c>
      <c r="N105" s="84">
        <v>1.1000000000000001</v>
      </c>
    </row>
    <row r="106" spans="1:14" x14ac:dyDescent="0.25">
      <c r="A106" s="82">
        <v>38412</v>
      </c>
      <c r="B106" s="83">
        <v>64.599999999999994</v>
      </c>
      <c r="C106" s="83">
        <v>29.5</v>
      </c>
      <c r="D106" s="83">
        <v>35.1</v>
      </c>
      <c r="E106" s="83">
        <v>89.8</v>
      </c>
      <c r="F106" s="83">
        <v>89.8</v>
      </c>
      <c r="G106" s="83">
        <v>138.69999999999999</v>
      </c>
      <c r="H106" s="83">
        <v>69.900000000000006</v>
      </c>
      <c r="I106" s="83">
        <v>68.8</v>
      </c>
      <c r="J106" s="83">
        <v>-21.8</v>
      </c>
      <c r="K106" s="83">
        <v>47.1</v>
      </c>
      <c r="L106" s="83">
        <v>20126.599999999999</v>
      </c>
      <c r="M106" s="83">
        <v>232.4</v>
      </c>
      <c r="N106" s="84">
        <v>1.17</v>
      </c>
    </row>
    <row r="107" spans="1:14" x14ac:dyDescent="0.25">
      <c r="A107" s="82">
        <v>38504</v>
      </c>
      <c r="B107" s="83">
        <v>67</v>
      </c>
      <c r="C107" s="83">
        <v>32.799999999999997</v>
      </c>
      <c r="D107" s="83">
        <v>34.1</v>
      </c>
      <c r="E107" s="83">
        <v>87.1</v>
      </c>
      <c r="F107" s="83">
        <v>87.1</v>
      </c>
      <c r="G107" s="83">
        <v>84.6</v>
      </c>
      <c r="H107" s="83">
        <v>57.5</v>
      </c>
      <c r="I107" s="83">
        <v>27.1</v>
      </c>
      <c r="J107" s="83">
        <v>-9.3000000000000007</v>
      </c>
      <c r="K107" s="83">
        <v>17.8</v>
      </c>
      <c r="L107" s="83">
        <v>20176.8</v>
      </c>
      <c r="M107" s="83">
        <v>244.1</v>
      </c>
      <c r="N107" s="84">
        <v>1.22</v>
      </c>
    </row>
    <row r="108" spans="1:14" x14ac:dyDescent="0.25">
      <c r="A108" s="82">
        <v>38596</v>
      </c>
      <c r="B108" s="83">
        <v>68.099999999999994</v>
      </c>
      <c r="C108" s="83">
        <v>36.5</v>
      </c>
      <c r="D108" s="83">
        <v>31.6</v>
      </c>
      <c r="E108" s="83">
        <v>76.8</v>
      </c>
      <c r="F108" s="83">
        <v>76.8</v>
      </c>
      <c r="G108" s="83">
        <v>114.1</v>
      </c>
      <c r="H108" s="83">
        <v>59</v>
      </c>
      <c r="I108" s="83">
        <v>55.2</v>
      </c>
      <c r="J108" s="83">
        <v>-17.7</v>
      </c>
      <c r="K108" s="83">
        <v>37.4</v>
      </c>
      <c r="L108" s="83">
        <v>20244.7</v>
      </c>
      <c r="M108" s="83">
        <v>255.1</v>
      </c>
      <c r="N108" s="84">
        <v>1.28</v>
      </c>
    </row>
    <row r="109" spans="1:14" x14ac:dyDescent="0.25">
      <c r="A109" s="82">
        <v>38687</v>
      </c>
      <c r="B109" s="83">
        <v>65.900000000000006</v>
      </c>
      <c r="C109" s="83">
        <v>32.6</v>
      </c>
      <c r="D109" s="83">
        <v>33.299999999999997</v>
      </c>
      <c r="E109" s="83">
        <v>97.5</v>
      </c>
      <c r="F109" s="83">
        <v>97.5</v>
      </c>
      <c r="G109" s="83">
        <v>104.9</v>
      </c>
      <c r="H109" s="83">
        <v>65.400000000000006</v>
      </c>
      <c r="I109" s="83">
        <v>39.4</v>
      </c>
      <c r="J109" s="83">
        <v>-4.8</v>
      </c>
      <c r="K109" s="83">
        <v>34.700000000000003</v>
      </c>
      <c r="L109" s="85">
        <v>20311.5</v>
      </c>
      <c r="M109" s="83">
        <v>265.5</v>
      </c>
      <c r="N109" s="84">
        <v>1.32</v>
      </c>
    </row>
    <row r="110" spans="1:14" x14ac:dyDescent="0.25">
      <c r="A110" s="82">
        <v>38777</v>
      </c>
      <c r="B110" s="83">
        <v>65.3</v>
      </c>
      <c r="C110" s="83">
        <v>30.7</v>
      </c>
      <c r="D110" s="83">
        <v>34.5</v>
      </c>
      <c r="E110" s="83">
        <v>85.6</v>
      </c>
      <c r="F110" s="83">
        <v>85.6</v>
      </c>
      <c r="G110" s="83">
        <v>146</v>
      </c>
      <c r="H110" s="83">
        <v>72.400000000000006</v>
      </c>
      <c r="I110" s="83">
        <v>73.7</v>
      </c>
      <c r="J110" s="83">
        <v>-20.5</v>
      </c>
      <c r="K110" s="83">
        <v>53.2</v>
      </c>
      <c r="L110" s="83">
        <v>20398.099999999999</v>
      </c>
      <c r="M110" s="83">
        <v>271.60000000000002</v>
      </c>
      <c r="N110" s="84">
        <v>1.35</v>
      </c>
    </row>
    <row r="111" spans="1:14" x14ac:dyDescent="0.25">
      <c r="A111" s="82">
        <v>38869</v>
      </c>
      <c r="B111" s="83">
        <v>66.8</v>
      </c>
      <c r="C111" s="83">
        <v>34.200000000000003</v>
      </c>
      <c r="D111" s="83">
        <v>32.6</v>
      </c>
      <c r="E111" s="83">
        <v>82.9</v>
      </c>
      <c r="F111" s="83">
        <v>82.9</v>
      </c>
      <c r="G111" s="83">
        <v>92.4</v>
      </c>
      <c r="H111" s="83">
        <v>61.4</v>
      </c>
      <c r="I111" s="83">
        <v>31</v>
      </c>
      <c r="J111" s="83">
        <v>-9.6</v>
      </c>
      <c r="K111" s="83">
        <v>21.4</v>
      </c>
      <c r="L111" s="83">
        <v>20451</v>
      </c>
      <c r="M111" s="83">
        <v>274.10000000000002</v>
      </c>
      <c r="N111" s="84">
        <v>1.36</v>
      </c>
    </row>
    <row r="112" spans="1:14" x14ac:dyDescent="0.25">
      <c r="A112" s="82">
        <v>38961</v>
      </c>
      <c r="B112" s="83">
        <v>72.599999999999994</v>
      </c>
      <c r="C112" s="83">
        <v>36.4</v>
      </c>
      <c r="D112" s="83">
        <v>36.200000000000003</v>
      </c>
      <c r="E112" s="83">
        <v>77.3</v>
      </c>
      <c r="F112" s="83">
        <v>77.3</v>
      </c>
      <c r="G112" s="83">
        <v>108.4</v>
      </c>
      <c r="H112" s="83">
        <v>51.5</v>
      </c>
      <c r="I112" s="83"/>
      <c r="J112" s="83"/>
      <c r="K112" s="83">
        <v>56.9</v>
      </c>
      <c r="L112" s="83">
        <v>20542.3</v>
      </c>
      <c r="M112" s="83">
        <v>297.60000000000002</v>
      </c>
      <c r="N112" s="84">
        <v>1.47</v>
      </c>
    </row>
    <row r="113" spans="1:14" x14ac:dyDescent="0.25">
      <c r="A113" s="82">
        <v>39052</v>
      </c>
      <c r="B113" s="83">
        <v>69.7</v>
      </c>
      <c r="C113" s="83">
        <v>33.200000000000003</v>
      </c>
      <c r="D113" s="83">
        <v>36.5</v>
      </c>
      <c r="E113" s="83">
        <v>99.4</v>
      </c>
      <c r="F113" s="83">
        <v>99.4</v>
      </c>
      <c r="G113" s="83">
        <v>105</v>
      </c>
      <c r="H113" s="83">
        <v>54.4</v>
      </c>
      <c r="I113" s="83"/>
      <c r="J113" s="83"/>
      <c r="K113" s="83">
        <v>50.6</v>
      </c>
      <c r="L113" s="85">
        <v>20627.5</v>
      </c>
      <c r="M113" s="83">
        <v>316</v>
      </c>
      <c r="N113" s="84">
        <v>1.56</v>
      </c>
    </row>
    <row r="114" spans="1:14" x14ac:dyDescent="0.25">
      <c r="A114" s="82">
        <v>39142</v>
      </c>
      <c r="B114" s="83">
        <v>72.7</v>
      </c>
      <c r="C114" s="83">
        <v>31.6</v>
      </c>
      <c r="D114" s="83">
        <v>41.1</v>
      </c>
      <c r="E114" s="83">
        <v>90.6</v>
      </c>
      <c r="F114" s="83">
        <v>90.6</v>
      </c>
      <c r="G114" s="83">
        <v>125.2</v>
      </c>
      <c r="H114" s="83">
        <v>49.2</v>
      </c>
      <c r="I114" s="83"/>
      <c r="J114" s="83"/>
      <c r="K114" s="83">
        <v>76</v>
      </c>
      <c r="L114" s="83">
        <v>20742.8</v>
      </c>
      <c r="M114" s="83">
        <v>344.7</v>
      </c>
      <c r="N114" s="84">
        <v>1.69</v>
      </c>
    </row>
    <row r="115" spans="1:14" x14ac:dyDescent="0.25">
      <c r="A115" s="82">
        <v>39234</v>
      </c>
      <c r="B115" s="83">
        <v>72.3</v>
      </c>
      <c r="C115" s="83">
        <v>34.799999999999997</v>
      </c>
      <c r="D115" s="83">
        <v>37.5</v>
      </c>
      <c r="E115" s="83">
        <v>91.9</v>
      </c>
      <c r="F115" s="83">
        <v>91.9</v>
      </c>
      <c r="G115" s="83">
        <v>98.8</v>
      </c>
      <c r="H115" s="83">
        <v>49.6</v>
      </c>
      <c r="I115" s="83"/>
      <c r="J115" s="83"/>
      <c r="K115" s="83">
        <v>49.2</v>
      </c>
      <c r="L115" s="83">
        <v>20827.599999999999</v>
      </c>
      <c r="M115" s="83">
        <v>376.7</v>
      </c>
      <c r="N115" s="84">
        <v>1.84</v>
      </c>
    </row>
    <row r="116" spans="1:14" x14ac:dyDescent="0.25">
      <c r="A116" s="82">
        <v>39326</v>
      </c>
      <c r="B116" s="83">
        <v>75.599999999999994</v>
      </c>
      <c r="C116" s="83">
        <v>39.299999999999997</v>
      </c>
      <c r="D116" s="83">
        <v>36.299999999999997</v>
      </c>
      <c r="E116" s="83">
        <v>82</v>
      </c>
      <c r="F116" s="83">
        <v>82</v>
      </c>
      <c r="G116" s="83">
        <v>120.1</v>
      </c>
      <c r="H116" s="83">
        <v>57.3</v>
      </c>
      <c r="I116" s="83"/>
      <c r="J116" s="83"/>
      <c r="K116" s="83">
        <v>62.8</v>
      </c>
      <c r="L116" s="83">
        <v>20924.2</v>
      </c>
      <c r="M116" s="83">
        <v>381.9</v>
      </c>
      <c r="N116" s="84">
        <v>1.86</v>
      </c>
    </row>
    <row r="117" spans="1:14" x14ac:dyDescent="0.25">
      <c r="A117" s="82">
        <v>39417</v>
      </c>
      <c r="B117" s="83">
        <v>72.599999999999994</v>
      </c>
      <c r="C117" s="83">
        <v>34.1</v>
      </c>
      <c r="D117" s="83">
        <v>38.5</v>
      </c>
      <c r="E117" s="83">
        <v>98.9</v>
      </c>
      <c r="F117" s="83">
        <v>98.9</v>
      </c>
      <c r="G117" s="83">
        <v>116.4</v>
      </c>
      <c r="H117" s="83">
        <v>60.4</v>
      </c>
      <c r="I117" s="83"/>
      <c r="J117" s="83"/>
      <c r="K117" s="83">
        <v>56</v>
      </c>
      <c r="L117" s="85">
        <v>21016.1</v>
      </c>
      <c r="M117" s="83">
        <v>388.6</v>
      </c>
      <c r="N117" s="84">
        <v>1.88</v>
      </c>
    </row>
    <row r="118" spans="1:14" x14ac:dyDescent="0.25">
      <c r="A118" s="82">
        <v>39508</v>
      </c>
      <c r="B118" s="83">
        <v>74.099999999999994</v>
      </c>
      <c r="C118" s="83">
        <v>32.200000000000003</v>
      </c>
      <c r="D118" s="83">
        <v>41.9</v>
      </c>
      <c r="E118" s="83">
        <v>92.3</v>
      </c>
      <c r="F118" s="83">
        <v>92.3</v>
      </c>
      <c r="G118" s="83">
        <v>146.6</v>
      </c>
      <c r="H118" s="83">
        <v>53.1</v>
      </c>
      <c r="I118" s="83"/>
      <c r="J118" s="83"/>
      <c r="K118" s="83">
        <v>93.5</v>
      </c>
      <c r="L118" s="83">
        <v>21148.9</v>
      </c>
      <c r="M118" s="83">
        <v>406.1</v>
      </c>
      <c r="N118" s="84">
        <v>1.96</v>
      </c>
    </row>
    <row r="119" spans="1:14" x14ac:dyDescent="0.25">
      <c r="A119" s="82">
        <v>39600</v>
      </c>
      <c r="B119" s="83">
        <v>72.900000000000006</v>
      </c>
      <c r="C119" s="83">
        <v>35.1</v>
      </c>
      <c r="D119" s="83">
        <v>37.700000000000003</v>
      </c>
      <c r="E119" s="83">
        <v>88.2</v>
      </c>
      <c r="F119" s="83">
        <v>88.2</v>
      </c>
      <c r="G119" s="83">
        <v>118.2</v>
      </c>
      <c r="H119" s="83">
        <v>53.1</v>
      </c>
      <c r="I119" s="83"/>
      <c r="J119" s="83"/>
      <c r="K119" s="83">
        <v>65.099999999999994</v>
      </c>
      <c r="L119" s="83">
        <v>21249.200000000001</v>
      </c>
      <c r="M119" s="83">
        <v>421.6</v>
      </c>
      <c r="N119" s="84">
        <v>2.02</v>
      </c>
    </row>
    <row r="120" spans="1:14" x14ac:dyDescent="0.25">
      <c r="A120" s="82">
        <v>39692</v>
      </c>
      <c r="B120" s="83">
        <v>76.7</v>
      </c>
      <c r="C120" s="83">
        <v>40.5</v>
      </c>
      <c r="D120" s="83">
        <v>36.200000000000003</v>
      </c>
      <c r="E120" s="83">
        <v>81.099999999999994</v>
      </c>
      <c r="F120" s="83">
        <v>81.099999999999994</v>
      </c>
      <c r="G120" s="83">
        <v>139</v>
      </c>
      <c r="H120" s="83">
        <v>54.9</v>
      </c>
      <c r="I120" s="83"/>
      <c r="J120" s="83"/>
      <c r="K120" s="83">
        <v>84.1</v>
      </c>
      <c r="L120" s="83">
        <v>21366</v>
      </c>
      <c r="M120" s="83">
        <v>441.9</v>
      </c>
      <c r="N120" s="84">
        <v>2.11</v>
      </c>
    </row>
    <row r="121" spans="1:14" x14ac:dyDescent="0.25">
      <c r="A121" s="82">
        <v>39783</v>
      </c>
      <c r="B121" s="83">
        <v>74.599999999999994</v>
      </c>
      <c r="C121" s="83">
        <v>34.6</v>
      </c>
      <c r="D121" s="83">
        <v>40</v>
      </c>
      <c r="E121" s="83">
        <v>103</v>
      </c>
      <c r="F121" s="83">
        <v>103</v>
      </c>
      <c r="G121" s="83">
        <v>132.19999999999999</v>
      </c>
      <c r="H121" s="83">
        <v>59.1</v>
      </c>
      <c r="I121" s="83"/>
      <c r="J121" s="83"/>
      <c r="K121" s="83">
        <v>73</v>
      </c>
      <c r="L121" s="83">
        <v>21475.599999999999</v>
      </c>
      <c r="M121" s="83">
        <v>459.5</v>
      </c>
      <c r="N121" s="84">
        <v>2.19</v>
      </c>
    </row>
    <row r="122" spans="1:14" x14ac:dyDescent="0.25">
      <c r="A122" s="82">
        <v>39873</v>
      </c>
      <c r="B122" s="83">
        <v>73.900000000000006</v>
      </c>
      <c r="C122" s="83">
        <v>33.1</v>
      </c>
      <c r="D122" s="83">
        <v>40.799999999999997</v>
      </c>
      <c r="E122" s="83">
        <v>88.8</v>
      </c>
      <c r="F122" s="83">
        <v>88.8</v>
      </c>
      <c r="G122" s="83">
        <v>143.19999999999999</v>
      </c>
      <c r="H122" s="83">
        <v>54.5</v>
      </c>
      <c r="I122" s="83"/>
      <c r="J122" s="83"/>
      <c r="K122" s="83">
        <v>88.7</v>
      </c>
      <c r="L122" s="83">
        <v>21601.7</v>
      </c>
      <c r="M122" s="83">
        <v>452.7</v>
      </c>
      <c r="N122" s="84">
        <v>2.14</v>
      </c>
    </row>
    <row r="123" spans="1:14" x14ac:dyDescent="0.25">
      <c r="A123" s="82">
        <v>39965</v>
      </c>
      <c r="B123" s="83">
        <v>74.900000000000006</v>
      </c>
      <c r="C123" s="83">
        <v>35.5</v>
      </c>
      <c r="D123" s="83">
        <v>39.4</v>
      </c>
      <c r="E123" s="83">
        <v>87.6</v>
      </c>
      <c r="F123" s="83">
        <v>87.6</v>
      </c>
      <c r="G123" s="83">
        <v>105.4</v>
      </c>
      <c r="H123" s="83">
        <v>51.4</v>
      </c>
      <c r="I123" s="83"/>
      <c r="J123" s="83"/>
      <c r="K123" s="83">
        <v>54</v>
      </c>
      <c r="L123" s="83">
        <v>21691.7</v>
      </c>
      <c r="M123" s="83">
        <v>442.5</v>
      </c>
      <c r="N123" s="84">
        <v>2.08</v>
      </c>
    </row>
    <row r="124" spans="1:14" x14ac:dyDescent="0.25">
      <c r="A124" s="82">
        <v>40057</v>
      </c>
      <c r="B124" s="83">
        <v>76.5</v>
      </c>
      <c r="C124" s="83">
        <v>38</v>
      </c>
      <c r="D124" s="83">
        <v>38.5</v>
      </c>
      <c r="E124" s="83">
        <v>75.8</v>
      </c>
      <c r="F124" s="83">
        <v>75.8</v>
      </c>
      <c r="G124" s="83">
        <v>122.6</v>
      </c>
      <c r="H124" s="83">
        <v>60.1</v>
      </c>
      <c r="I124" s="83"/>
      <c r="J124" s="83"/>
      <c r="K124" s="83">
        <v>62.5</v>
      </c>
      <c r="L124" s="83">
        <v>21788.1</v>
      </c>
      <c r="M124" s="83">
        <v>422</v>
      </c>
      <c r="N124" s="84">
        <v>1.98</v>
      </c>
    </row>
    <row r="125" spans="1:14" x14ac:dyDescent="0.25">
      <c r="A125" s="82">
        <v>40148</v>
      </c>
      <c r="B125" s="83">
        <v>75.5</v>
      </c>
      <c r="C125" s="83">
        <v>35</v>
      </c>
      <c r="D125" s="83">
        <v>40.5</v>
      </c>
      <c r="E125" s="83">
        <v>91.7</v>
      </c>
      <c r="F125" s="83">
        <v>91.7</v>
      </c>
      <c r="G125" s="83">
        <v>107.6</v>
      </c>
      <c r="H125" s="83">
        <v>65.900000000000006</v>
      </c>
      <c r="I125" s="83"/>
      <c r="J125" s="83"/>
      <c r="K125" s="83">
        <v>41.7</v>
      </c>
      <c r="L125" s="83">
        <v>21865.599999999999</v>
      </c>
      <c r="M125" s="83">
        <v>390</v>
      </c>
      <c r="N125" s="84">
        <v>1.82</v>
      </c>
    </row>
    <row r="126" spans="1:14" x14ac:dyDescent="0.25">
      <c r="A126" s="82">
        <v>40238</v>
      </c>
      <c r="B126" s="83">
        <v>76</v>
      </c>
      <c r="C126" s="83">
        <v>32.700000000000003</v>
      </c>
      <c r="D126" s="83">
        <v>43.2</v>
      </c>
      <c r="E126" s="83">
        <v>82</v>
      </c>
      <c r="F126" s="83">
        <v>82</v>
      </c>
      <c r="G126" s="83">
        <v>119.2</v>
      </c>
      <c r="H126" s="83">
        <v>59.4</v>
      </c>
      <c r="I126" s="83"/>
      <c r="J126" s="83"/>
      <c r="K126" s="83">
        <v>59.9</v>
      </c>
      <c r="L126" s="83">
        <v>21964.1</v>
      </c>
      <c r="M126" s="83">
        <v>362.4</v>
      </c>
      <c r="N126" s="84">
        <v>1.68</v>
      </c>
    </row>
    <row r="127" spans="1:14" x14ac:dyDescent="0.25">
      <c r="A127" s="82">
        <v>40330</v>
      </c>
      <c r="B127" s="83">
        <v>76</v>
      </c>
      <c r="C127" s="83">
        <v>35.799999999999997</v>
      </c>
      <c r="D127" s="83">
        <v>40.299999999999997</v>
      </c>
      <c r="E127" s="83">
        <v>82.4</v>
      </c>
      <c r="F127" s="83">
        <v>82.4</v>
      </c>
      <c r="G127" s="83">
        <v>88.5</v>
      </c>
      <c r="H127" s="83">
        <v>56.5</v>
      </c>
      <c r="I127" s="83"/>
      <c r="J127" s="83"/>
      <c r="K127" s="83">
        <v>32</v>
      </c>
      <c r="L127" s="83">
        <v>22031.8</v>
      </c>
      <c r="M127" s="83">
        <v>340.1</v>
      </c>
      <c r="N127" s="84">
        <v>1.57</v>
      </c>
    </row>
    <row r="128" spans="1:14" x14ac:dyDescent="0.25">
      <c r="A128" s="82">
        <v>40422</v>
      </c>
      <c r="B128" s="83">
        <v>76.3</v>
      </c>
      <c r="C128" s="83">
        <v>38.5</v>
      </c>
      <c r="D128" s="83">
        <v>37.799999999999997</v>
      </c>
      <c r="E128" s="83">
        <v>75.5</v>
      </c>
      <c r="F128" s="83">
        <v>75.5</v>
      </c>
      <c r="G128" s="83">
        <v>109.6</v>
      </c>
      <c r="H128" s="83">
        <v>67.8</v>
      </c>
      <c r="I128" s="83"/>
      <c r="J128" s="83"/>
      <c r="K128" s="83">
        <v>41.8</v>
      </c>
      <c r="L128" s="83">
        <v>22104.400000000001</v>
      </c>
      <c r="M128" s="83">
        <v>316.3</v>
      </c>
      <c r="N128" s="84">
        <v>1.45</v>
      </c>
    </row>
    <row r="129" spans="1:14" x14ac:dyDescent="0.25">
      <c r="A129" s="82">
        <v>40513</v>
      </c>
      <c r="B129" s="83">
        <v>72.5</v>
      </c>
      <c r="C129" s="83">
        <v>35.799999999999997</v>
      </c>
      <c r="D129" s="83">
        <v>36.6</v>
      </c>
      <c r="E129" s="83">
        <v>95.5</v>
      </c>
      <c r="F129" s="83">
        <v>95.5</v>
      </c>
      <c r="G129" s="83">
        <v>107.8</v>
      </c>
      <c r="H129" s="83">
        <v>69.400000000000006</v>
      </c>
      <c r="I129" s="83"/>
      <c r="J129" s="83"/>
      <c r="K129" s="83">
        <v>38.4</v>
      </c>
      <c r="L129" s="83">
        <v>22172.5</v>
      </c>
      <c r="M129" s="83">
        <v>306.8</v>
      </c>
      <c r="N129" s="84">
        <v>1.4</v>
      </c>
    </row>
    <row r="130" spans="1:14" x14ac:dyDescent="0.25">
      <c r="A130" s="82">
        <v>40603</v>
      </c>
      <c r="B130" s="83">
        <v>76</v>
      </c>
      <c r="C130" s="83">
        <v>33.799999999999997</v>
      </c>
      <c r="D130" s="83">
        <v>42.3</v>
      </c>
      <c r="E130" s="83">
        <v>84.4</v>
      </c>
      <c r="F130" s="83">
        <v>84.4</v>
      </c>
      <c r="G130" s="83">
        <v>120.4</v>
      </c>
      <c r="H130" s="83">
        <v>59.5</v>
      </c>
      <c r="I130" s="83"/>
      <c r="J130" s="83"/>
      <c r="K130" s="83">
        <v>61</v>
      </c>
      <c r="L130" s="83">
        <v>22268.799999999999</v>
      </c>
      <c r="M130" s="83">
        <v>304.7</v>
      </c>
      <c r="N130" s="84">
        <v>1.39</v>
      </c>
    </row>
    <row r="131" spans="1:14" x14ac:dyDescent="0.25">
      <c r="A131" s="82">
        <v>40695</v>
      </c>
      <c r="B131" s="83">
        <v>76.3</v>
      </c>
      <c r="C131" s="83">
        <v>37.4</v>
      </c>
      <c r="D131" s="83">
        <v>39</v>
      </c>
      <c r="E131" s="83">
        <v>83</v>
      </c>
      <c r="F131" s="83">
        <v>83</v>
      </c>
      <c r="G131" s="83">
        <v>94</v>
      </c>
      <c r="H131" s="83">
        <v>54.7</v>
      </c>
      <c r="I131" s="83"/>
      <c r="J131" s="83"/>
      <c r="K131" s="83">
        <v>39.200000000000003</v>
      </c>
      <c r="L131" s="83">
        <v>22340</v>
      </c>
      <c r="M131" s="83">
        <v>308.3</v>
      </c>
      <c r="N131" s="84">
        <v>1.4</v>
      </c>
    </row>
    <row r="132" spans="1:14" x14ac:dyDescent="0.25">
      <c r="A132" s="82">
        <v>40787</v>
      </c>
      <c r="B132" s="83">
        <v>76.2</v>
      </c>
      <c r="C132" s="83">
        <v>39.6</v>
      </c>
      <c r="D132" s="83">
        <v>36.6</v>
      </c>
      <c r="E132" s="83">
        <v>79.400000000000006</v>
      </c>
      <c r="F132" s="83">
        <v>79.400000000000006</v>
      </c>
      <c r="G132" s="83">
        <v>120.7</v>
      </c>
      <c r="H132" s="83">
        <v>65.400000000000006</v>
      </c>
      <c r="I132" s="83"/>
      <c r="J132" s="83"/>
      <c r="K132" s="83">
        <v>55.4</v>
      </c>
      <c r="L132" s="83">
        <v>22432</v>
      </c>
      <c r="M132" s="83">
        <v>327.60000000000002</v>
      </c>
      <c r="N132" s="84">
        <v>1.48</v>
      </c>
    </row>
    <row r="133" spans="1:14" x14ac:dyDescent="0.25">
      <c r="A133" s="82">
        <v>40878</v>
      </c>
      <c r="B133" s="83">
        <v>74.2</v>
      </c>
      <c r="C133" s="83">
        <v>36.1</v>
      </c>
      <c r="D133" s="83">
        <v>38.200000000000003</v>
      </c>
      <c r="E133" s="83">
        <v>101.3</v>
      </c>
      <c r="F133" s="83">
        <v>101.3</v>
      </c>
      <c r="G133" s="83">
        <v>121.1</v>
      </c>
      <c r="H133" s="83">
        <v>71</v>
      </c>
      <c r="I133" s="83"/>
      <c r="J133" s="83"/>
      <c r="K133" s="83">
        <v>50.1</v>
      </c>
      <c r="L133" s="83">
        <v>22520.3</v>
      </c>
      <c r="M133" s="83">
        <v>347.8</v>
      </c>
      <c r="N133" s="84">
        <v>1.57</v>
      </c>
    </row>
    <row r="134" spans="1:14" x14ac:dyDescent="0.25">
      <c r="A134" s="82">
        <v>40969</v>
      </c>
      <c r="B134" s="83">
        <v>78.099999999999994</v>
      </c>
      <c r="C134" s="83">
        <v>34.1</v>
      </c>
      <c r="D134" s="83">
        <v>44.1</v>
      </c>
      <c r="E134" s="83">
        <v>87.9</v>
      </c>
      <c r="F134" s="83">
        <v>87.9</v>
      </c>
      <c r="G134" s="83">
        <v>132.19999999999999</v>
      </c>
      <c r="H134" s="83">
        <v>59.5</v>
      </c>
      <c r="I134" s="83"/>
      <c r="J134" s="83"/>
      <c r="K134" s="83">
        <v>72.8</v>
      </c>
      <c r="L134" s="83">
        <v>22637.1</v>
      </c>
      <c r="M134" s="83">
        <v>368.4</v>
      </c>
      <c r="N134" s="84">
        <v>1.65</v>
      </c>
    </row>
    <row r="135" spans="1:14" x14ac:dyDescent="0.25">
      <c r="A135" s="82">
        <v>41061</v>
      </c>
      <c r="B135" s="83">
        <v>77.5</v>
      </c>
      <c r="C135" s="83">
        <v>37.5</v>
      </c>
      <c r="D135" s="83">
        <v>40</v>
      </c>
      <c r="E135" s="83">
        <v>84.2</v>
      </c>
      <c r="F135" s="83">
        <v>84.2</v>
      </c>
      <c r="G135" s="83">
        <v>107.2</v>
      </c>
      <c r="H135" s="83">
        <v>56</v>
      </c>
      <c r="I135" s="83"/>
      <c r="J135" s="83"/>
      <c r="K135" s="83">
        <v>51.2</v>
      </c>
      <c r="L135" s="83">
        <v>22728.3</v>
      </c>
      <c r="M135" s="83">
        <v>388.2</v>
      </c>
      <c r="N135" s="84">
        <v>1.74</v>
      </c>
    </row>
    <row r="136" spans="1:14" x14ac:dyDescent="0.25">
      <c r="A136" s="82">
        <v>41153</v>
      </c>
      <c r="B136" s="83">
        <v>78.7</v>
      </c>
      <c r="C136" s="83">
        <v>42.2</v>
      </c>
      <c r="D136" s="83">
        <v>36.5</v>
      </c>
      <c r="E136" s="83">
        <v>75.8</v>
      </c>
      <c r="F136" s="83">
        <v>75.8</v>
      </c>
      <c r="G136" s="83">
        <v>129.1</v>
      </c>
      <c r="H136" s="83">
        <v>66.099999999999994</v>
      </c>
      <c r="I136" s="83"/>
      <c r="J136" s="83"/>
      <c r="K136" s="83">
        <v>63</v>
      </c>
      <c r="L136" s="83">
        <v>22827.8</v>
      </c>
      <c r="M136" s="83">
        <v>395.8</v>
      </c>
      <c r="N136" s="84">
        <v>1.76</v>
      </c>
    </row>
    <row r="137" spans="1:14" x14ac:dyDescent="0.25">
      <c r="A137" s="82">
        <v>41244</v>
      </c>
      <c r="B137" s="83">
        <v>77.900000000000006</v>
      </c>
      <c r="C137" s="83">
        <v>35.4</v>
      </c>
      <c r="D137" s="83">
        <v>42.5</v>
      </c>
      <c r="E137" s="83">
        <v>86.8</v>
      </c>
      <c r="F137" s="83">
        <v>86.8</v>
      </c>
      <c r="G137" s="83">
        <v>124.6</v>
      </c>
      <c r="H137" s="83">
        <v>74.2</v>
      </c>
      <c r="I137" s="83"/>
      <c r="J137" s="83"/>
      <c r="K137" s="83">
        <v>50.5</v>
      </c>
      <c r="L137" s="85">
        <v>22920.799999999999</v>
      </c>
      <c r="M137" s="83">
        <v>400.5</v>
      </c>
      <c r="N137" s="84">
        <v>1.78</v>
      </c>
    </row>
    <row r="138" spans="1:14" x14ac:dyDescent="0.25">
      <c r="A138" s="82">
        <v>41334</v>
      </c>
      <c r="B138" s="83">
        <v>77.400000000000006</v>
      </c>
      <c r="C138" s="83">
        <v>34.200000000000003</v>
      </c>
      <c r="D138" s="83">
        <v>43.2</v>
      </c>
      <c r="E138" s="83">
        <v>89.2</v>
      </c>
      <c r="F138" s="83">
        <v>89.2</v>
      </c>
      <c r="G138" s="83">
        <v>139</v>
      </c>
      <c r="H138" s="83">
        <v>69.099999999999994</v>
      </c>
      <c r="I138" s="83"/>
      <c r="J138" s="83"/>
      <c r="K138" s="83">
        <v>70</v>
      </c>
      <c r="L138" s="83">
        <v>23033.9</v>
      </c>
      <c r="M138" s="83">
        <v>396.8</v>
      </c>
      <c r="N138" s="84">
        <v>1.75</v>
      </c>
    </row>
    <row r="139" spans="1:14" x14ac:dyDescent="0.25">
      <c r="A139" s="82">
        <v>41426</v>
      </c>
      <c r="B139" s="83">
        <v>77.099999999999994</v>
      </c>
      <c r="C139" s="83">
        <v>37.299999999999997</v>
      </c>
      <c r="D139" s="83">
        <v>39.799999999999997</v>
      </c>
      <c r="E139" s="83">
        <v>88.8</v>
      </c>
      <c r="F139" s="83">
        <v>88.8</v>
      </c>
      <c r="G139" s="83">
        <v>110</v>
      </c>
      <c r="H139" s="83">
        <v>57.8</v>
      </c>
      <c r="I139" s="83"/>
      <c r="J139" s="83"/>
      <c r="K139" s="83">
        <v>52.2</v>
      </c>
      <c r="L139" s="83">
        <v>23125.9</v>
      </c>
      <c r="M139" s="83">
        <v>397.6</v>
      </c>
      <c r="N139" s="84">
        <v>1.75</v>
      </c>
    </row>
    <row r="140" spans="1:14" x14ac:dyDescent="0.25">
      <c r="A140" s="82">
        <v>41518</v>
      </c>
      <c r="B140" s="83">
        <v>79.8</v>
      </c>
      <c r="C140" s="83">
        <v>40.5</v>
      </c>
      <c r="D140" s="83">
        <v>39.299999999999997</v>
      </c>
      <c r="E140" s="83">
        <v>77.7</v>
      </c>
      <c r="F140" s="83">
        <v>77.7</v>
      </c>
      <c r="G140" s="83">
        <v>134</v>
      </c>
      <c r="H140" s="83">
        <v>72.8</v>
      </c>
      <c r="I140" s="83"/>
      <c r="J140" s="83"/>
      <c r="K140" s="83">
        <v>61.2</v>
      </c>
      <c r="L140" s="83">
        <v>23226.400000000001</v>
      </c>
      <c r="M140" s="83">
        <v>398.6</v>
      </c>
      <c r="N140" s="84">
        <v>1.75</v>
      </c>
    </row>
    <row r="141" spans="1:14" x14ac:dyDescent="0.25">
      <c r="A141" s="82">
        <v>41609</v>
      </c>
      <c r="B141" s="83">
        <v>70.8</v>
      </c>
      <c r="C141" s="83">
        <v>34.6</v>
      </c>
      <c r="D141" s="83">
        <v>36.1</v>
      </c>
      <c r="E141" s="83">
        <v>99.3</v>
      </c>
      <c r="F141" s="83">
        <v>99.3</v>
      </c>
      <c r="G141" s="83">
        <v>126.9</v>
      </c>
      <c r="H141" s="83">
        <v>78.8</v>
      </c>
      <c r="I141" s="83"/>
      <c r="J141" s="83"/>
      <c r="K141" s="83">
        <v>48.2</v>
      </c>
      <c r="L141" s="83">
        <v>23310.7</v>
      </c>
      <c r="M141" s="83">
        <v>389.9</v>
      </c>
      <c r="N141" s="84">
        <v>1.7</v>
      </c>
    </row>
    <row r="142" spans="1:14" x14ac:dyDescent="0.25">
      <c r="A142" s="82">
        <v>41699</v>
      </c>
      <c r="B142" s="83">
        <v>78.8</v>
      </c>
      <c r="C142" s="83">
        <v>37.1</v>
      </c>
      <c r="D142" s="83">
        <v>41.7</v>
      </c>
      <c r="E142" s="83">
        <v>88.2</v>
      </c>
      <c r="F142" s="83">
        <v>88.2</v>
      </c>
      <c r="G142" s="83">
        <v>134.4</v>
      </c>
      <c r="H142" s="83">
        <v>64.5</v>
      </c>
      <c r="I142" s="83"/>
      <c r="J142" s="83"/>
      <c r="K142" s="83">
        <v>69.900000000000006</v>
      </c>
      <c r="L142" s="83">
        <v>23422.3</v>
      </c>
      <c r="M142" s="83">
        <v>388.4</v>
      </c>
      <c r="N142" s="84">
        <v>1.69</v>
      </c>
    </row>
    <row r="143" spans="1:14" x14ac:dyDescent="0.25">
      <c r="A143" s="82">
        <v>41791</v>
      </c>
      <c r="B143" s="83">
        <v>71.5</v>
      </c>
      <c r="C143" s="83">
        <v>36.4</v>
      </c>
      <c r="D143" s="83">
        <v>35.1</v>
      </c>
      <c r="E143" s="83">
        <v>83.8</v>
      </c>
      <c r="F143" s="83">
        <v>83.8</v>
      </c>
      <c r="G143" s="83">
        <v>97.1</v>
      </c>
      <c r="H143" s="83">
        <v>63.8</v>
      </c>
      <c r="I143" s="83"/>
      <c r="J143" s="83"/>
      <c r="K143" s="83">
        <v>33.4</v>
      </c>
      <c r="L143" s="83">
        <v>23490.7</v>
      </c>
      <c r="M143" s="83">
        <v>364.9</v>
      </c>
      <c r="N143" s="84">
        <v>1.58</v>
      </c>
    </row>
    <row r="145" spans="2:16" x14ac:dyDescent="0.25">
      <c r="B145" s="72">
        <v>36678</v>
      </c>
      <c r="C145" s="72">
        <v>37043</v>
      </c>
      <c r="D145" s="72">
        <v>37408</v>
      </c>
      <c r="E145" s="72">
        <v>37773</v>
      </c>
      <c r="F145" s="72">
        <v>38139</v>
      </c>
      <c r="G145" s="72">
        <v>38504</v>
      </c>
      <c r="H145" s="72">
        <v>38869</v>
      </c>
      <c r="I145" s="72">
        <v>39234</v>
      </c>
      <c r="J145" s="72">
        <v>39600</v>
      </c>
      <c r="K145" s="72">
        <v>39965</v>
      </c>
      <c r="L145" s="72">
        <v>40330</v>
      </c>
      <c r="M145" s="72">
        <v>40695</v>
      </c>
      <c r="N145" s="72">
        <v>41061</v>
      </c>
      <c r="O145" s="72">
        <v>41426</v>
      </c>
      <c r="P145" s="72">
        <v>41791</v>
      </c>
    </row>
    <row r="146" spans="2:16" x14ac:dyDescent="0.25">
      <c r="B146" s="86">
        <f>L87</f>
        <v>19028.8</v>
      </c>
      <c r="C146" s="86">
        <f>L91</f>
        <v>19274.7</v>
      </c>
      <c r="D146" s="86">
        <f>L95</f>
        <v>19495.2</v>
      </c>
      <c r="E146" s="86">
        <f>L99</f>
        <v>19720.7</v>
      </c>
      <c r="F146" s="86">
        <f>L103</f>
        <v>19932.7</v>
      </c>
      <c r="G146" s="86">
        <f>L107</f>
        <v>20176.8</v>
      </c>
      <c r="H146" s="86">
        <f>L111</f>
        <v>20451</v>
      </c>
      <c r="I146" s="86">
        <f>L115</f>
        <v>20827.599999999999</v>
      </c>
      <c r="J146" s="86">
        <f>L119</f>
        <v>21249.200000000001</v>
      </c>
      <c r="K146" s="86">
        <f>L123</f>
        <v>21691.7</v>
      </c>
      <c r="L146" s="86">
        <f>L127</f>
        <v>22031.8</v>
      </c>
      <c r="M146" s="86">
        <f>L131</f>
        <v>22340</v>
      </c>
      <c r="N146" s="86">
        <f>L135</f>
        <v>22728.3</v>
      </c>
      <c r="O146" s="86">
        <f>L139</f>
        <v>23125.9</v>
      </c>
      <c r="P146" s="86">
        <f>L143</f>
        <v>23490.7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Y234"/>
  <sheetViews>
    <sheetView topLeftCell="A10" zoomScale="80" zoomScaleNormal="80" workbookViewId="0">
      <selection activeCell="DJ10" sqref="DJ10"/>
    </sheetView>
  </sheetViews>
  <sheetFormatPr defaultRowHeight="15" x14ac:dyDescent="0.25"/>
  <cols>
    <col min="2" max="113" width="0" hidden="1" customWidth="1"/>
  </cols>
  <sheetData>
    <row r="1" spans="1:118" ht="102" x14ac:dyDescent="0.25">
      <c r="A1" s="74"/>
      <c r="B1" s="75" t="s">
        <v>449</v>
      </c>
      <c r="C1" s="75" t="s">
        <v>372</v>
      </c>
      <c r="D1" s="75" t="s">
        <v>370</v>
      </c>
      <c r="E1" s="75" t="s">
        <v>450</v>
      </c>
      <c r="F1" s="75" t="s">
        <v>451</v>
      </c>
      <c r="G1" s="75" t="s">
        <v>452</v>
      </c>
      <c r="H1" s="75" t="s">
        <v>453</v>
      </c>
      <c r="I1" s="75" t="s">
        <v>454</v>
      </c>
      <c r="J1" s="75" t="s">
        <v>455</v>
      </c>
      <c r="K1" s="75" t="s">
        <v>456</v>
      </c>
      <c r="L1" s="75" t="s">
        <v>457</v>
      </c>
      <c r="M1" s="75" t="s">
        <v>458</v>
      </c>
      <c r="N1" s="75" t="s">
        <v>459</v>
      </c>
      <c r="O1" s="75" t="s">
        <v>460</v>
      </c>
      <c r="P1" s="75" t="s">
        <v>461</v>
      </c>
      <c r="Q1" s="75" t="s">
        <v>462</v>
      </c>
      <c r="R1" s="75" t="s">
        <v>463</v>
      </c>
      <c r="S1" s="75" t="s">
        <v>464</v>
      </c>
      <c r="T1" s="75" t="s">
        <v>465</v>
      </c>
      <c r="U1" s="75" t="s">
        <v>466</v>
      </c>
      <c r="V1" s="75" t="s">
        <v>467</v>
      </c>
      <c r="W1" s="75" t="s">
        <v>468</v>
      </c>
      <c r="X1" s="75" t="s">
        <v>469</v>
      </c>
      <c r="Y1" s="75" t="s">
        <v>470</v>
      </c>
      <c r="Z1" s="75" t="s">
        <v>471</v>
      </c>
      <c r="AA1" s="75" t="s">
        <v>472</v>
      </c>
      <c r="AB1" s="75" t="s">
        <v>473</v>
      </c>
      <c r="AC1" s="75" t="s">
        <v>474</v>
      </c>
      <c r="AD1" s="75" t="s">
        <v>475</v>
      </c>
      <c r="AE1" s="75" t="s">
        <v>476</v>
      </c>
      <c r="AF1" s="75" t="s">
        <v>477</v>
      </c>
      <c r="AG1" s="75" t="s">
        <v>478</v>
      </c>
      <c r="AH1" s="75" t="s">
        <v>479</v>
      </c>
      <c r="AI1" s="75" t="s">
        <v>480</v>
      </c>
      <c r="AJ1" s="75" t="s">
        <v>378</v>
      </c>
      <c r="AK1" s="75" t="s">
        <v>481</v>
      </c>
      <c r="AL1" s="75" t="s">
        <v>482</v>
      </c>
      <c r="AM1" s="75" t="s">
        <v>385</v>
      </c>
      <c r="AN1" s="75" t="s">
        <v>483</v>
      </c>
      <c r="AO1" s="75" t="s">
        <v>449</v>
      </c>
      <c r="AP1" s="75" t="s">
        <v>372</v>
      </c>
      <c r="AQ1" s="75" t="s">
        <v>370</v>
      </c>
      <c r="AR1" s="75" t="s">
        <v>450</v>
      </c>
      <c r="AS1" s="75" t="s">
        <v>451</v>
      </c>
      <c r="AT1" s="75" t="s">
        <v>452</v>
      </c>
      <c r="AU1" s="75" t="s">
        <v>453</v>
      </c>
      <c r="AV1" s="75" t="s">
        <v>454</v>
      </c>
      <c r="AW1" s="75" t="s">
        <v>455</v>
      </c>
      <c r="AX1" s="75" t="s">
        <v>456</v>
      </c>
      <c r="AY1" s="75" t="s">
        <v>457</v>
      </c>
      <c r="AZ1" s="75" t="s">
        <v>458</v>
      </c>
      <c r="BA1" s="75" t="s">
        <v>459</v>
      </c>
      <c r="BB1" s="75" t="s">
        <v>460</v>
      </c>
      <c r="BC1" s="75" t="s">
        <v>461</v>
      </c>
      <c r="BD1" s="75" t="s">
        <v>462</v>
      </c>
      <c r="BE1" s="75" t="s">
        <v>463</v>
      </c>
      <c r="BF1" s="75" t="s">
        <v>464</v>
      </c>
      <c r="BG1" s="75" t="s">
        <v>465</v>
      </c>
      <c r="BH1" s="75" t="s">
        <v>466</v>
      </c>
      <c r="BI1" s="75" t="s">
        <v>467</v>
      </c>
      <c r="BJ1" s="75" t="s">
        <v>468</v>
      </c>
      <c r="BK1" s="75" t="s">
        <v>469</v>
      </c>
      <c r="BL1" s="75" t="s">
        <v>470</v>
      </c>
      <c r="BM1" s="75" t="s">
        <v>471</v>
      </c>
      <c r="BN1" s="75" t="s">
        <v>472</v>
      </c>
      <c r="BO1" s="75" t="s">
        <v>473</v>
      </c>
      <c r="BP1" s="75" t="s">
        <v>474</v>
      </c>
      <c r="BQ1" s="75" t="s">
        <v>475</v>
      </c>
      <c r="BR1" s="75" t="s">
        <v>476</v>
      </c>
      <c r="BS1" s="75" t="s">
        <v>477</v>
      </c>
      <c r="BT1" s="75" t="s">
        <v>478</v>
      </c>
      <c r="BU1" s="75" t="s">
        <v>479</v>
      </c>
      <c r="BV1" s="75" t="s">
        <v>480</v>
      </c>
      <c r="BW1" s="75" t="s">
        <v>378</v>
      </c>
      <c r="BX1" s="75" t="s">
        <v>481</v>
      </c>
      <c r="BY1" s="75" t="s">
        <v>482</v>
      </c>
      <c r="BZ1" s="75" t="s">
        <v>385</v>
      </c>
      <c r="CA1" s="75" t="s">
        <v>483</v>
      </c>
      <c r="CB1" s="75" t="s">
        <v>449</v>
      </c>
      <c r="CC1" s="75" t="s">
        <v>372</v>
      </c>
      <c r="CD1" s="75" t="s">
        <v>370</v>
      </c>
      <c r="CE1" s="75" t="s">
        <v>450</v>
      </c>
      <c r="CF1" s="75" t="s">
        <v>451</v>
      </c>
      <c r="CG1" s="75" t="s">
        <v>452</v>
      </c>
      <c r="CH1" s="75" t="s">
        <v>453</v>
      </c>
      <c r="CI1" s="75" t="s">
        <v>454</v>
      </c>
      <c r="CJ1" s="75" t="s">
        <v>455</v>
      </c>
      <c r="CK1" s="75" t="s">
        <v>456</v>
      </c>
      <c r="CL1" s="75" t="s">
        <v>457</v>
      </c>
      <c r="CM1" s="75" t="s">
        <v>458</v>
      </c>
      <c r="CN1" s="75" t="s">
        <v>459</v>
      </c>
      <c r="CO1" s="75" t="s">
        <v>460</v>
      </c>
      <c r="CP1" s="75" t="s">
        <v>461</v>
      </c>
      <c r="CQ1" s="75" t="s">
        <v>462</v>
      </c>
      <c r="CR1" s="75" t="s">
        <v>463</v>
      </c>
      <c r="CS1" s="75" t="s">
        <v>464</v>
      </c>
      <c r="CT1" s="75" t="s">
        <v>465</v>
      </c>
      <c r="CU1" s="75" t="s">
        <v>466</v>
      </c>
      <c r="CV1" s="75" t="s">
        <v>467</v>
      </c>
      <c r="CW1" s="75" t="s">
        <v>468</v>
      </c>
      <c r="CX1" s="75" t="s">
        <v>469</v>
      </c>
      <c r="CY1" s="75" t="s">
        <v>470</v>
      </c>
      <c r="CZ1" s="75" t="s">
        <v>471</v>
      </c>
      <c r="DA1" s="75" t="s">
        <v>472</v>
      </c>
      <c r="DB1" s="75" t="s">
        <v>473</v>
      </c>
      <c r="DC1" s="75" t="s">
        <v>474</v>
      </c>
      <c r="DD1" s="75" t="s">
        <v>475</v>
      </c>
      <c r="DE1" s="75" t="s">
        <v>476</v>
      </c>
      <c r="DF1" s="75" t="s">
        <v>477</v>
      </c>
      <c r="DG1" s="75" t="s">
        <v>478</v>
      </c>
      <c r="DH1" s="75" t="s">
        <v>479</v>
      </c>
      <c r="DI1" s="75" t="s">
        <v>480</v>
      </c>
      <c r="DJ1" s="75" t="s">
        <v>378</v>
      </c>
      <c r="DK1" s="75" t="s">
        <v>481</v>
      </c>
      <c r="DL1" s="75" t="s">
        <v>482</v>
      </c>
      <c r="DM1" s="75" t="s">
        <v>385</v>
      </c>
      <c r="DN1" s="75" t="s">
        <v>483</v>
      </c>
    </row>
    <row r="2" spans="1:118" x14ac:dyDescent="0.25">
      <c r="A2" s="76" t="s">
        <v>299</v>
      </c>
      <c r="B2" s="78" t="s">
        <v>387</v>
      </c>
      <c r="C2" s="78" t="s">
        <v>387</v>
      </c>
      <c r="D2" s="78" t="s">
        <v>387</v>
      </c>
      <c r="E2" s="78" t="s">
        <v>387</v>
      </c>
      <c r="F2" s="78" t="s">
        <v>387</v>
      </c>
      <c r="G2" s="78" t="s">
        <v>387</v>
      </c>
      <c r="H2" s="78" t="s">
        <v>387</v>
      </c>
      <c r="I2" s="78" t="s">
        <v>387</v>
      </c>
      <c r="J2" s="78" t="s">
        <v>387</v>
      </c>
      <c r="K2" s="78" t="s">
        <v>387</v>
      </c>
      <c r="L2" s="78" t="s">
        <v>387</v>
      </c>
      <c r="M2" s="78" t="s">
        <v>387</v>
      </c>
      <c r="N2" s="78" t="s">
        <v>387</v>
      </c>
      <c r="O2" s="78" t="s">
        <v>387</v>
      </c>
      <c r="P2" s="78" t="s">
        <v>387</v>
      </c>
      <c r="Q2" s="78" t="s">
        <v>387</v>
      </c>
      <c r="R2" s="78" t="s">
        <v>387</v>
      </c>
      <c r="S2" s="78" t="s">
        <v>387</v>
      </c>
      <c r="T2" s="78" t="s">
        <v>387</v>
      </c>
      <c r="U2" s="78" t="s">
        <v>387</v>
      </c>
      <c r="V2" s="78" t="s">
        <v>387</v>
      </c>
      <c r="W2" s="78" t="s">
        <v>387</v>
      </c>
      <c r="X2" s="78" t="s">
        <v>387</v>
      </c>
      <c r="Y2" s="78" t="s">
        <v>387</v>
      </c>
      <c r="Z2" s="78" t="s">
        <v>387</v>
      </c>
      <c r="AA2" s="78" t="s">
        <v>387</v>
      </c>
      <c r="AB2" s="78" t="s">
        <v>387</v>
      </c>
      <c r="AC2" s="78" t="s">
        <v>387</v>
      </c>
      <c r="AD2" s="78" t="s">
        <v>387</v>
      </c>
      <c r="AE2" s="78" t="s">
        <v>387</v>
      </c>
      <c r="AF2" s="78" t="s">
        <v>387</v>
      </c>
      <c r="AG2" s="78" t="s">
        <v>387</v>
      </c>
      <c r="AH2" s="78" t="s">
        <v>387</v>
      </c>
      <c r="AI2" s="78" t="s">
        <v>387</v>
      </c>
      <c r="AJ2" s="78" t="s">
        <v>387</v>
      </c>
      <c r="AK2" s="78" t="s">
        <v>387</v>
      </c>
      <c r="AL2" s="78" t="s">
        <v>387</v>
      </c>
      <c r="AM2" s="78" t="s">
        <v>387</v>
      </c>
      <c r="AN2" s="78" t="s">
        <v>387</v>
      </c>
      <c r="AO2" s="78" t="s">
        <v>387</v>
      </c>
      <c r="AP2" s="78" t="s">
        <v>387</v>
      </c>
      <c r="AQ2" s="78" t="s">
        <v>387</v>
      </c>
      <c r="AR2" s="78" t="s">
        <v>387</v>
      </c>
      <c r="AS2" s="78" t="s">
        <v>387</v>
      </c>
      <c r="AT2" s="78" t="s">
        <v>387</v>
      </c>
      <c r="AU2" s="78" t="s">
        <v>387</v>
      </c>
      <c r="AV2" s="78" t="s">
        <v>387</v>
      </c>
      <c r="AW2" s="78" t="s">
        <v>387</v>
      </c>
      <c r="AX2" s="78" t="s">
        <v>387</v>
      </c>
      <c r="AY2" s="78" t="s">
        <v>387</v>
      </c>
      <c r="AZ2" s="78" t="s">
        <v>387</v>
      </c>
      <c r="BA2" s="78" t="s">
        <v>387</v>
      </c>
      <c r="BB2" s="78" t="s">
        <v>387</v>
      </c>
      <c r="BC2" s="78" t="s">
        <v>387</v>
      </c>
      <c r="BD2" s="78" t="s">
        <v>387</v>
      </c>
      <c r="BE2" s="78" t="s">
        <v>387</v>
      </c>
      <c r="BF2" s="78" t="s">
        <v>387</v>
      </c>
      <c r="BG2" s="78" t="s">
        <v>387</v>
      </c>
      <c r="BH2" s="78" t="s">
        <v>387</v>
      </c>
      <c r="BI2" s="78" t="s">
        <v>387</v>
      </c>
      <c r="BJ2" s="78" t="s">
        <v>387</v>
      </c>
      <c r="BK2" s="78" t="s">
        <v>387</v>
      </c>
      <c r="BL2" s="78" t="s">
        <v>387</v>
      </c>
      <c r="BM2" s="78" t="s">
        <v>387</v>
      </c>
      <c r="BN2" s="78" t="s">
        <v>387</v>
      </c>
      <c r="BO2" s="78" t="s">
        <v>387</v>
      </c>
      <c r="BP2" s="78" t="s">
        <v>387</v>
      </c>
      <c r="BQ2" s="78" t="s">
        <v>387</v>
      </c>
      <c r="BR2" s="78" t="s">
        <v>387</v>
      </c>
      <c r="BS2" s="78" t="s">
        <v>387</v>
      </c>
      <c r="BT2" s="78" t="s">
        <v>387</v>
      </c>
      <c r="BU2" s="78" t="s">
        <v>387</v>
      </c>
      <c r="BV2" s="78" t="s">
        <v>387</v>
      </c>
      <c r="BW2" s="78" t="s">
        <v>387</v>
      </c>
      <c r="BX2" s="78" t="s">
        <v>387</v>
      </c>
      <c r="BY2" s="78" t="s">
        <v>387</v>
      </c>
      <c r="BZ2" s="78" t="s">
        <v>387</v>
      </c>
      <c r="CA2" s="78" t="s">
        <v>387</v>
      </c>
      <c r="CB2" s="78" t="s">
        <v>387</v>
      </c>
      <c r="CC2" s="78" t="s">
        <v>387</v>
      </c>
      <c r="CD2" s="78" t="s">
        <v>387</v>
      </c>
      <c r="CE2" s="78" t="s">
        <v>387</v>
      </c>
      <c r="CF2" s="78" t="s">
        <v>387</v>
      </c>
      <c r="CG2" s="78" t="s">
        <v>387</v>
      </c>
      <c r="CH2" s="78" t="s">
        <v>387</v>
      </c>
      <c r="CI2" s="78" t="s">
        <v>387</v>
      </c>
      <c r="CJ2" s="78" t="s">
        <v>387</v>
      </c>
      <c r="CK2" s="78" t="s">
        <v>387</v>
      </c>
      <c r="CL2" s="78" t="s">
        <v>387</v>
      </c>
      <c r="CM2" s="78" t="s">
        <v>387</v>
      </c>
      <c r="CN2" s="78" t="s">
        <v>387</v>
      </c>
      <c r="CO2" s="78" t="s">
        <v>387</v>
      </c>
      <c r="CP2" s="78" t="s">
        <v>387</v>
      </c>
      <c r="CQ2" s="78" t="s">
        <v>387</v>
      </c>
      <c r="CR2" s="78" t="s">
        <v>387</v>
      </c>
      <c r="CS2" s="78" t="s">
        <v>387</v>
      </c>
      <c r="CT2" s="78" t="s">
        <v>387</v>
      </c>
      <c r="CU2" s="78" t="s">
        <v>387</v>
      </c>
      <c r="CV2" s="78" t="s">
        <v>387</v>
      </c>
      <c r="CW2" s="78" t="s">
        <v>387</v>
      </c>
      <c r="CX2" s="78" t="s">
        <v>387</v>
      </c>
      <c r="CY2" s="78" t="s">
        <v>387</v>
      </c>
      <c r="CZ2" s="78" t="s">
        <v>387</v>
      </c>
      <c r="DA2" s="78" t="s">
        <v>387</v>
      </c>
      <c r="DB2" s="78" t="s">
        <v>387</v>
      </c>
      <c r="DC2" s="78" t="s">
        <v>387</v>
      </c>
      <c r="DD2" s="78" t="s">
        <v>387</v>
      </c>
      <c r="DE2" s="78" t="s">
        <v>387</v>
      </c>
      <c r="DF2" s="78" t="s">
        <v>387</v>
      </c>
      <c r="DG2" s="78" t="s">
        <v>387</v>
      </c>
      <c r="DH2" s="78" t="s">
        <v>387</v>
      </c>
      <c r="DI2" s="78" t="s">
        <v>387</v>
      </c>
      <c r="DJ2" s="78" t="s">
        <v>387</v>
      </c>
      <c r="DK2" s="78" t="s">
        <v>387</v>
      </c>
      <c r="DL2" s="78" t="s">
        <v>387</v>
      </c>
      <c r="DM2" s="78" t="s">
        <v>387</v>
      </c>
      <c r="DN2" s="78" t="s">
        <v>387</v>
      </c>
    </row>
    <row r="3" spans="1:118" x14ac:dyDescent="0.25">
      <c r="A3" s="76" t="s">
        <v>296</v>
      </c>
      <c r="B3" s="78" t="s">
        <v>484</v>
      </c>
      <c r="C3" s="78" t="s">
        <v>484</v>
      </c>
      <c r="D3" s="78" t="s">
        <v>484</v>
      </c>
      <c r="E3" s="78" t="s">
        <v>484</v>
      </c>
      <c r="F3" s="78" t="s">
        <v>484</v>
      </c>
      <c r="G3" s="78" t="s">
        <v>484</v>
      </c>
      <c r="H3" s="78" t="s">
        <v>484</v>
      </c>
      <c r="I3" s="78" t="s">
        <v>484</v>
      </c>
      <c r="J3" s="78" t="s">
        <v>484</v>
      </c>
      <c r="K3" s="78" t="s">
        <v>484</v>
      </c>
      <c r="L3" s="78" t="s">
        <v>484</v>
      </c>
      <c r="M3" s="78" t="s">
        <v>484</v>
      </c>
      <c r="N3" s="78" t="s">
        <v>484</v>
      </c>
      <c r="O3" s="78" t="s">
        <v>484</v>
      </c>
      <c r="P3" s="78" t="s">
        <v>484</v>
      </c>
      <c r="Q3" s="78" t="s">
        <v>484</v>
      </c>
      <c r="R3" s="78" t="s">
        <v>484</v>
      </c>
      <c r="S3" s="78" t="s">
        <v>484</v>
      </c>
      <c r="T3" s="78" t="s">
        <v>484</v>
      </c>
      <c r="U3" s="78" t="s">
        <v>484</v>
      </c>
      <c r="V3" s="78" t="s">
        <v>484</v>
      </c>
      <c r="W3" s="78" t="s">
        <v>484</v>
      </c>
      <c r="X3" s="78" t="s">
        <v>484</v>
      </c>
      <c r="Y3" s="78" t="s">
        <v>484</v>
      </c>
      <c r="Z3" s="78" t="s">
        <v>484</v>
      </c>
      <c r="AA3" s="78" t="s">
        <v>484</v>
      </c>
      <c r="AB3" s="78" t="s">
        <v>484</v>
      </c>
      <c r="AC3" s="78" t="s">
        <v>484</v>
      </c>
      <c r="AD3" s="78" t="s">
        <v>484</v>
      </c>
      <c r="AE3" s="78" t="s">
        <v>484</v>
      </c>
      <c r="AF3" s="78" t="s">
        <v>484</v>
      </c>
      <c r="AG3" s="78" t="s">
        <v>484</v>
      </c>
      <c r="AH3" s="78" t="s">
        <v>484</v>
      </c>
      <c r="AI3" s="78" t="s">
        <v>484</v>
      </c>
      <c r="AJ3" s="78" t="s">
        <v>484</v>
      </c>
      <c r="AK3" s="78" t="s">
        <v>484</v>
      </c>
      <c r="AL3" s="78" t="s">
        <v>484</v>
      </c>
      <c r="AM3" s="78" t="s">
        <v>484</v>
      </c>
      <c r="AN3" s="78" t="s">
        <v>484</v>
      </c>
      <c r="AO3" s="78" t="s">
        <v>485</v>
      </c>
      <c r="AP3" s="78" t="s">
        <v>485</v>
      </c>
      <c r="AQ3" s="78" t="s">
        <v>485</v>
      </c>
      <c r="AR3" s="78" t="s">
        <v>485</v>
      </c>
      <c r="AS3" s="78" t="s">
        <v>485</v>
      </c>
      <c r="AT3" s="78" t="s">
        <v>485</v>
      </c>
      <c r="AU3" s="78" t="s">
        <v>485</v>
      </c>
      <c r="AV3" s="78" t="s">
        <v>485</v>
      </c>
      <c r="AW3" s="78" t="s">
        <v>485</v>
      </c>
      <c r="AX3" s="78" t="s">
        <v>485</v>
      </c>
      <c r="AY3" s="78" t="s">
        <v>485</v>
      </c>
      <c r="AZ3" s="78" t="s">
        <v>485</v>
      </c>
      <c r="BA3" s="78" t="s">
        <v>485</v>
      </c>
      <c r="BB3" s="78" t="s">
        <v>485</v>
      </c>
      <c r="BC3" s="78" t="s">
        <v>485</v>
      </c>
      <c r="BD3" s="78" t="s">
        <v>485</v>
      </c>
      <c r="BE3" s="78" t="s">
        <v>485</v>
      </c>
      <c r="BF3" s="78" t="s">
        <v>485</v>
      </c>
      <c r="BG3" s="78" t="s">
        <v>485</v>
      </c>
      <c r="BH3" s="78" t="s">
        <v>485</v>
      </c>
      <c r="BI3" s="78" t="s">
        <v>485</v>
      </c>
      <c r="BJ3" s="78" t="s">
        <v>485</v>
      </c>
      <c r="BK3" s="78" t="s">
        <v>485</v>
      </c>
      <c r="BL3" s="78" t="s">
        <v>485</v>
      </c>
      <c r="BM3" s="78" t="s">
        <v>485</v>
      </c>
      <c r="BN3" s="78" t="s">
        <v>485</v>
      </c>
      <c r="BO3" s="78" t="s">
        <v>485</v>
      </c>
      <c r="BP3" s="78" t="s">
        <v>485</v>
      </c>
      <c r="BQ3" s="78" t="s">
        <v>485</v>
      </c>
      <c r="BR3" s="78" t="s">
        <v>485</v>
      </c>
      <c r="BS3" s="78" t="s">
        <v>485</v>
      </c>
      <c r="BT3" s="78" t="s">
        <v>485</v>
      </c>
      <c r="BU3" s="78" t="s">
        <v>485</v>
      </c>
      <c r="BV3" s="78" t="s">
        <v>485</v>
      </c>
      <c r="BW3" s="78" t="s">
        <v>485</v>
      </c>
      <c r="BX3" s="78" t="s">
        <v>485</v>
      </c>
      <c r="BY3" s="78" t="s">
        <v>485</v>
      </c>
      <c r="BZ3" s="78" t="s">
        <v>485</v>
      </c>
      <c r="CA3" s="78" t="s">
        <v>485</v>
      </c>
      <c r="CB3" s="78" t="s">
        <v>295</v>
      </c>
      <c r="CC3" s="78" t="s">
        <v>295</v>
      </c>
      <c r="CD3" s="78" t="s">
        <v>295</v>
      </c>
      <c r="CE3" s="78" t="s">
        <v>295</v>
      </c>
      <c r="CF3" s="78" t="s">
        <v>295</v>
      </c>
      <c r="CG3" s="78" t="s">
        <v>295</v>
      </c>
      <c r="CH3" s="78" t="s">
        <v>295</v>
      </c>
      <c r="CI3" s="78" t="s">
        <v>295</v>
      </c>
      <c r="CJ3" s="78" t="s">
        <v>295</v>
      </c>
      <c r="CK3" s="78" t="s">
        <v>295</v>
      </c>
      <c r="CL3" s="78" t="s">
        <v>295</v>
      </c>
      <c r="CM3" s="78" t="s">
        <v>295</v>
      </c>
      <c r="CN3" s="78" t="s">
        <v>295</v>
      </c>
      <c r="CO3" s="78" t="s">
        <v>295</v>
      </c>
      <c r="CP3" s="78" t="s">
        <v>295</v>
      </c>
      <c r="CQ3" s="78" t="s">
        <v>295</v>
      </c>
      <c r="CR3" s="78" t="s">
        <v>295</v>
      </c>
      <c r="CS3" s="78" t="s">
        <v>295</v>
      </c>
      <c r="CT3" s="78" t="s">
        <v>295</v>
      </c>
      <c r="CU3" s="78" t="s">
        <v>295</v>
      </c>
      <c r="CV3" s="78" t="s">
        <v>295</v>
      </c>
      <c r="CW3" s="78" t="s">
        <v>295</v>
      </c>
      <c r="CX3" s="78" t="s">
        <v>295</v>
      </c>
      <c r="CY3" s="78" t="s">
        <v>295</v>
      </c>
      <c r="CZ3" s="78" t="s">
        <v>295</v>
      </c>
      <c r="DA3" s="78" t="s">
        <v>295</v>
      </c>
      <c r="DB3" s="78" t="s">
        <v>295</v>
      </c>
      <c r="DC3" s="78" t="s">
        <v>295</v>
      </c>
      <c r="DD3" s="78" t="s">
        <v>295</v>
      </c>
      <c r="DE3" s="78" t="s">
        <v>295</v>
      </c>
      <c r="DF3" s="78" t="s">
        <v>295</v>
      </c>
      <c r="DG3" s="78" t="s">
        <v>295</v>
      </c>
      <c r="DH3" s="78" t="s">
        <v>295</v>
      </c>
      <c r="DI3" s="78" t="s">
        <v>295</v>
      </c>
      <c r="DJ3" s="78" t="s">
        <v>295</v>
      </c>
      <c r="DK3" s="78" t="s">
        <v>295</v>
      </c>
      <c r="DL3" s="78" t="s">
        <v>295</v>
      </c>
      <c r="DM3" s="78" t="s">
        <v>295</v>
      </c>
      <c r="DN3" s="78" t="s">
        <v>295</v>
      </c>
    </row>
    <row r="4" spans="1:118" x14ac:dyDescent="0.25">
      <c r="A4" s="76" t="s">
        <v>294</v>
      </c>
      <c r="B4" s="78" t="s">
        <v>388</v>
      </c>
      <c r="C4" s="78" t="s">
        <v>388</v>
      </c>
      <c r="D4" s="78" t="s">
        <v>388</v>
      </c>
      <c r="E4" s="78" t="s">
        <v>388</v>
      </c>
      <c r="F4" s="78" t="s">
        <v>388</v>
      </c>
      <c r="G4" s="78" t="s">
        <v>388</v>
      </c>
      <c r="H4" s="78" t="s">
        <v>388</v>
      </c>
      <c r="I4" s="78" t="s">
        <v>388</v>
      </c>
      <c r="J4" s="78" t="s">
        <v>388</v>
      </c>
      <c r="K4" s="78" t="s">
        <v>388</v>
      </c>
      <c r="L4" s="78" t="s">
        <v>388</v>
      </c>
      <c r="M4" s="78" t="s">
        <v>388</v>
      </c>
      <c r="N4" s="78" t="s">
        <v>388</v>
      </c>
      <c r="O4" s="78" t="s">
        <v>388</v>
      </c>
      <c r="P4" s="78" t="s">
        <v>388</v>
      </c>
      <c r="Q4" s="78" t="s">
        <v>388</v>
      </c>
      <c r="R4" s="78" t="s">
        <v>388</v>
      </c>
      <c r="S4" s="78" t="s">
        <v>388</v>
      </c>
      <c r="T4" s="78" t="s">
        <v>388</v>
      </c>
      <c r="U4" s="78" t="s">
        <v>388</v>
      </c>
      <c r="V4" s="78" t="s">
        <v>388</v>
      </c>
      <c r="W4" s="78" t="s">
        <v>388</v>
      </c>
      <c r="X4" s="78" t="s">
        <v>388</v>
      </c>
      <c r="Y4" s="78" t="s">
        <v>388</v>
      </c>
      <c r="Z4" s="78" t="s">
        <v>388</v>
      </c>
      <c r="AA4" s="78" t="s">
        <v>388</v>
      </c>
      <c r="AB4" s="78" t="s">
        <v>388</v>
      </c>
      <c r="AC4" s="78" t="s">
        <v>388</v>
      </c>
      <c r="AD4" s="78" t="s">
        <v>388</v>
      </c>
      <c r="AE4" s="78" t="s">
        <v>388</v>
      </c>
      <c r="AF4" s="78" t="s">
        <v>388</v>
      </c>
      <c r="AG4" s="78" t="s">
        <v>388</v>
      </c>
      <c r="AH4" s="78" t="s">
        <v>388</v>
      </c>
      <c r="AI4" s="78" t="s">
        <v>388</v>
      </c>
      <c r="AJ4" s="78" t="s">
        <v>388</v>
      </c>
      <c r="AK4" s="78" t="s">
        <v>388</v>
      </c>
      <c r="AL4" s="78" t="s">
        <v>388</v>
      </c>
      <c r="AM4" s="78" t="s">
        <v>388</v>
      </c>
      <c r="AN4" s="78" t="s">
        <v>388</v>
      </c>
      <c r="AO4" s="78" t="s">
        <v>388</v>
      </c>
      <c r="AP4" s="78" t="s">
        <v>388</v>
      </c>
      <c r="AQ4" s="78" t="s">
        <v>388</v>
      </c>
      <c r="AR4" s="78" t="s">
        <v>388</v>
      </c>
      <c r="AS4" s="78" t="s">
        <v>388</v>
      </c>
      <c r="AT4" s="78" t="s">
        <v>388</v>
      </c>
      <c r="AU4" s="78" t="s">
        <v>388</v>
      </c>
      <c r="AV4" s="78" t="s">
        <v>388</v>
      </c>
      <c r="AW4" s="78" t="s">
        <v>388</v>
      </c>
      <c r="AX4" s="78" t="s">
        <v>388</v>
      </c>
      <c r="AY4" s="78" t="s">
        <v>388</v>
      </c>
      <c r="AZ4" s="78" t="s">
        <v>388</v>
      </c>
      <c r="BA4" s="78" t="s">
        <v>388</v>
      </c>
      <c r="BB4" s="78" t="s">
        <v>388</v>
      </c>
      <c r="BC4" s="78" t="s">
        <v>388</v>
      </c>
      <c r="BD4" s="78" t="s">
        <v>388</v>
      </c>
      <c r="BE4" s="78" t="s">
        <v>388</v>
      </c>
      <c r="BF4" s="78" t="s">
        <v>388</v>
      </c>
      <c r="BG4" s="78" t="s">
        <v>388</v>
      </c>
      <c r="BH4" s="78" t="s">
        <v>388</v>
      </c>
      <c r="BI4" s="78" t="s">
        <v>388</v>
      </c>
      <c r="BJ4" s="78" t="s">
        <v>388</v>
      </c>
      <c r="BK4" s="78" t="s">
        <v>388</v>
      </c>
      <c r="BL4" s="78" t="s">
        <v>388</v>
      </c>
      <c r="BM4" s="78" t="s">
        <v>388</v>
      </c>
      <c r="BN4" s="78" t="s">
        <v>388</v>
      </c>
      <c r="BO4" s="78" t="s">
        <v>388</v>
      </c>
      <c r="BP4" s="78" t="s">
        <v>388</v>
      </c>
      <c r="BQ4" s="78" t="s">
        <v>388</v>
      </c>
      <c r="BR4" s="78" t="s">
        <v>388</v>
      </c>
      <c r="BS4" s="78" t="s">
        <v>388</v>
      </c>
      <c r="BT4" s="78" t="s">
        <v>388</v>
      </c>
      <c r="BU4" s="78" t="s">
        <v>388</v>
      </c>
      <c r="BV4" s="78" t="s">
        <v>388</v>
      </c>
      <c r="BW4" s="78" t="s">
        <v>388</v>
      </c>
      <c r="BX4" s="78" t="s">
        <v>388</v>
      </c>
      <c r="BY4" s="78" t="s">
        <v>388</v>
      </c>
      <c r="BZ4" s="78" t="s">
        <v>388</v>
      </c>
      <c r="CA4" s="78" t="s">
        <v>388</v>
      </c>
      <c r="CB4" s="78" t="s">
        <v>388</v>
      </c>
      <c r="CC4" s="78" t="s">
        <v>388</v>
      </c>
      <c r="CD4" s="78" t="s">
        <v>388</v>
      </c>
      <c r="CE4" s="78" t="s">
        <v>388</v>
      </c>
      <c r="CF4" s="78" t="s">
        <v>388</v>
      </c>
      <c r="CG4" s="78" t="s">
        <v>388</v>
      </c>
      <c r="CH4" s="78" t="s">
        <v>388</v>
      </c>
      <c r="CI4" s="78" t="s">
        <v>388</v>
      </c>
      <c r="CJ4" s="78" t="s">
        <v>388</v>
      </c>
      <c r="CK4" s="78" t="s">
        <v>388</v>
      </c>
      <c r="CL4" s="78" t="s">
        <v>388</v>
      </c>
      <c r="CM4" s="78" t="s">
        <v>388</v>
      </c>
      <c r="CN4" s="78" t="s">
        <v>388</v>
      </c>
      <c r="CO4" s="78" t="s">
        <v>388</v>
      </c>
      <c r="CP4" s="78" t="s">
        <v>388</v>
      </c>
      <c r="CQ4" s="78" t="s">
        <v>388</v>
      </c>
      <c r="CR4" s="78" t="s">
        <v>388</v>
      </c>
      <c r="CS4" s="78" t="s">
        <v>388</v>
      </c>
      <c r="CT4" s="78" t="s">
        <v>388</v>
      </c>
      <c r="CU4" s="78" t="s">
        <v>388</v>
      </c>
      <c r="CV4" s="78" t="s">
        <v>388</v>
      </c>
      <c r="CW4" s="78" t="s">
        <v>388</v>
      </c>
      <c r="CX4" s="78" t="s">
        <v>388</v>
      </c>
      <c r="CY4" s="78" t="s">
        <v>388</v>
      </c>
      <c r="CZ4" s="78" t="s">
        <v>388</v>
      </c>
      <c r="DA4" s="78" t="s">
        <v>388</v>
      </c>
      <c r="DB4" s="78" t="s">
        <v>388</v>
      </c>
      <c r="DC4" s="78" t="s">
        <v>388</v>
      </c>
      <c r="DD4" s="78" t="s">
        <v>388</v>
      </c>
      <c r="DE4" s="78" t="s">
        <v>388</v>
      </c>
      <c r="DF4" s="78" t="s">
        <v>388</v>
      </c>
      <c r="DG4" s="78" t="s">
        <v>388</v>
      </c>
      <c r="DH4" s="78" t="s">
        <v>388</v>
      </c>
      <c r="DI4" s="78" t="s">
        <v>388</v>
      </c>
      <c r="DJ4" s="78" t="s">
        <v>388</v>
      </c>
      <c r="DK4" s="78" t="s">
        <v>388</v>
      </c>
      <c r="DL4" s="78" t="s">
        <v>388</v>
      </c>
      <c r="DM4" s="78" t="s">
        <v>388</v>
      </c>
      <c r="DN4" s="78" t="s">
        <v>388</v>
      </c>
    </row>
    <row r="5" spans="1:118" x14ac:dyDescent="0.25">
      <c r="A5" s="76" t="s">
        <v>291</v>
      </c>
      <c r="B5" s="78" t="s">
        <v>290</v>
      </c>
      <c r="C5" s="78" t="s">
        <v>290</v>
      </c>
      <c r="D5" s="78" t="s">
        <v>290</v>
      </c>
      <c r="E5" s="78" t="s">
        <v>290</v>
      </c>
      <c r="F5" s="78" t="s">
        <v>290</v>
      </c>
      <c r="G5" s="78" t="s">
        <v>290</v>
      </c>
      <c r="H5" s="78" t="s">
        <v>290</v>
      </c>
      <c r="I5" s="78" t="s">
        <v>290</v>
      </c>
      <c r="J5" s="78" t="s">
        <v>290</v>
      </c>
      <c r="K5" s="78" t="s">
        <v>290</v>
      </c>
      <c r="L5" s="78" t="s">
        <v>290</v>
      </c>
      <c r="M5" s="78" t="s">
        <v>290</v>
      </c>
      <c r="N5" s="78" t="s">
        <v>290</v>
      </c>
      <c r="O5" s="78" t="s">
        <v>290</v>
      </c>
      <c r="P5" s="78" t="s">
        <v>290</v>
      </c>
      <c r="Q5" s="78" t="s">
        <v>290</v>
      </c>
      <c r="R5" s="78" t="s">
        <v>290</v>
      </c>
      <c r="S5" s="78" t="s">
        <v>290</v>
      </c>
      <c r="T5" s="78" t="s">
        <v>290</v>
      </c>
      <c r="U5" s="78" t="s">
        <v>290</v>
      </c>
      <c r="V5" s="78" t="s">
        <v>290</v>
      </c>
      <c r="W5" s="78" t="s">
        <v>290</v>
      </c>
      <c r="X5" s="78" t="s">
        <v>290</v>
      </c>
      <c r="Y5" s="78" t="s">
        <v>290</v>
      </c>
      <c r="Z5" s="78" t="s">
        <v>290</v>
      </c>
      <c r="AA5" s="78" t="s">
        <v>290</v>
      </c>
      <c r="AB5" s="78" t="s">
        <v>290</v>
      </c>
      <c r="AC5" s="78" t="s">
        <v>290</v>
      </c>
      <c r="AD5" s="78" t="s">
        <v>290</v>
      </c>
      <c r="AE5" s="78" t="s">
        <v>290</v>
      </c>
      <c r="AF5" s="78" t="s">
        <v>290</v>
      </c>
      <c r="AG5" s="78" t="s">
        <v>290</v>
      </c>
      <c r="AH5" s="78" t="s">
        <v>290</v>
      </c>
      <c r="AI5" s="78" t="s">
        <v>290</v>
      </c>
      <c r="AJ5" s="78" t="s">
        <v>290</v>
      </c>
      <c r="AK5" s="78" t="s">
        <v>290</v>
      </c>
      <c r="AL5" s="78" t="s">
        <v>290</v>
      </c>
      <c r="AM5" s="78" t="s">
        <v>290</v>
      </c>
      <c r="AN5" s="78" t="s">
        <v>290</v>
      </c>
      <c r="AO5" s="78" t="s">
        <v>290</v>
      </c>
      <c r="AP5" s="78" t="s">
        <v>290</v>
      </c>
      <c r="AQ5" s="78" t="s">
        <v>290</v>
      </c>
      <c r="AR5" s="78" t="s">
        <v>290</v>
      </c>
      <c r="AS5" s="78" t="s">
        <v>290</v>
      </c>
      <c r="AT5" s="78" t="s">
        <v>290</v>
      </c>
      <c r="AU5" s="78" t="s">
        <v>290</v>
      </c>
      <c r="AV5" s="78" t="s">
        <v>290</v>
      </c>
      <c r="AW5" s="78" t="s">
        <v>290</v>
      </c>
      <c r="AX5" s="78" t="s">
        <v>290</v>
      </c>
      <c r="AY5" s="78" t="s">
        <v>290</v>
      </c>
      <c r="AZ5" s="78" t="s">
        <v>290</v>
      </c>
      <c r="BA5" s="78" t="s">
        <v>290</v>
      </c>
      <c r="BB5" s="78" t="s">
        <v>290</v>
      </c>
      <c r="BC5" s="78" t="s">
        <v>290</v>
      </c>
      <c r="BD5" s="78" t="s">
        <v>290</v>
      </c>
      <c r="BE5" s="78" t="s">
        <v>290</v>
      </c>
      <c r="BF5" s="78" t="s">
        <v>290</v>
      </c>
      <c r="BG5" s="78" t="s">
        <v>290</v>
      </c>
      <c r="BH5" s="78" t="s">
        <v>290</v>
      </c>
      <c r="BI5" s="78" t="s">
        <v>290</v>
      </c>
      <c r="BJ5" s="78" t="s">
        <v>290</v>
      </c>
      <c r="BK5" s="78" t="s">
        <v>290</v>
      </c>
      <c r="BL5" s="78" t="s">
        <v>290</v>
      </c>
      <c r="BM5" s="78" t="s">
        <v>290</v>
      </c>
      <c r="BN5" s="78" t="s">
        <v>290</v>
      </c>
      <c r="BO5" s="78" t="s">
        <v>290</v>
      </c>
      <c r="BP5" s="78" t="s">
        <v>290</v>
      </c>
      <c r="BQ5" s="78" t="s">
        <v>290</v>
      </c>
      <c r="BR5" s="78" t="s">
        <v>290</v>
      </c>
      <c r="BS5" s="78" t="s">
        <v>290</v>
      </c>
      <c r="BT5" s="78" t="s">
        <v>290</v>
      </c>
      <c r="BU5" s="78" t="s">
        <v>290</v>
      </c>
      <c r="BV5" s="78" t="s">
        <v>290</v>
      </c>
      <c r="BW5" s="78" t="s">
        <v>290</v>
      </c>
      <c r="BX5" s="78" t="s">
        <v>290</v>
      </c>
      <c r="BY5" s="78" t="s">
        <v>290</v>
      </c>
      <c r="BZ5" s="78" t="s">
        <v>290</v>
      </c>
      <c r="CA5" s="78" t="s">
        <v>290</v>
      </c>
      <c r="CB5" s="78" t="s">
        <v>290</v>
      </c>
      <c r="CC5" s="78" t="s">
        <v>290</v>
      </c>
      <c r="CD5" s="78" t="s">
        <v>290</v>
      </c>
      <c r="CE5" s="78" t="s">
        <v>290</v>
      </c>
      <c r="CF5" s="78" t="s">
        <v>290</v>
      </c>
      <c r="CG5" s="78" t="s">
        <v>290</v>
      </c>
      <c r="CH5" s="78" t="s">
        <v>290</v>
      </c>
      <c r="CI5" s="78" t="s">
        <v>290</v>
      </c>
      <c r="CJ5" s="78" t="s">
        <v>290</v>
      </c>
      <c r="CK5" s="78" t="s">
        <v>290</v>
      </c>
      <c r="CL5" s="78" t="s">
        <v>290</v>
      </c>
      <c r="CM5" s="78" t="s">
        <v>290</v>
      </c>
      <c r="CN5" s="78" t="s">
        <v>290</v>
      </c>
      <c r="CO5" s="78" t="s">
        <v>290</v>
      </c>
      <c r="CP5" s="78" t="s">
        <v>290</v>
      </c>
      <c r="CQ5" s="78" t="s">
        <v>290</v>
      </c>
      <c r="CR5" s="78" t="s">
        <v>290</v>
      </c>
      <c r="CS5" s="78" t="s">
        <v>290</v>
      </c>
      <c r="CT5" s="78" t="s">
        <v>290</v>
      </c>
      <c r="CU5" s="78" t="s">
        <v>290</v>
      </c>
      <c r="CV5" s="78" t="s">
        <v>290</v>
      </c>
      <c r="CW5" s="78" t="s">
        <v>290</v>
      </c>
      <c r="CX5" s="78" t="s">
        <v>290</v>
      </c>
      <c r="CY5" s="78" t="s">
        <v>290</v>
      </c>
      <c r="CZ5" s="78" t="s">
        <v>290</v>
      </c>
      <c r="DA5" s="78" t="s">
        <v>290</v>
      </c>
      <c r="DB5" s="78" t="s">
        <v>290</v>
      </c>
      <c r="DC5" s="78" t="s">
        <v>290</v>
      </c>
      <c r="DD5" s="78" t="s">
        <v>290</v>
      </c>
      <c r="DE5" s="78" t="s">
        <v>290</v>
      </c>
      <c r="DF5" s="78" t="s">
        <v>290</v>
      </c>
      <c r="DG5" s="78" t="s">
        <v>290</v>
      </c>
      <c r="DH5" s="78" t="s">
        <v>290</v>
      </c>
      <c r="DI5" s="78" t="s">
        <v>290</v>
      </c>
      <c r="DJ5" s="78" t="s">
        <v>290</v>
      </c>
      <c r="DK5" s="78" t="s">
        <v>290</v>
      </c>
      <c r="DL5" s="78" t="s">
        <v>290</v>
      </c>
      <c r="DM5" s="78" t="s">
        <v>290</v>
      </c>
      <c r="DN5" s="78" t="s">
        <v>290</v>
      </c>
    </row>
    <row r="6" spans="1:118" x14ac:dyDescent="0.25">
      <c r="A6" s="76" t="s">
        <v>289</v>
      </c>
      <c r="B6" s="79">
        <v>3</v>
      </c>
      <c r="C6" s="79">
        <v>3</v>
      </c>
      <c r="D6" s="79">
        <v>3</v>
      </c>
      <c r="E6" s="79">
        <v>3</v>
      </c>
      <c r="F6" s="79">
        <v>3</v>
      </c>
      <c r="G6" s="79">
        <v>3</v>
      </c>
      <c r="H6" s="79">
        <v>3</v>
      </c>
      <c r="I6" s="79">
        <v>3</v>
      </c>
      <c r="J6" s="79">
        <v>3</v>
      </c>
      <c r="K6" s="79">
        <v>3</v>
      </c>
      <c r="L6" s="79">
        <v>3</v>
      </c>
      <c r="M6" s="79">
        <v>3</v>
      </c>
      <c r="N6" s="79">
        <v>3</v>
      </c>
      <c r="O6" s="79">
        <v>3</v>
      </c>
      <c r="P6" s="79">
        <v>3</v>
      </c>
      <c r="Q6" s="79">
        <v>3</v>
      </c>
      <c r="R6" s="79">
        <v>3</v>
      </c>
      <c r="S6" s="79">
        <v>3</v>
      </c>
      <c r="T6" s="79">
        <v>3</v>
      </c>
      <c r="U6" s="79">
        <v>3</v>
      </c>
      <c r="V6" s="79">
        <v>3</v>
      </c>
      <c r="W6" s="79">
        <v>3</v>
      </c>
      <c r="X6" s="79">
        <v>3</v>
      </c>
      <c r="Y6" s="79">
        <v>3</v>
      </c>
      <c r="Z6" s="79">
        <v>3</v>
      </c>
      <c r="AA6" s="79">
        <v>3</v>
      </c>
      <c r="AB6" s="79">
        <v>3</v>
      </c>
      <c r="AC6" s="79">
        <v>3</v>
      </c>
      <c r="AD6" s="79">
        <v>3</v>
      </c>
      <c r="AE6" s="79">
        <v>3</v>
      </c>
      <c r="AF6" s="79">
        <v>3</v>
      </c>
      <c r="AG6" s="79">
        <v>3</v>
      </c>
      <c r="AH6" s="79">
        <v>3</v>
      </c>
      <c r="AI6" s="79">
        <v>3</v>
      </c>
      <c r="AJ6" s="79">
        <v>3</v>
      </c>
      <c r="AK6" s="79">
        <v>3</v>
      </c>
      <c r="AL6" s="79">
        <v>3</v>
      </c>
      <c r="AM6" s="79">
        <v>3</v>
      </c>
      <c r="AN6" s="79">
        <v>3</v>
      </c>
      <c r="AO6" s="79">
        <v>3</v>
      </c>
      <c r="AP6" s="79">
        <v>3</v>
      </c>
      <c r="AQ6" s="79">
        <v>3</v>
      </c>
      <c r="AR6" s="79">
        <v>3</v>
      </c>
      <c r="AS6" s="79">
        <v>3</v>
      </c>
      <c r="AT6" s="79">
        <v>3</v>
      </c>
      <c r="AU6" s="79">
        <v>3</v>
      </c>
      <c r="AV6" s="79">
        <v>3</v>
      </c>
      <c r="AW6" s="79">
        <v>3</v>
      </c>
      <c r="AX6" s="79">
        <v>3</v>
      </c>
      <c r="AY6" s="79">
        <v>3</v>
      </c>
      <c r="AZ6" s="79">
        <v>3</v>
      </c>
      <c r="BA6" s="79">
        <v>3</v>
      </c>
      <c r="BB6" s="79">
        <v>3</v>
      </c>
      <c r="BC6" s="79">
        <v>3</v>
      </c>
      <c r="BD6" s="79">
        <v>3</v>
      </c>
      <c r="BE6" s="79">
        <v>3</v>
      </c>
      <c r="BF6" s="79">
        <v>3</v>
      </c>
      <c r="BG6" s="79">
        <v>3</v>
      </c>
      <c r="BH6" s="79">
        <v>3</v>
      </c>
      <c r="BI6" s="79">
        <v>3</v>
      </c>
      <c r="BJ6" s="79">
        <v>3</v>
      </c>
      <c r="BK6" s="79">
        <v>3</v>
      </c>
      <c r="BL6" s="79">
        <v>3</v>
      </c>
      <c r="BM6" s="79">
        <v>3</v>
      </c>
      <c r="BN6" s="79">
        <v>3</v>
      </c>
      <c r="BO6" s="79">
        <v>3</v>
      </c>
      <c r="BP6" s="79">
        <v>3</v>
      </c>
      <c r="BQ6" s="79">
        <v>3</v>
      </c>
      <c r="BR6" s="79">
        <v>3</v>
      </c>
      <c r="BS6" s="79">
        <v>3</v>
      </c>
      <c r="BT6" s="79">
        <v>3</v>
      </c>
      <c r="BU6" s="79">
        <v>3</v>
      </c>
      <c r="BV6" s="79">
        <v>3</v>
      </c>
      <c r="BW6" s="79">
        <v>3</v>
      </c>
      <c r="BX6" s="79">
        <v>3</v>
      </c>
      <c r="BY6" s="79">
        <v>3</v>
      </c>
      <c r="BZ6" s="79">
        <v>3</v>
      </c>
      <c r="CA6" s="79">
        <v>3</v>
      </c>
      <c r="CB6" s="79">
        <v>3</v>
      </c>
      <c r="CC6" s="79">
        <v>3</v>
      </c>
      <c r="CD6" s="79">
        <v>3</v>
      </c>
      <c r="CE6" s="79">
        <v>3</v>
      </c>
      <c r="CF6" s="79">
        <v>3</v>
      </c>
      <c r="CG6" s="79">
        <v>3</v>
      </c>
      <c r="CH6" s="79">
        <v>3</v>
      </c>
      <c r="CI6" s="79">
        <v>3</v>
      </c>
      <c r="CJ6" s="79">
        <v>3</v>
      </c>
      <c r="CK6" s="79">
        <v>3</v>
      </c>
      <c r="CL6" s="79">
        <v>3</v>
      </c>
      <c r="CM6" s="79">
        <v>3</v>
      </c>
      <c r="CN6" s="79">
        <v>3</v>
      </c>
      <c r="CO6" s="79">
        <v>3</v>
      </c>
      <c r="CP6" s="79">
        <v>3</v>
      </c>
      <c r="CQ6" s="79">
        <v>3</v>
      </c>
      <c r="CR6" s="79">
        <v>3</v>
      </c>
      <c r="CS6" s="79">
        <v>3</v>
      </c>
      <c r="CT6" s="79">
        <v>3</v>
      </c>
      <c r="CU6" s="79">
        <v>3</v>
      </c>
      <c r="CV6" s="79">
        <v>3</v>
      </c>
      <c r="CW6" s="79">
        <v>3</v>
      </c>
      <c r="CX6" s="79">
        <v>3</v>
      </c>
      <c r="CY6" s="79">
        <v>3</v>
      </c>
      <c r="CZ6" s="79">
        <v>3</v>
      </c>
      <c r="DA6" s="79">
        <v>3</v>
      </c>
      <c r="DB6" s="79">
        <v>3</v>
      </c>
      <c r="DC6" s="79">
        <v>3</v>
      </c>
      <c r="DD6" s="79">
        <v>3</v>
      </c>
      <c r="DE6" s="79">
        <v>3</v>
      </c>
      <c r="DF6" s="79">
        <v>3</v>
      </c>
      <c r="DG6" s="79">
        <v>3</v>
      </c>
      <c r="DH6" s="79">
        <v>3</v>
      </c>
      <c r="DI6" s="79">
        <v>3</v>
      </c>
      <c r="DJ6" s="79">
        <v>3</v>
      </c>
      <c r="DK6" s="79">
        <v>3</v>
      </c>
      <c r="DL6" s="79">
        <v>3</v>
      </c>
      <c r="DM6" s="79">
        <v>3</v>
      </c>
      <c r="DN6" s="79">
        <v>3</v>
      </c>
    </row>
    <row r="7" spans="1:118" x14ac:dyDescent="0.25">
      <c r="A7" s="80" t="s">
        <v>288</v>
      </c>
      <c r="B7" s="81">
        <v>21794</v>
      </c>
      <c r="C7" s="81">
        <v>21794</v>
      </c>
      <c r="D7" s="81">
        <v>21794</v>
      </c>
      <c r="E7" s="81">
        <v>21794</v>
      </c>
      <c r="F7" s="81">
        <v>21794</v>
      </c>
      <c r="G7" s="81">
        <v>21794</v>
      </c>
      <c r="H7" s="81">
        <v>21794</v>
      </c>
      <c r="I7" s="81">
        <v>21794</v>
      </c>
      <c r="J7" s="81">
        <v>21794</v>
      </c>
      <c r="K7" s="81">
        <v>21794</v>
      </c>
      <c r="L7" s="81">
        <v>21794</v>
      </c>
      <c r="M7" s="81">
        <v>21794</v>
      </c>
      <c r="N7" s="81">
        <v>21794</v>
      </c>
      <c r="O7" s="81">
        <v>21794</v>
      </c>
      <c r="P7" s="81">
        <v>21794</v>
      </c>
      <c r="Q7" s="81">
        <v>21794</v>
      </c>
      <c r="R7" s="81">
        <v>21794</v>
      </c>
      <c r="S7" s="81">
        <v>21794</v>
      </c>
      <c r="T7" s="81">
        <v>21794</v>
      </c>
      <c r="U7" s="81">
        <v>21794</v>
      </c>
      <c r="V7" s="81">
        <v>21794</v>
      </c>
      <c r="W7" s="81">
        <v>21794</v>
      </c>
      <c r="X7" s="81">
        <v>21794</v>
      </c>
      <c r="Y7" s="81">
        <v>21794</v>
      </c>
      <c r="Z7" s="81">
        <v>21794</v>
      </c>
      <c r="AA7" s="81">
        <v>21794</v>
      </c>
      <c r="AB7" s="81">
        <v>21794</v>
      </c>
      <c r="AC7" s="81">
        <v>21794</v>
      </c>
      <c r="AD7" s="81">
        <v>21794</v>
      </c>
      <c r="AE7" s="81">
        <v>21794</v>
      </c>
      <c r="AF7" s="81">
        <v>21794</v>
      </c>
      <c r="AG7" s="81">
        <v>21794</v>
      </c>
      <c r="AH7" s="81">
        <v>21794</v>
      </c>
      <c r="AI7" s="81">
        <v>21794</v>
      </c>
      <c r="AJ7" s="81">
        <v>21794</v>
      </c>
      <c r="AK7" s="81">
        <v>21794</v>
      </c>
      <c r="AL7" s="81">
        <v>21794</v>
      </c>
      <c r="AM7" s="81">
        <v>21794</v>
      </c>
      <c r="AN7" s="81">
        <v>21794</v>
      </c>
      <c r="AO7" s="81">
        <v>21794</v>
      </c>
      <c r="AP7" s="81">
        <v>21794</v>
      </c>
      <c r="AQ7" s="81">
        <v>21794</v>
      </c>
      <c r="AR7" s="81">
        <v>21794</v>
      </c>
      <c r="AS7" s="81">
        <v>21794</v>
      </c>
      <c r="AT7" s="81">
        <v>21794</v>
      </c>
      <c r="AU7" s="81">
        <v>21794</v>
      </c>
      <c r="AV7" s="81">
        <v>21794</v>
      </c>
      <c r="AW7" s="81">
        <v>21794</v>
      </c>
      <c r="AX7" s="81">
        <v>21794</v>
      </c>
      <c r="AY7" s="81">
        <v>21794</v>
      </c>
      <c r="AZ7" s="81">
        <v>21794</v>
      </c>
      <c r="BA7" s="81">
        <v>21794</v>
      </c>
      <c r="BB7" s="81">
        <v>21794</v>
      </c>
      <c r="BC7" s="81">
        <v>21794</v>
      </c>
      <c r="BD7" s="81">
        <v>21794</v>
      </c>
      <c r="BE7" s="81">
        <v>21794</v>
      </c>
      <c r="BF7" s="81">
        <v>21794</v>
      </c>
      <c r="BG7" s="81">
        <v>21794</v>
      </c>
      <c r="BH7" s="81">
        <v>21794</v>
      </c>
      <c r="BI7" s="81">
        <v>21794</v>
      </c>
      <c r="BJ7" s="81">
        <v>21794</v>
      </c>
      <c r="BK7" s="81">
        <v>21794</v>
      </c>
      <c r="BL7" s="81">
        <v>21794</v>
      </c>
      <c r="BM7" s="81">
        <v>21794</v>
      </c>
      <c r="BN7" s="81">
        <v>21794</v>
      </c>
      <c r="BO7" s="81">
        <v>21794</v>
      </c>
      <c r="BP7" s="81">
        <v>21794</v>
      </c>
      <c r="BQ7" s="81">
        <v>21794</v>
      </c>
      <c r="BR7" s="81">
        <v>21794</v>
      </c>
      <c r="BS7" s="81">
        <v>21794</v>
      </c>
      <c r="BT7" s="81">
        <v>21794</v>
      </c>
      <c r="BU7" s="81">
        <v>21794</v>
      </c>
      <c r="BV7" s="81">
        <v>21794</v>
      </c>
      <c r="BW7" s="81">
        <v>21794</v>
      </c>
      <c r="BX7" s="81">
        <v>21794</v>
      </c>
      <c r="BY7" s="81">
        <v>21794</v>
      </c>
      <c r="BZ7" s="81">
        <v>21794</v>
      </c>
      <c r="CA7" s="81">
        <v>21794</v>
      </c>
      <c r="CB7" s="81">
        <v>21794</v>
      </c>
      <c r="CC7" s="81">
        <v>21794</v>
      </c>
      <c r="CD7" s="81">
        <v>21794</v>
      </c>
      <c r="CE7" s="81">
        <v>21794</v>
      </c>
      <c r="CF7" s="81">
        <v>21794</v>
      </c>
      <c r="CG7" s="81">
        <v>21794</v>
      </c>
      <c r="CH7" s="81">
        <v>21794</v>
      </c>
      <c r="CI7" s="81">
        <v>21794</v>
      </c>
      <c r="CJ7" s="81">
        <v>21794</v>
      </c>
      <c r="CK7" s="81">
        <v>21794</v>
      </c>
      <c r="CL7" s="81">
        <v>21794</v>
      </c>
      <c r="CM7" s="81">
        <v>21794</v>
      </c>
      <c r="CN7" s="81">
        <v>21794</v>
      </c>
      <c r="CO7" s="81">
        <v>21794</v>
      </c>
      <c r="CP7" s="81">
        <v>21794</v>
      </c>
      <c r="CQ7" s="81">
        <v>21794</v>
      </c>
      <c r="CR7" s="81">
        <v>21794</v>
      </c>
      <c r="CS7" s="81">
        <v>21794</v>
      </c>
      <c r="CT7" s="81">
        <v>21794</v>
      </c>
      <c r="CU7" s="81">
        <v>21794</v>
      </c>
      <c r="CV7" s="81">
        <v>21794</v>
      </c>
      <c r="CW7" s="81">
        <v>21794</v>
      </c>
      <c r="CX7" s="81">
        <v>21794</v>
      </c>
      <c r="CY7" s="81">
        <v>21794</v>
      </c>
      <c r="CZ7" s="81">
        <v>21794</v>
      </c>
      <c r="DA7" s="81">
        <v>21794</v>
      </c>
      <c r="DB7" s="81">
        <v>21794</v>
      </c>
      <c r="DC7" s="81">
        <v>21794</v>
      </c>
      <c r="DD7" s="81">
        <v>21794</v>
      </c>
      <c r="DE7" s="81">
        <v>21794</v>
      </c>
      <c r="DF7" s="81">
        <v>21794</v>
      </c>
      <c r="DG7" s="81">
        <v>21794</v>
      </c>
      <c r="DH7" s="81">
        <v>21794</v>
      </c>
      <c r="DI7" s="81">
        <v>21794</v>
      </c>
      <c r="DJ7" s="81">
        <v>21794</v>
      </c>
      <c r="DK7" s="81">
        <v>21794</v>
      </c>
      <c r="DL7" s="81">
        <v>21794</v>
      </c>
      <c r="DM7" s="81">
        <v>21794</v>
      </c>
      <c r="DN7" s="81">
        <v>21794</v>
      </c>
    </row>
    <row r="8" spans="1:118" x14ac:dyDescent="0.25">
      <c r="A8" s="80" t="s">
        <v>287</v>
      </c>
      <c r="B8" s="81">
        <v>41883</v>
      </c>
      <c r="C8" s="81">
        <v>41883</v>
      </c>
      <c r="D8" s="81">
        <v>41883</v>
      </c>
      <c r="E8" s="81">
        <v>41883</v>
      </c>
      <c r="F8" s="81">
        <v>41883</v>
      </c>
      <c r="G8" s="81">
        <v>41883</v>
      </c>
      <c r="H8" s="81">
        <v>41883</v>
      </c>
      <c r="I8" s="81">
        <v>41883</v>
      </c>
      <c r="J8" s="81">
        <v>41883</v>
      </c>
      <c r="K8" s="81">
        <v>41883</v>
      </c>
      <c r="L8" s="81">
        <v>41883</v>
      </c>
      <c r="M8" s="81">
        <v>41883</v>
      </c>
      <c r="N8" s="81">
        <v>41883</v>
      </c>
      <c r="O8" s="81">
        <v>41883</v>
      </c>
      <c r="P8" s="81">
        <v>41883</v>
      </c>
      <c r="Q8" s="81">
        <v>41883</v>
      </c>
      <c r="R8" s="81">
        <v>41883</v>
      </c>
      <c r="S8" s="81">
        <v>41883</v>
      </c>
      <c r="T8" s="81">
        <v>41883</v>
      </c>
      <c r="U8" s="81">
        <v>41883</v>
      </c>
      <c r="V8" s="81">
        <v>41883</v>
      </c>
      <c r="W8" s="81">
        <v>41883</v>
      </c>
      <c r="X8" s="81">
        <v>41883</v>
      </c>
      <c r="Y8" s="81">
        <v>41883</v>
      </c>
      <c r="Z8" s="81">
        <v>41883</v>
      </c>
      <c r="AA8" s="81">
        <v>41883</v>
      </c>
      <c r="AB8" s="81">
        <v>41883</v>
      </c>
      <c r="AC8" s="81">
        <v>41883</v>
      </c>
      <c r="AD8" s="81">
        <v>41883</v>
      </c>
      <c r="AE8" s="81">
        <v>41883</v>
      </c>
      <c r="AF8" s="81">
        <v>41883</v>
      </c>
      <c r="AG8" s="81">
        <v>41883</v>
      </c>
      <c r="AH8" s="81">
        <v>41883</v>
      </c>
      <c r="AI8" s="81">
        <v>41883</v>
      </c>
      <c r="AJ8" s="81">
        <v>41883</v>
      </c>
      <c r="AK8" s="81">
        <v>41883</v>
      </c>
      <c r="AL8" s="81">
        <v>41883</v>
      </c>
      <c r="AM8" s="81">
        <v>41883</v>
      </c>
      <c r="AN8" s="81">
        <v>41883</v>
      </c>
      <c r="AO8" s="81">
        <v>41883</v>
      </c>
      <c r="AP8" s="81">
        <v>41883</v>
      </c>
      <c r="AQ8" s="81">
        <v>41883</v>
      </c>
      <c r="AR8" s="81">
        <v>41883</v>
      </c>
      <c r="AS8" s="81">
        <v>41883</v>
      </c>
      <c r="AT8" s="81">
        <v>41883</v>
      </c>
      <c r="AU8" s="81">
        <v>41883</v>
      </c>
      <c r="AV8" s="81">
        <v>41883</v>
      </c>
      <c r="AW8" s="81">
        <v>41883</v>
      </c>
      <c r="AX8" s="81">
        <v>41883</v>
      </c>
      <c r="AY8" s="81">
        <v>41883</v>
      </c>
      <c r="AZ8" s="81">
        <v>41883</v>
      </c>
      <c r="BA8" s="81">
        <v>41883</v>
      </c>
      <c r="BB8" s="81">
        <v>41883</v>
      </c>
      <c r="BC8" s="81">
        <v>41883</v>
      </c>
      <c r="BD8" s="81">
        <v>41883</v>
      </c>
      <c r="BE8" s="81">
        <v>41883</v>
      </c>
      <c r="BF8" s="81">
        <v>41883</v>
      </c>
      <c r="BG8" s="81">
        <v>41883</v>
      </c>
      <c r="BH8" s="81">
        <v>41883</v>
      </c>
      <c r="BI8" s="81">
        <v>41883</v>
      </c>
      <c r="BJ8" s="81">
        <v>41883</v>
      </c>
      <c r="BK8" s="81">
        <v>41883</v>
      </c>
      <c r="BL8" s="81">
        <v>41883</v>
      </c>
      <c r="BM8" s="81">
        <v>41883</v>
      </c>
      <c r="BN8" s="81">
        <v>41883</v>
      </c>
      <c r="BO8" s="81">
        <v>41883</v>
      </c>
      <c r="BP8" s="81">
        <v>41883</v>
      </c>
      <c r="BQ8" s="81">
        <v>41883</v>
      </c>
      <c r="BR8" s="81">
        <v>41883</v>
      </c>
      <c r="BS8" s="81">
        <v>41883</v>
      </c>
      <c r="BT8" s="81">
        <v>41883</v>
      </c>
      <c r="BU8" s="81">
        <v>41883</v>
      </c>
      <c r="BV8" s="81">
        <v>41883</v>
      </c>
      <c r="BW8" s="81">
        <v>41883</v>
      </c>
      <c r="BX8" s="81">
        <v>41883</v>
      </c>
      <c r="BY8" s="81">
        <v>41883</v>
      </c>
      <c r="BZ8" s="81">
        <v>41883</v>
      </c>
      <c r="CA8" s="81">
        <v>41883</v>
      </c>
      <c r="CB8" s="81">
        <v>41883</v>
      </c>
      <c r="CC8" s="81">
        <v>41883</v>
      </c>
      <c r="CD8" s="81">
        <v>41883</v>
      </c>
      <c r="CE8" s="81">
        <v>41883</v>
      </c>
      <c r="CF8" s="81">
        <v>41883</v>
      </c>
      <c r="CG8" s="81">
        <v>41883</v>
      </c>
      <c r="CH8" s="81">
        <v>41883</v>
      </c>
      <c r="CI8" s="81">
        <v>41883</v>
      </c>
      <c r="CJ8" s="81">
        <v>41883</v>
      </c>
      <c r="CK8" s="81">
        <v>41883</v>
      </c>
      <c r="CL8" s="81">
        <v>41883</v>
      </c>
      <c r="CM8" s="81">
        <v>41883</v>
      </c>
      <c r="CN8" s="81">
        <v>41883</v>
      </c>
      <c r="CO8" s="81">
        <v>41883</v>
      </c>
      <c r="CP8" s="81">
        <v>41883</v>
      </c>
      <c r="CQ8" s="81">
        <v>41883</v>
      </c>
      <c r="CR8" s="81">
        <v>41883</v>
      </c>
      <c r="CS8" s="81">
        <v>41883</v>
      </c>
      <c r="CT8" s="81">
        <v>41883</v>
      </c>
      <c r="CU8" s="81">
        <v>41883</v>
      </c>
      <c r="CV8" s="81">
        <v>41883</v>
      </c>
      <c r="CW8" s="81">
        <v>41883</v>
      </c>
      <c r="CX8" s="81">
        <v>41883</v>
      </c>
      <c r="CY8" s="81">
        <v>41883</v>
      </c>
      <c r="CZ8" s="81">
        <v>41883</v>
      </c>
      <c r="DA8" s="81">
        <v>41883</v>
      </c>
      <c r="DB8" s="81">
        <v>41883</v>
      </c>
      <c r="DC8" s="81">
        <v>41883</v>
      </c>
      <c r="DD8" s="81">
        <v>41883</v>
      </c>
      <c r="DE8" s="81">
        <v>41883</v>
      </c>
      <c r="DF8" s="81">
        <v>41883</v>
      </c>
      <c r="DG8" s="81">
        <v>41883</v>
      </c>
      <c r="DH8" s="81">
        <v>41883</v>
      </c>
      <c r="DI8" s="81">
        <v>41883</v>
      </c>
      <c r="DJ8" s="81">
        <v>41883</v>
      </c>
      <c r="DK8" s="81">
        <v>41883</v>
      </c>
      <c r="DL8" s="81">
        <v>41883</v>
      </c>
      <c r="DM8" s="81">
        <v>41883</v>
      </c>
      <c r="DN8" s="81">
        <v>41883</v>
      </c>
    </row>
    <row r="9" spans="1:118" x14ac:dyDescent="0.25">
      <c r="A9" s="76" t="s">
        <v>286</v>
      </c>
      <c r="B9" s="79">
        <v>221</v>
      </c>
      <c r="C9" s="79">
        <v>221</v>
      </c>
      <c r="D9" s="79">
        <v>221</v>
      </c>
      <c r="E9" s="79">
        <v>221</v>
      </c>
      <c r="F9" s="79">
        <v>221</v>
      </c>
      <c r="G9" s="79">
        <v>221</v>
      </c>
      <c r="H9" s="79">
        <v>221</v>
      </c>
      <c r="I9" s="79">
        <v>221</v>
      </c>
      <c r="J9" s="79">
        <v>221</v>
      </c>
      <c r="K9" s="79">
        <v>221</v>
      </c>
      <c r="L9" s="79">
        <v>221</v>
      </c>
      <c r="M9" s="79">
        <v>221</v>
      </c>
      <c r="N9" s="79">
        <v>221</v>
      </c>
      <c r="O9" s="79">
        <v>221</v>
      </c>
      <c r="P9" s="79">
        <v>221</v>
      </c>
      <c r="Q9" s="79">
        <v>221</v>
      </c>
      <c r="R9" s="79">
        <v>221</v>
      </c>
      <c r="S9" s="79">
        <v>221</v>
      </c>
      <c r="T9" s="79">
        <v>221</v>
      </c>
      <c r="U9" s="79">
        <v>221</v>
      </c>
      <c r="V9" s="79">
        <v>221</v>
      </c>
      <c r="W9" s="79">
        <v>221</v>
      </c>
      <c r="X9" s="79">
        <v>221</v>
      </c>
      <c r="Y9" s="79">
        <v>221</v>
      </c>
      <c r="Z9" s="79">
        <v>221</v>
      </c>
      <c r="AA9" s="79">
        <v>221</v>
      </c>
      <c r="AB9" s="79">
        <v>221</v>
      </c>
      <c r="AC9" s="79">
        <v>221</v>
      </c>
      <c r="AD9" s="79">
        <v>221</v>
      </c>
      <c r="AE9" s="79">
        <v>221</v>
      </c>
      <c r="AF9" s="79">
        <v>221</v>
      </c>
      <c r="AG9" s="79">
        <v>221</v>
      </c>
      <c r="AH9" s="79">
        <v>221</v>
      </c>
      <c r="AI9" s="79">
        <v>221</v>
      </c>
      <c r="AJ9" s="79">
        <v>221</v>
      </c>
      <c r="AK9" s="79">
        <v>221</v>
      </c>
      <c r="AL9" s="79">
        <v>221</v>
      </c>
      <c r="AM9" s="79">
        <v>221</v>
      </c>
      <c r="AN9" s="79">
        <v>221</v>
      </c>
      <c r="AO9" s="79">
        <v>221</v>
      </c>
      <c r="AP9" s="79">
        <v>221</v>
      </c>
      <c r="AQ9" s="79">
        <v>221</v>
      </c>
      <c r="AR9" s="79">
        <v>221</v>
      </c>
      <c r="AS9" s="79">
        <v>221</v>
      </c>
      <c r="AT9" s="79">
        <v>221</v>
      </c>
      <c r="AU9" s="79">
        <v>221</v>
      </c>
      <c r="AV9" s="79">
        <v>221</v>
      </c>
      <c r="AW9" s="79">
        <v>221</v>
      </c>
      <c r="AX9" s="79">
        <v>221</v>
      </c>
      <c r="AY9" s="79">
        <v>221</v>
      </c>
      <c r="AZ9" s="79">
        <v>221</v>
      </c>
      <c r="BA9" s="79">
        <v>221</v>
      </c>
      <c r="BB9" s="79">
        <v>221</v>
      </c>
      <c r="BC9" s="79">
        <v>221</v>
      </c>
      <c r="BD9" s="79">
        <v>221</v>
      </c>
      <c r="BE9" s="79">
        <v>221</v>
      </c>
      <c r="BF9" s="79">
        <v>221</v>
      </c>
      <c r="BG9" s="79">
        <v>221</v>
      </c>
      <c r="BH9" s="79">
        <v>221</v>
      </c>
      <c r="BI9" s="79">
        <v>221</v>
      </c>
      <c r="BJ9" s="79">
        <v>221</v>
      </c>
      <c r="BK9" s="79">
        <v>221</v>
      </c>
      <c r="BL9" s="79">
        <v>221</v>
      </c>
      <c r="BM9" s="79">
        <v>221</v>
      </c>
      <c r="BN9" s="79">
        <v>221</v>
      </c>
      <c r="BO9" s="79">
        <v>221</v>
      </c>
      <c r="BP9" s="79">
        <v>221</v>
      </c>
      <c r="BQ9" s="79">
        <v>221</v>
      </c>
      <c r="BR9" s="79">
        <v>221</v>
      </c>
      <c r="BS9" s="79">
        <v>221</v>
      </c>
      <c r="BT9" s="79">
        <v>221</v>
      </c>
      <c r="BU9" s="79">
        <v>221</v>
      </c>
      <c r="BV9" s="79">
        <v>221</v>
      </c>
      <c r="BW9" s="79">
        <v>221</v>
      </c>
      <c r="BX9" s="79">
        <v>221</v>
      </c>
      <c r="BY9" s="79">
        <v>221</v>
      </c>
      <c r="BZ9" s="79">
        <v>221</v>
      </c>
      <c r="CA9" s="79">
        <v>221</v>
      </c>
      <c r="CB9" s="79">
        <v>221</v>
      </c>
      <c r="CC9" s="79">
        <v>221</v>
      </c>
      <c r="CD9" s="79">
        <v>221</v>
      </c>
      <c r="CE9" s="79">
        <v>221</v>
      </c>
      <c r="CF9" s="79">
        <v>221</v>
      </c>
      <c r="CG9" s="79">
        <v>221</v>
      </c>
      <c r="CH9" s="79">
        <v>221</v>
      </c>
      <c r="CI9" s="79">
        <v>221</v>
      </c>
      <c r="CJ9" s="79">
        <v>221</v>
      </c>
      <c r="CK9" s="79">
        <v>221</v>
      </c>
      <c r="CL9" s="79">
        <v>221</v>
      </c>
      <c r="CM9" s="79">
        <v>221</v>
      </c>
      <c r="CN9" s="79">
        <v>221</v>
      </c>
      <c r="CO9" s="79">
        <v>221</v>
      </c>
      <c r="CP9" s="79">
        <v>221</v>
      </c>
      <c r="CQ9" s="79">
        <v>221</v>
      </c>
      <c r="CR9" s="79">
        <v>221</v>
      </c>
      <c r="CS9" s="79">
        <v>221</v>
      </c>
      <c r="CT9" s="79">
        <v>221</v>
      </c>
      <c r="CU9" s="79">
        <v>221</v>
      </c>
      <c r="CV9" s="79">
        <v>221</v>
      </c>
      <c r="CW9" s="79">
        <v>221</v>
      </c>
      <c r="CX9" s="79">
        <v>221</v>
      </c>
      <c r="CY9" s="79">
        <v>221</v>
      </c>
      <c r="CZ9" s="79">
        <v>221</v>
      </c>
      <c r="DA9" s="79">
        <v>221</v>
      </c>
      <c r="DB9" s="79">
        <v>221</v>
      </c>
      <c r="DC9" s="79">
        <v>221</v>
      </c>
      <c r="DD9" s="79">
        <v>221</v>
      </c>
      <c r="DE9" s="79">
        <v>221</v>
      </c>
      <c r="DF9" s="79">
        <v>221</v>
      </c>
      <c r="DG9" s="79">
        <v>221</v>
      </c>
      <c r="DH9" s="79">
        <v>221</v>
      </c>
      <c r="DI9" s="79">
        <v>221</v>
      </c>
      <c r="DJ9" s="79">
        <v>221</v>
      </c>
      <c r="DK9" s="79">
        <v>221</v>
      </c>
      <c r="DL9" s="79">
        <v>221</v>
      </c>
      <c r="DM9" s="79">
        <v>221</v>
      </c>
      <c r="DN9" s="79">
        <v>221</v>
      </c>
    </row>
    <row r="10" spans="1:118" x14ac:dyDescent="0.25">
      <c r="A10" s="76" t="s">
        <v>285</v>
      </c>
      <c r="B10" s="78" t="s">
        <v>486</v>
      </c>
      <c r="C10" s="78" t="s">
        <v>487</v>
      </c>
      <c r="D10" s="78" t="s">
        <v>488</v>
      </c>
      <c r="E10" s="78" t="s">
        <v>489</v>
      </c>
      <c r="F10" s="78" t="s">
        <v>490</v>
      </c>
      <c r="G10" s="78" t="s">
        <v>491</v>
      </c>
      <c r="H10" s="78" t="s">
        <v>492</v>
      </c>
      <c r="I10" s="78" t="s">
        <v>493</v>
      </c>
      <c r="J10" s="78" t="s">
        <v>494</v>
      </c>
      <c r="K10" s="78" t="s">
        <v>495</v>
      </c>
      <c r="L10" s="78" t="s">
        <v>496</v>
      </c>
      <c r="M10" s="78" t="s">
        <v>497</v>
      </c>
      <c r="N10" s="78" t="s">
        <v>498</v>
      </c>
      <c r="O10" s="78" t="s">
        <v>499</v>
      </c>
      <c r="P10" s="78" t="s">
        <v>500</v>
      </c>
      <c r="Q10" s="78" t="s">
        <v>501</v>
      </c>
      <c r="R10" s="78" t="s">
        <v>502</v>
      </c>
      <c r="S10" s="78" t="s">
        <v>503</v>
      </c>
      <c r="T10" s="78" t="s">
        <v>504</v>
      </c>
      <c r="U10" s="78" t="s">
        <v>505</v>
      </c>
      <c r="V10" s="78" t="s">
        <v>506</v>
      </c>
      <c r="W10" s="78" t="s">
        <v>507</v>
      </c>
      <c r="X10" s="78" t="s">
        <v>508</v>
      </c>
      <c r="Y10" s="78" t="s">
        <v>509</v>
      </c>
      <c r="Z10" s="78" t="s">
        <v>510</v>
      </c>
      <c r="AA10" s="78" t="s">
        <v>511</v>
      </c>
      <c r="AB10" s="78" t="s">
        <v>512</v>
      </c>
      <c r="AC10" s="78" t="s">
        <v>513</v>
      </c>
      <c r="AD10" s="78" t="s">
        <v>514</v>
      </c>
      <c r="AE10" s="78" t="s">
        <v>515</v>
      </c>
      <c r="AF10" s="78" t="s">
        <v>516</v>
      </c>
      <c r="AG10" s="78" t="s">
        <v>517</v>
      </c>
      <c r="AH10" s="78" t="s">
        <v>518</v>
      </c>
      <c r="AI10" s="78" t="s">
        <v>519</v>
      </c>
      <c r="AJ10" s="78" t="s">
        <v>520</v>
      </c>
      <c r="AK10" s="78" t="s">
        <v>521</v>
      </c>
      <c r="AL10" s="78" t="s">
        <v>522</v>
      </c>
      <c r="AM10" s="78" t="s">
        <v>523</v>
      </c>
      <c r="AN10" s="78" t="s">
        <v>524</v>
      </c>
      <c r="AO10" s="78" t="s">
        <v>525</v>
      </c>
      <c r="AP10" s="78" t="s">
        <v>526</v>
      </c>
      <c r="AQ10" s="78" t="s">
        <v>527</v>
      </c>
      <c r="AR10" s="78" t="s">
        <v>528</v>
      </c>
      <c r="AS10" s="78" t="s">
        <v>529</v>
      </c>
      <c r="AT10" s="78" t="s">
        <v>530</v>
      </c>
      <c r="AU10" s="78" t="s">
        <v>531</v>
      </c>
      <c r="AV10" s="78" t="s">
        <v>532</v>
      </c>
      <c r="AW10" s="78" t="s">
        <v>533</v>
      </c>
      <c r="AX10" s="78" t="s">
        <v>534</v>
      </c>
      <c r="AY10" s="78" t="s">
        <v>535</v>
      </c>
      <c r="AZ10" s="78" t="s">
        <v>536</v>
      </c>
      <c r="BA10" s="78" t="s">
        <v>537</v>
      </c>
      <c r="BB10" s="78" t="s">
        <v>538</v>
      </c>
      <c r="BC10" s="78" t="s">
        <v>539</v>
      </c>
      <c r="BD10" s="78" t="s">
        <v>540</v>
      </c>
      <c r="BE10" s="78" t="s">
        <v>541</v>
      </c>
      <c r="BF10" s="78" t="s">
        <v>542</v>
      </c>
      <c r="BG10" s="78" t="s">
        <v>543</v>
      </c>
      <c r="BH10" s="78" t="s">
        <v>544</v>
      </c>
      <c r="BI10" s="78" t="s">
        <v>545</v>
      </c>
      <c r="BJ10" s="78" t="s">
        <v>546</v>
      </c>
      <c r="BK10" s="78" t="s">
        <v>547</v>
      </c>
      <c r="BL10" s="78" t="s">
        <v>548</v>
      </c>
      <c r="BM10" s="78" t="s">
        <v>549</v>
      </c>
      <c r="BN10" s="78" t="s">
        <v>550</v>
      </c>
      <c r="BO10" s="78" t="s">
        <v>551</v>
      </c>
      <c r="BP10" s="78" t="s">
        <v>552</v>
      </c>
      <c r="BQ10" s="78" t="s">
        <v>553</v>
      </c>
      <c r="BR10" s="78" t="s">
        <v>554</v>
      </c>
      <c r="BS10" s="78" t="s">
        <v>555</v>
      </c>
      <c r="BT10" s="78" t="s">
        <v>556</v>
      </c>
      <c r="BU10" s="78" t="s">
        <v>557</v>
      </c>
      <c r="BV10" s="78" t="s">
        <v>558</v>
      </c>
      <c r="BW10" s="78" t="s">
        <v>559</v>
      </c>
      <c r="BX10" s="78" t="s">
        <v>560</v>
      </c>
      <c r="BY10" s="78" t="s">
        <v>561</v>
      </c>
      <c r="BZ10" s="78" t="s">
        <v>562</v>
      </c>
      <c r="CA10" s="78" t="s">
        <v>563</v>
      </c>
      <c r="CB10" s="78" t="s">
        <v>564</v>
      </c>
      <c r="CC10" s="78" t="s">
        <v>565</v>
      </c>
      <c r="CD10" s="78" t="s">
        <v>566</v>
      </c>
      <c r="CE10" s="78" t="s">
        <v>567</v>
      </c>
      <c r="CF10" s="78" t="s">
        <v>568</v>
      </c>
      <c r="CG10" s="78" t="s">
        <v>569</v>
      </c>
      <c r="CH10" s="78" t="s">
        <v>570</v>
      </c>
      <c r="CI10" s="78" t="s">
        <v>571</v>
      </c>
      <c r="CJ10" s="78" t="s">
        <v>572</v>
      </c>
      <c r="CK10" s="78" t="s">
        <v>573</v>
      </c>
      <c r="CL10" s="78" t="s">
        <v>574</v>
      </c>
      <c r="CM10" s="78" t="s">
        <v>575</v>
      </c>
      <c r="CN10" s="78" t="s">
        <v>576</v>
      </c>
      <c r="CO10" s="78" t="s">
        <v>577</v>
      </c>
      <c r="CP10" s="78" t="s">
        <v>578</v>
      </c>
      <c r="CQ10" s="78" t="s">
        <v>579</v>
      </c>
      <c r="CR10" s="78" t="s">
        <v>580</v>
      </c>
      <c r="CS10" s="78" t="s">
        <v>581</v>
      </c>
      <c r="CT10" s="78" t="s">
        <v>582</v>
      </c>
      <c r="CU10" s="78" t="s">
        <v>583</v>
      </c>
      <c r="CV10" s="78" t="s">
        <v>584</v>
      </c>
      <c r="CW10" s="78" t="s">
        <v>585</v>
      </c>
      <c r="CX10" s="78" t="s">
        <v>586</v>
      </c>
      <c r="CY10" s="78" t="s">
        <v>587</v>
      </c>
      <c r="CZ10" s="78" t="s">
        <v>588</v>
      </c>
      <c r="DA10" s="78" t="s">
        <v>589</v>
      </c>
      <c r="DB10" s="78" t="s">
        <v>590</v>
      </c>
      <c r="DC10" s="78" t="s">
        <v>591</v>
      </c>
      <c r="DD10" s="78" t="s">
        <v>592</v>
      </c>
      <c r="DE10" s="78" t="s">
        <v>593</v>
      </c>
      <c r="DF10" s="78" t="s">
        <v>594</v>
      </c>
      <c r="DG10" s="78" t="s">
        <v>595</v>
      </c>
      <c r="DH10" s="78" t="s">
        <v>596</v>
      </c>
      <c r="DI10" s="78" t="s">
        <v>597</v>
      </c>
      <c r="DJ10" s="78" t="s">
        <v>598</v>
      </c>
      <c r="DK10" s="78" t="s">
        <v>599</v>
      </c>
      <c r="DL10" s="78" t="s">
        <v>600</v>
      </c>
      <c r="DM10" s="78" t="s">
        <v>601</v>
      </c>
      <c r="DN10" s="78" t="s">
        <v>602</v>
      </c>
    </row>
    <row r="11" spans="1:118" x14ac:dyDescent="0.25">
      <c r="A11" s="82">
        <v>21794</v>
      </c>
      <c r="B11" s="88">
        <v>87</v>
      </c>
      <c r="C11" s="88">
        <v>998</v>
      </c>
      <c r="D11" s="88">
        <v>1848</v>
      </c>
      <c r="E11" s="88">
        <v>86</v>
      </c>
      <c r="F11" s="88">
        <v>67</v>
      </c>
      <c r="G11" s="88">
        <v>99</v>
      </c>
      <c r="H11" s="88">
        <v>0</v>
      </c>
      <c r="I11" s="88">
        <v>0</v>
      </c>
      <c r="J11" s="88">
        <v>252</v>
      </c>
      <c r="K11" s="88">
        <v>3184</v>
      </c>
      <c r="L11" s="88">
        <v>14</v>
      </c>
      <c r="M11" s="88">
        <v>153</v>
      </c>
      <c r="N11" s="88">
        <v>40</v>
      </c>
      <c r="O11" s="88">
        <v>4</v>
      </c>
      <c r="P11" s="88">
        <v>53</v>
      </c>
      <c r="Q11" s="88">
        <v>0</v>
      </c>
      <c r="R11" s="88">
        <v>53</v>
      </c>
      <c r="S11" s="88">
        <v>263</v>
      </c>
      <c r="T11" s="88">
        <v>3447</v>
      </c>
      <c r="U11" s="88">
        <v>35</v>
      </c>
      <c r="V11" s="88">
        <v>21</v>
      </c>
      <c r="W11" s="88">
        <v>11</v>
      </c>
      <c r="X11" s="88">
        <v>0</v>
      </c>
      <c r="Y11" s="88">
        <v>66</v>
      </c>
      <c r="Z11" s="88">
        <v>66</v>
      </c>
      <c r="AA11" s="88">
        <v>214</v>
      </c>
      <c r="AB11" s="88">
        <v>4</v>
      </c>
      <c r="AC11" s="88">
        <v>23</v>
      </c>
      <c r="AD11" s="88">
        <v>39</v>
      </c>
      <c r="AE11" s="88">
        <v>10</v>
      </c>
      <c r="AF11" s="88">
        <v>2</v>
      </c>
      <c r="AG11" s="88">
        <v>12</v>
      </c>
      <c r="AH11" s="88">
        <v>292</v>
      </c>
      <c r="AI11" s="88">
        <v>359</v>
      </c>
      <c r="AJ11" s="88">
        <v>3089</v>
      </c>
      <c r="AK11" s="88">
        <v>2289</v>
      </c>
      <c r="AL11" s="88">
        <v>386</v>
      </c>
      <c r="AM11" s="88">
        <v>413</v>
      </c>
      <c r="AN11" s="88">
        <v>3447</v>
      </c>
      <c r="AO11" s="88">
        <v>88</v>
      </c>
      <c r="AP11" s="88">
        <v>1008</v>
      </c>
      <c r="AQ11" s="88">
        <v>1856</v>
      </c>
      <c r="AR11" s="88">
        <v>86</v>
      </c>
      <c r="AS11" s="88">
        <v>67</v>
      </c>
      <c r="AT11" s="88">
        <v>102</v>
      </c>
      <c r="AU11" s="88">
        <v>0</v>
      </c>
      <c r="AV11" s="88">
        <v>0</v>
      </c>
      <c r="AW11" s="88">
        <v>255</v>
      </c>
      <c r="AX11" s="88">
        <v>3208</v>
      </c>
      <c r="AY11" s="88">
        <v>14</v>
      </c>
      <c r="AZ11" s="88">
        <v>152</v>
      </c>
      <c r="BA11" s="88">
        <v>40</v>
      </c>
      <c r="BB11" s="88">
        <v>4</v>
      </c>
      <c r="BC11" s="88">
        <v>52</v>
      </c>
      <c r="BD11" s="88">
        <v>0</v>
      </c>
      <c r="BE11" s="88">
        <v>53</v>
      </c>
      <c r="BF11" s="88">
        <v>262</v>
      </c>
      <c r="BG11" s="88">
        <v>3470</v>
      </c>
      <c r="BH11" s="88">
        <v>35</v>
      </c>
      <c r="BI11" s="88">
        <v>21</v>
      </c>
      <c r="BJ11" s="88">
        <v>11</v>
      </c>
      <c r="BK11" s="88">
        <v>0</v>
      </c>
      <c r="BL11" s="88">
        <v>67</v>
      </c>
      <c r="BM11" s="88">
        <v>67</v>
      </c>
      <c r="BN11" s="88">
        <v>216</v>
      </c>
      <c r="BO11" s="88">
        <v>5</v>
      </c>
      <c r="BP11" s="88">
        <v>23</v>
      </c>
      <c r="BQ11" s="88">
        <v>39</v>
      </c>
      <c r="BR11" s="88">
        <v>9</v>
      </c>
      <c r="BS11" s="88">
        <v>2</v>
      </c>
      <c r="BT11" s="88">
        <v>12</v>
      </c>
      <c r="BU11" s="88">
        <v>295</v>
      </c>
      <c r="BV11" s="88">
        <v>362</v>
      </c>
      <c r="BW11" s="88">
        <v>3108</v>
      </c>
      <c r="BX11" s="88">
        <v>2283</v>
      </c>
      <c r="BY11" s="88">
        <v>411</v>
      </c>
      <c r="BZ11" s="88">
        <v>413</v>
      </c>
      <c r="CA11" s="88">
        <v>3470</v>
      </c>
      <c r="CB11" s="88">
        <v>98</v>
      </c>
      <c r="CC11" s="88">
        <v>1041</v>
      </c>
      <c r="CD11" s="88">
        <v>1903</v>
      </c>
      <c r="CE11" s="88">
        <v>80</v>
      </c>
      <c r="CF11" s="88">
        <v>67</v>
      </c>
      <c r="CG11" s="88">
        <v>54</v>
      </c>
      <c r="CH11" s="88">
        <v>0</v>
      </c>
      <c r="CI11" s="88">
        <v>0</v>
      </c>
      <c r="CJ11" s="88">
        <v>201</v>
      </c>
      <c r="CK11" s="88">
        <v>3242</v>
      </c>
      <c r="CL11" s="88">
        <v>14</v>
      </c>
      <c r="CM11" s="88">
        <v>150</v>
      </c>
      <c r="CN11" s="88">
        <v>40</v>
      </c>
      <c r="CO11" s="88">
        <v>4</v>
      </c>
      <c r="CP11" s="88">
        <v>53</v>
      </c>
      <c r="CQ11" s="88">
        <v>0</v>
      </c>
      <c r="CR11" s="88">
        <v>53</v>
      </c>
      <c r="CS11" s="88">
        <v>261</v>
      </c>
      <c r="CT11" s="88">
        <v>3504</v>
      </c>
      <c r="CU11" s="88">
        <v>32</v>
      </c>
      <c r="CV11" s="88">
        <v>21</v>
      </c>
      <c r="CW11" s="88">
        <v>11</v>
      </c>
      <c r="CX11" s="88">
        <v>0</v>
      </c>
      <c r="CY11" s="88">
        <v>64</v>
      </c>
      <c r="CZ11" s="88">
        <v>64</v>
      </c>
      <c r="DA11" s="88">
        <v>116</v>
      </c>
      <c r="DB11" s="88">
        <v>6</v>
      </c>
      <c r="DC11" s="88">
        <v>23</v>
      </c>
      <c r="DD11" s="88">
        <v>39</v>
      </c>
      <c r="DE11" s="88">
        <v>9</v>
      </c>
      <c r="DF11" s="88">
        <v>2</v>
      </c>
      <c r="DG11" s="88">
        <v>11</v>
      </c>
      <c r="DH11" s="88">
        <v>196</v>
      </c>
      <c r="DI11" s="88">
        <v>260</v>
      </c>
      <c r="DJ11" s="88">
        <v>3244</v>
      </c>
      <c r="DK11" s="88">
        <v>2250</v>
      </c>
      <c r="DL11" s="88">
        <v>580</v>
      </c>
      <c r="DM11" s="88">
        <v>413</v>
      </c>
      <c r="DN11" s="88">
        <v>3504</v>
      </c>
    </row>
    <row r="12" spans="1:118" x14ac:dyDescent="0.25">
      <c r="A12" s="82">
        <v>21885</v>
      </c>
      <c r="B12" s="88">
        <v>90</v>
      </c>
      <c r="C12" s="88">
        <v>996</v>
      </c>
      <c r="D12" s="88">
        <v>1905</v>
      </c>
      <c r="E12" s="88">
        <v>88</v>
      </c>
      <c r="F12" s="88">
        <v>69</v>
      </c>
      <c r="G12" s="88">
        <v>97</v>
      </c>
      <c r="H12" s="88">
        <v>0</v>
      </c>
      <c r="I12" s="88">
        <v>0</v>
      </c>
      <c r="J12" s="88">
        <v>254</v>
      </c>
      <c r="K12" s="88">
        <v>3244</v>
      </c>
      <c r="L12" s="88">
        <v>14</v>
      </c>
      <c r="M12" s="88">
        <v>154</v>
      </c>
      <c r="N12" s="88">
        <v>41</v>
      </c>
      <c r="O12" s="88">
        <v>4</v>
      </c>
      <c r="P12" s="88">
        <v>53</v>
      </c>
      <c r="Q12" s="88">
        <v>0</v>
      </c>
      <c r="R12" s="88">
        <v>54</v>
      </c>
      <c r="S12" s="88">
        <v>267</v>
      </c>
      <c r="T12" s="88">
        <v>3511</v>
      </c>
      <c r="U12" s="88">
        <v>35</v>
      </c>
      <c r="V12" s="88">
        <v>22</v>
      </c>
      <c r="W12" s="88">
        <v>11</v>
      </c>
      <c r="X12" s="88">
        <v>0</v>
      </c>
      <c r="Y12" s="88">
        <v>68</v>
      </c>
      <c r="Z12" s="88">
        <v>68</v>
      </c>
      <c r="AA12" s="88">
        <v>216</v>
      </c>
      <c r="AB12" s="88">
        <v>5</v>
      </c>
      <c r="AC12" s="88">
        <v>24</v>
      </c>
      <c r="AD12" s="88">
        <v>40</v>
      </c>
      <c r="AE12" s="88">
        <v>10</v>
      </c>
      <c r="AF12" s="88">
        <v>2</v>
      </c>
      <c r="AG12" s="88">
        <v>12</v>
      </c>
      <c r="AH12" s="88">
        <v>297</v>
      </c>
      <c r="AI12" s="88">
        <v>365</v>
      </c>
      <c r="AJ12" s="88">
        <v>3146</v>
      </c>
      <c r="AK12" s="88">
        <v>2347</v>
      </c>
      <c r="AL12" s="88">
        <v>387</v>
      </c>
      <c r="AM12" s="88">
        <v>413</v>
      </c>
      <c r="AN12" s="88">
        <v>3511</v>
      </c>
      <c r="AO12" s="88">
        <v>90</v>
      </c>
      <c r="AP12" s="88">
        <v>998</v>
      </c>
      <c r="AQ12" s="88">
        <v>1893</v>
      </c>
      <c r="AR12" s="88">
        <v>90</v>
      </c>
      <c r="AS12" s="88">
        <v>69</v>
      </c>
      <c r="AT12" s="88">
        <v>96</v>
      </c>
      <c r="AU12" s="88">
        <v>0</v>
      </c>
      <c r="AV12" s="88">
        <v>0</v>
      </c>
      <c r="AW12" s="88">
        <v>255</v>
      </c>
      <c r="AX12" s="88">
        <v>3235</v>
      </c>
      <c r="AY12" s="88">
        <v>14</v>
      </c>
      <c r="AZ12" s="88">
        <v>157</v>
      </c>
      <c r="BA12" s="88">
        <v>41</v>
      </c>
      <c r="BB12" s="88">
        <v>3</v>
      </c>
      <c r="BC12" s="88">
        <v>54</v>
      </c>
      <c r="BD12" s="88">
        <v>0</v>
      </c>
      <c r="BE12" s="88">
        <v>54</v>
      </c>
      <c r="BF12" s="88">
        <v>269</v>
      </c>
      <c r="BG12" s="88">
        <v>3505</v>
      </c>
      <c r="BH12" s="88">
        <v>35</v>
      </c>
      <c r="BI12" s="88">
        <v>22</v>
      </c>
      <c r="BJ12" s="88">
        <v>11</v>
      </c>
      <c r="BK12" s="88">
        <v>0</v>
      </c>
      <c r="BL12" s="88">
        <v>68</v>
      </c>
      <c r="BM12" s="88">
        <v>68</v>
      </c>
      <c r="BN12" s="88">
        <v>215</v>
      </c>
      <c r="BO12" s="88">
        <v>6</v>
      </c>
      <c r="BP12" s="88">
        <v>24</v>
      </c>
      <c r="BQ12" s="88">
        <v>40</v>
      </c>
      <c r="BR12" s="88">
        <v>11</v>
      </c>
      <c r="BS12" s="88">
        <v>2</v>
      </c>
      <c r="BT12" s="88">
        <v>13</v>
      </c>
      <c r="BU12" s="88">
        <v>298</v>
      </c>
      <c r="BV12" s="88">
        <v>366</v>
      </c>
      <c r="BW12" s="88">
        <v>3139</v>
      </c>
      <c r="BX12" s="88">
        <v>2345</v>
      </c>
      <c r="BY12" s="88">
        <v>381</v>
      </c>
      <c r="BZ12" s="88">
        <v>413</v>
      </c>
      <c r="CA12" s="88">
        <v>3505</v>
      </c>
      <c r="CB12" s="88">
        <v>99</v>
      </c>
      <c r="CC12" s="88">
        <v>1253</v>
      </c>
      <c r="CD12" s="88">
        <v>2009</v>
      </c>
      <c r="CE12" s="88">
        <v>94</v>
      </c>
      <c r="CF12" s="88">
        <v>69</v>
      </c>
      <c r="CG12" s="88">
        <v>122</v>
      </c>
      <c r="CH12" s="88">
        <v>0</v>
      </c>
      <c r="CI12" s="88">
        <v>0</v>
      </c>
      <c r="CJ12" s="88">
        <v>284</v>
      </c>
      <c r="CK12" s="88">
        <v>3646</v>
      </c>
      <c r="CL12" s="88">
        <v>14</v>
      </c>
      <c r="CM12" s="88">
        <v>160</v>
      </c>
      <c r="CN12" s="88">
        <v>41</v>
      </c>
      <c r="CO12" s="88">
        <v>3</v>
      </c>
      <c r="CP12" s="88">
        <v>54</v>
      </c>
      <c r="CQ12" s="88">
        <v>0</v>
      </c>
      <c r="CR12" s="88">
        <v>54</v>
      </c>
      <c r="CS12" s="88">
        <v>273</v>
      </c>
      <c r="CT12" s="88">
        <v>3918</v>
      </c>
      <c r="CU12" s="88">
        <v>35</v>
      </c>
      <c r="CV12" s="88">
        <v>22</v>
      </c>
      <c r="CW12" s="88">
        <v>11</v>
      </c>
      <c r="CX12" s="88">
        <v>0</v>
      </c>
      <c r="CY12" s="88">
        <v>68</v>
      </c>
      <c r="CZ12" s="88">
        <v>68</v>
      </c>
      <c r="DA12" s="88">
        <v>167</v>
      </c>
      <c r="DB12" s="88">
        <v>7</v>
      </c>
      <c r="DC12" s="88">
        <v>24</v>
      </c>
      <c r="DD12" s="88">
        <v>40</v>
      </c>
      <c r="DE12" s="88">
        <v>12</v>
      </c>
      <c r="DF12" s="88">
        <v>2</v>
      </c>
      <c r="DG12" s="88">
        <v>14</v>
      </c>
      <c r="DH12" s="88">
        <v>252</v>
      </c>
      <c r="DI12" s="88">
        <v>320</v>
      </c>
      <c r="DJ12" s="88">
        <v>3598</v>
      </c>
      <c r="DK12" s="88">
        <v>2496</v>
      </c>
      <c r="DL12" s="88">
        <v>690</v>
      </c>
      <c r="DM12" s="88">
        <v>413</v>
      </c>
      <c r="DN12" s="88">
        <v>3918</v>
      </c>
    </row>
    <row r="13" spans="1:118" x14ac:dyDescent="0.25">
      <c r="A13" s="82">
        <v>21976</v>
      </c>
      <c r="B13" s="88">
        <v>94</v>
      </c>
      <c r="C13" s="88">
        <v>995</v>
      </c>
      <c r="D13" s="88">
        <v>1965</v>
      </c>
      <c r="E13" s="88">
        <v>90</v>
      </c>
      <c r="F13" s="88">
        <v>71</v>
      </c>
      <c r="G13" s="88">
        <v>94</v>
      </c>
      <c r="H13" s="88">
        <v>0</v>
      </c>
      <c r="I13" s="88">
        <v>0</v>
      </c>
      <c r="J13" s="88">
        <v>256</v>
      </c>
      <c r="K13" s="88">
        <v>3310</v>
      </c>
      <c r="L13" s="88">
        <v>15</v>
      </c>
      <c r="M13" s="88">
        <v>156</v>
      </c>
      <c r="N13" s="88">
        <v>43</v>
      </c>
      <c r="O13" s="88">
        <v>4</v>
      </c>
      <c r="P13" s="88">
        <v>54</v>
      </c>
      <c r="Q13" s="88">
        <v>0</v>
      </c>
      <c r="R13" s="88">
        <v>54</v>
      </c>
      <c r="S13" s="88">
        <v>272</v>
      </c>
      <c r="T13" s="88">
        <v>3582</v>
      </c>
      <c r="U13" s="88">
        <v>36</v>
      </c>
      <c r="V13" s="88">
        <v>23</v>
      </c>
      <c r="W13" s="88">
        <v>11</v>
      </c>
      <c r="X13" s="88">
        <v>0</v>
      </c>
      <c r="Y13" s="88">
        <v>70</v>
      </c>
      <c r="Z13" s="88">
        <v>70</v>
      </c>
      <c r="AA13" s="88">
        <v>222</v>
      </c>
      <c r="AB13" s="88">
        <v>6</v>
      </c>
      <c r="AC13" s="88">
        <v>24</v>
      </c>
      <c r="AD13" s="88">
        <v>41</v>
      </c>
      <c r="AE13" s="88">
        <v>10</v>
      </c>
      <c r="AF13" s="88">
        <v>2</v>
      </c>
      <c r="AG13" s="88">
        <v>13</v>
      </c>
      <c r="AH13" s="88">
        <v>305</v>
      </c>
      <c r="AI13" s="88">
        <v>375</v>
      </c>
      <c r="AJ13" s="88">
        <v>3206</v>
      </c>
      <c r="AK13" s="88">
        <v>2407</v>
      </c>
      <c r="AL13" s="88">
        <v>386</v>
      </c>
      <c r="AM13" s="88">
        <v>414</v>
      </c>
      <c r="AN13" s="88">
        <v>3582</v>
      </c>
      <c r="AO13" s="88">
        <v>90</v>
      </c>
      <c r="AP13" s="88">
        <v>971</v>
      </c>
      <c r="AQ13" s="88">
        <v>1968</v>
      </c>
      <c r="AR13" s="88">
        <v>87</v>
      </c>
      <c r="AS13" s="88">
        <v>71</v>
      </c>
      <c r="AT13" s="88">
        <v>93</v>
      </c>
      <c r="AU13" s="88">
        <v>0</v>
      </c>
      <c r="AV13" s="88">
        <v>0</v>
      </c>
      <c r="AW13" s="88">
        <v>251</v>
      </c>
      <c r="AX13" s="88">
        <v>3281</v>
      </c>
      <c r="AY13" s="88">
        <v>15</v>
      </c>
      <c r="AZ13" s="88">
        <v>153</v>
      </c>
      <c r="BA13" s="88">
        <v>43</v>
      </c>
      <c r="BB13" s="88">
        <v>4</v>
      </c>
      <c r="BC13" s="88">
        <v>54</v>
      </c>
      <c r="BD13" s="88">
        <v>0</v>
      </c>
      <c r="BE13" s="88">
        <v>54</v>
      </c>
      <c r="BF13" s="88">
        <v>270</v>
      </c>
      <c r="BG13" s="88">
        <v>3550</v>
      </c>
      <c r="BH13" s="88">
        <v>36</v>
      </c>
      <c r="BI13" s="88">
        <v>22</v>
      </c>
      <c r="BJ13" s="88">
        <v>11</v>
      </c>
      <c r="BK13" s="88">
        <v>0</v>
      </c>
      <c r="BL13" s="88">
        <v>70</v>
      </c>
      <c r="BM13" s="88">
        <v>70</v>
      </c>
      <c r="BN13" s="88">
        <v>219</v>
      </c>
      <c r="BO13" s="88">
        <v>7</v>
      </c>
      <c r="BP13" s="88">
        <v>24</v>
      </c>
      <c r="BQ13" s="88">
        <v>41</v>
      </c>
      <c r="BR13" s="88">
        <v>10</v>
      </c>
      <c r="BS13" s="88">
        <v>2</v>
      </c>
      <c r="BT13" s="88">
        <v>12</v>
      </c>
      <c r="BU13" s="88">
        <v>303</v>
      </c>
      <c r="BV13" s="88">
        <v>373</v>
      </c>
      <c r="BW13" s="88">
        <v>3178</v>
      </c>
      <c r="BX13" s="88">
        <v>2403</v>
      </c>
      <c r="BY13" s="88">
        <v>361</v>
      </c>
      <c r="BZ13" s="88">
        <v>413</v>
      </c>
      <c r="CA13" s="88">
        <v>3550</v>
      </c>
      <c r="CB13" s="88">
        <v>85</v>
      </c>
      <c r="CC13" s="88">
        <v>907</v>
      </c>
      <c r="CD13" s="88">
        <v>1854</v>
      </c>
      <c r="CE13" s="88">
        <v>85</v>
      </c>
      <c r="CF13" s="88">
        <v>71</v>
      </c>
      <c r="CG13" s="88">
        <v>52</v>
      </c>
      <c r="CH13" s="88">
        <v>0</v>
      </c>
      <c r="CI13" s="88">
        <v>0</v>
      </c>
      <c r="CJ13" s="88">
        <v>208</v>
      </c>
      <c r="CK13" s="88">
        <v>3054</v>
      </c>
      <c r="CL13" s="88">
        <v>15</v>
      </c>
      <c r="CM13" s="88">
        <v>149</v>
      </c>
      <c r="CN13" s="88">
        <v>43</v>
      </c>
      <c r="CO13" s="88">
        <v>4</v>
      </c>
      <c r="CP13" s="88">
        <v>54</v>
      </c>
      <c r="CQ13" s="88">
        <v>0</v>
      </c>
      <c r="CR13" s="88">
        <v>54</v>
      </c>
      <c r="CS13" s="88">
        <v>265</v>
      </c>
      <c r="CT13" s="88">
        <v>3319</v>
      </c>
      <c r="CU13" s="88">
        <v>37</v>
      </c>
      <c r="CV13" s="88">
        <v>22</v>
      </c>
      <c r="CW13" s="88">
        <v>11</v>
      </c>
      <c r="CX13" s="88">
        <v>0</v>
      </c>
      <c r="CY13" s="88">
        <v>70</v>
      </c>
      <c r="CZ13" s="88">
        <v>70</v>
      </c>
      <c r="DA13" s="88">
        <v>229</v>
      </c>
      <c r="DB13" s="88">
        <v>8</v>
      </c>
      <c r="DC13" s="88">
        <v>24</v>
      </c>
      <c r="DD13" s="88">
        <v>41</v>
      </c>
      <c r="DE13" s="88">
        <v>9</v>
      </c>
      <c r="DF13" s="88">
        <v>2</v>
      </c>
      <c r="DG13" s="88">
        <v>11</v>
      </c>
      <c r="DH13" s="88">
        <v>313</v>
      </c>
      <c r="DI13" s="88">
        <v>384</v>
      </c>
      <c r="DJ13" s="88">
        <v>2935</v>
      </c>
      <c r="DK13" s="88">
        <v>2305</v>
      </c>
      <c r="DL13" s="88">
        <v>218</v>
      </c>
      <c r="DM13" s="88">
        <v>413</v>
      </c>
      <c r="DN13" s="88">
        <v>3319</v>
      </c>
    </row>
    <row r="14" spans="1:118" x14ac:dyDescent="0.25">
      <c r="A14" s="82">
        <v>22068</v>
      </c>
      <c r="B14" s="88">
        <v>100</v>
      </c>
      <c r="C14" s="88">
        <v>991</v>
      </c>
      <c r="D14" s="88">
        <v>2029</v>
      </c>
      <c r="E14" s="88">
        <v>94</v>
      </c>
      <c r="F14" s="88">
        <v>74</v>
      </c>
      <c r="G14" s="88">
        <v>93</v>
      </c>
      <c r="H14" s="88">
        <v>0</v>
      </c>
      <c r="I14" s="88">
        <v>0</v>
      </c>
      <c r="J14" s="88">
        <v>261</v>
      </c>
      <c r="K14" s="88">
        <v>3381</v>
      </c>
      <c r="L14" s="88">
        <v>15</v>
      </c>
      <c r="M14" s="88">
        <v>159</v>
      </c>
      <c r="N14" s="88">
        <v>45</v>
      </c>
      <c r="O14" s="88">
        <v>5</v>
      </c>
      <c r="P14" s="88">
        <v>54</v>
      </c>
      <c r="Q14" s="88">
        <v>0</v>
      </c>
      <c r="R14" s="88">
        <v>54</v>
      </c>
      <c r="S14" s="88">
        <v>278</v>
      </c>
      <c r="T14" s="88">
        <v>3659</v>
      </c>
      <c r="U14" s="88">
        <v>37</v>
      </c>
      <c r="V14" s="88">
        <v>24</v>
      </c>
      <c r="W14" s="88">
        <v>11</v>
      </c>
      <c r="X14" s="88">
        <v>0</v>
      </c>
      <c r="Y14" s="88">
        <v>73</v>
      </c>
      <c r="Z14" s="88">
        <v>73</v>
      </c>
      <c r="AA14" s="88">
        <v>234</v>
      </c>
      <c r="AB14" s="88">
        <v>5</v>
      </c>
      <c r="AC14" s="88">
        <v>25</v>
      </c>
      <c r="AD14" s="88">
        <v>41</v>
      </c>
      <c r="AE14" s="88">
        <v>11</v>
      </c>
      <c r="AF14" s="88">
        <v>2</v>
      </c>
      <c r="AG14" s="88">
        <v>13</v>
      </c>
      <c r="AH14" s="88">
        <v>319</v>
      </c>
      <c r="AI14" s="88">
        <v>392</v>
      </c>
      <c r="AJ14" s="88">
        <v>3267</v>
      </c>
      <c r="AK14" s="88">
        <v>2468</v>
      </c>
      <c r="AL14" s="88">
        <v>383</v>
      </c>
      <c r="AM14" s="88">
        <v>415</v>
      </c>
      <c r="AN14" s="88">
        <v>3659</v>
      </c>
      <c r="AO14" s="88">
        <v>102</v>
      </c>
      <c r="AP14" s="88">
        <v>1030</v>
      </c>
      <c r="AQ14" s="88">
        <v>2028</v>
      </c>
      <c r="AR14" s="88">
        <v>96</v>
      </c>
      <c r="AS14" s="88">
        <v>74</v>
      </c>
      <c r="AT14" s="88">
        <v>94</v>
      </c>
      <c r="AU14" s="88">
        <v>0</v>
      </c>
      <c r="AV14" s="88">
        <v>0</v>
      </c>
      <c r="AW14" s="88">
        <v>264</v>
      </c>
      <c r="AX14" s="88">
        <v>3425</v>
      </c>
      <c r="AY14" s="88">
        <v>15</v>
      </c>
      <c r="AZ14" s="88">
        <v>159</v>
      </c>
      <c r="BA14" s="88">
        <v>45</v>
      </c>
      <c r="BB14" s="88">
        <v>5</v>
      </c>
      <c r="BC14" s="88">
        <v>54</v>
      </c>
      <c r="BD14" s="88">
        <v>0</v>
      </c>
      <c r="BE14" s="88">
        <v>54</v>
      </c>
      <c r="BF14" s="88">
        <v>277</v>
      </c>
      <c r="BG14" s="88">
        <v>3702</v>
      </c>
      <c r="BH14" s="88">
        <v>37</v>
      </c>
      <c r="BI14" s="88">
        <v>25</v>
      </c>
      <c r="BJ14" s="88">
        <v>11</v>
      </c>
      <c r="BK14" s="88">
        <v>0</v>
      </c>
      <c r="BL14" s="88">
        <v>73</v>
      </c>
      <c r="BM14" s="88">
        <v>73</v>
      </c>
      <c r="BN14" s="88">
        <v>230</v>
      </c>
      <c r="BO14" s="88">
        <v>7</v>
      </c>
      <c r="BP14" s="88">
        <v>25</v>
      </c>
      <c r="BQ14" s="88">
        <v>41</v>
      </c>
      <c r="BR14" s="88">
        <v>11</v>
      </c>
      <c r="BS14" s="88">
        <v>2</v>
      </c>
      <c r="BT14" s="88">
        <v>14</v>
      </c>
      <c r="BU14" s="88">
        <v>317</v>
      </c>
      <c r="BV14" s="88">
        <v>390</v>
      </c>
      <c r="BW14" s="88">
        <v>3312</v>
      </c>
      <c r="BX14" s="88">
        <v>2470</v>
      </c>
      <c r="BY14" s="88">
        <v>428</v>
      </c>
      <c r="BZ14" s="88">
        <v>414</v>
      </c>
      <c r="CA14" s="88">
        <v>3702</v>
      </c>
      <c r="CB14" s="88">
        <v>88</v>
      </c>
      <c r="CC14" s="88">
        <v>807</v>
      </c>
      <c r="CD14" s="88">
        <v>2025</v>
      </c>
      <c r="CE14" s="88">
        <v>100</v>
      </c>
      <c r="CF14" s="88">
        <v>74</v>
      </c>
      <c r="CG14" s="88">
        <v>90</v>
      </c>
      <c r="CH14" s="88">
        <v>0</v>
      </c>
      <c r="CI14" s="88">
        <v>0</v>
      </c>
      <c r="CJ14" s="88">
        <v>264</v>
      </c>
      <c r="CK14" s="88">
        <v>3184</v>
      </c>
      <c r="CL14" s="88">
        <v>15</v>
      </c>
      <c r="CM14" s="88">
        <v>162</v>
      </c>
      <c r="CN14" s="88">
        <v>45</v>
      </c>
      <c r="CO14" s="88">
        <v>4</v>
      </c>
      <c r="CP14" s="88">
        <v>53</v>
      </c>
      <c r="CQ14" s="88">
        <v>0</v>
      </c>
      <c r="CR14" s="88">
        <v>53</v>
      </c>
      <c r="CS14" s="88">
        <v>278</v>
      </c>
      <c r="CT14" s="88">
        <v>3462</v>
      </c>
      <c r="CU14" s="88">
        <v>39</v>
      </c>
      <c r="CV14" s="88">
        <v>25</v>
      </c>
      <c r="CW14" s="88">
        <v>11</v>
      </c>
      <c r="CX14" s="88">
        <v>0</v>
      </c>
      <c r="CY14" s="88">
        <v>75</v>
      </c>
      <c r="CZ14" s="88">
        <v>75</v>
      </c>
      <c r="DA14" s="88">
        <v>371</v>
      </c>
      <c r="DB14" s="88">
        <v>8</v>
      </c>
      <c r="DC14" s="88">
        <v>25</v>
      </c>
      <c r="DD14" s="88">
        <v>41</v>
      </c>
      <c r="DE14" s="88">
        <v>11</v>
      </c>
      <c r="DF14" s="88">
        <v>2</v>
      </c>
      <c r="DG14" s="88">
        <v>13</v>
      </c>
      <c r="DH14" s="88">
        <v>459</v>
      </c>
      <c r="DI14" s="88">
        <v>534</v>
      </c>
      <c r="DJ14" s="88">
        <v>2928</v>
      </c>
      <c r="DK14" s="88">
        <v>2448</v>
      </c>
      <c r="DL14" s="88">
        <v>66</v>
      </c>
      <c r="DM14" s="88">
        <v>414</v>
      </c>
      <c r="DN14" s="88">
        <v>3462</v>
      </c>
    </row>
    <row r="15" spans="1:118" x14ac:dyDescent="0.25">
      <c r="A15" s="82">
        <v>22160</v>
      </c>
      <c r="B15" s="88">
        <v>105</v>
      </c>
      <c r="C15" s="88">
        <v>996</v>
      </c>
      <c r="D15" s="88">
        <v>2079</v>
      </c>
      <c r="E15" s="88">
        <v>98</v>
      </c>
      <c r="F15" s="88">
        <v>77</v>
      </c>
      <c r="G15" s="88">
        <v>94</v>
      </c>
      <c r="H15" s="88">
        <v>0</v>
      </c>
      <c r="I15" s="88">
        <v>0</v>
      </c>
      <c r="J15" s="88">
        <v>269</v>
      </c>
      <c r="K15" s="88">
        <v>3449</v>
      </c>
      <c r="L15" s="88">
        <v>15</v>
      </c>
      <c r="M15" s="88">
        <v>162</v>
      </c>
      <c r="N15" s="88">
        <v>47</v>
      </c>
      <c r="O15" s="88">
        <v>5</v>
      </c>
      <c r="P15" s="88">
        <v>55</v>
      </c>
      <c r="Q15" s="88">
        <v>0</v>
      </c>
      <c r="R15" s="88">
        <v>55</v>
      </c>
      <c r="S15" s="88">
        <v>285</v>
      </c>
      <c r="T15" s="88">
        <v>3734</v>
      </c>
      <c r="U15" s="88">
        <v>39</v>
      </c>
      <c r="V15" s="88">
        <v>25</v>
      </c>
      <c r="W15" s="88">
        <v>11</v>
      </c>
      <c r="X15" s="88">
        <v>0</v>
      </c>
      <c r="Y15" s="88">
        <v>76</v>
      </c>
      <c r="Z15" s="88">
        <v>76</v>
      </c>
      <c r="AA15" s="88">
        <v>247</v>
      </c>
      <c r="AB15" s="88">
        <v>5</v>
      </c>
      <c r="AC15" s="88">
        <v>26</v>
      </c>
      <c r="AD15" s="88">
        <v>41</v>
      </c>
      <c r="AE15" s="88">
        <v>11</v>
      </c>
      <c r="AF15" s="88">
        <v>2</v>
      </c>
      <c r="AG15" s="88">
        <v>13</v>
      </c>
      <c r="AH15" s="88">
        <v>333</v>
      </c>
      <c r="AI15" s="88">
        <v>408</v>
      </c>
      <c r="AJ15" s="88">
        <v>3325</v>
      </c>
      <c r="AK15" s="88">
        <v>2512</v>
      </c>
      <c r="AL15" s="88">
        <v>396</v>
      </c>
      <c r="AM15" s="88">
        <v>418</v>
      </c>
      <c r="AN15" s="88">
        <v>3734</v>
      </c>
      <c r="AO15" s="88">
        <v>106</v>
      </c>
      <c r="AP15" s="88">
        <v>970</v>
      </c>
      <c r="AQ15" s="88">
        <v>2081</v>
      </c>
      <c r="AR15" s="88">
        <v>97</v>
      </c>
      <c r="AS15" s="88">
        <v>77</v>
      </c>
      <c r="AT15" s="88">
        <v>93</v>
      </c>
      <c r="AU15" s="88">
        <v>0</v>
      </c>
      <c r="AV15" s="88">
        <v>0</v>
      </c>
      <c r="AW15" s="88">
        <v>266</v>
      </c>
      <c r="AX15" s="88">
        <v>3424</v>
      </c>
      <c r="AY15" s="88">
        <v>16</v>
      </c>
      <c r="AZ15" s="88">
        <v>163</v>
      </c>
      <c r="BA15" s="88">
        <v>48</v>
      </c>
      <c r="BB15" s="88">
        <v>5</v>
      </c>
      <c r="BC15" s="88">
        <v>54</v>
      </c>
      <c r="BD15" s="88">
        <v>0</v>
      </c>
      <c r="BE15" s="88">
        <v>55</v>
      </c>
      <c r="BF15" s="88">
        <v>286</v>
      </c>
      <c r="BG15" s="88">
        <v>3710</v>
      </c>
      <c r="BH15" s="88">
        <v>38</v>
      </c>
      <c r="BI15" s="88">
        <v>25</v>
      </c>
      <c r="BJ15" s="88">
        <v>12</v>
      </c>
      <c r="BK15" s="88">
        <v>0</v>
      </c>
      <c r="BL15" s="88">
        <v>75</v>
      </c>
      <c r="BM15" s="88">
        <v>75</v>
      </c>
      <c r="BN15" s="88">
        <v>254</v>
      </c>
      <c r="BO15" s="88">
        <v>5</v>
      </c>
      <c r="BP15" s="88">
        <v>26</v>
      </c>
      <c r="BQ15" s="88">
        <v>41</v>
      </c>
      <c r="BR15" s="88">
        <v>11</v>
      </c>
      <c r="BS15" s="88">
        <v>2</v>
      </c>
      <c r="BT15" s="88">
        <v>14</v>
      </c>
      <c r="BU15" s="88">
        <v>340</v>
      </c>
      <c r="BV15" s="88">
        <v>415</v>
      </c>
      <c r="BW15" s="88">
        <v>3295</v>
      </c>
      <c r="BX15" s="88">
        <v>2518</v>
      </c>
      <c r="BY15" s="88">
        <v>358</v>
      </c>
      <c r="BZ15" s="88">
        <v>419</v>
      </c>
      <c r="CA15" s="88">
        <v>3710</v>
      </c>
      <c r="CB15" s="88">
        <v>118</v>
      </c>
      <c r="CC15" s="88">
        <v>963</v>
      </c>
      <c r="CD15" s="88">
        <v>2097</v>
      </c>
      <c r="CE15" s="88">
        <v>90</v>
      </c>
      <c r="CF15" s="88">
        <v>77</v>
      </c>
      <c r="CG15" s="88">
        <v>49</v>
      </c>
      <c r="CH15" s="88">
        <v>0</v>
      </c>
      <c r="CI15" s="88">
        <v>0</v>
      </c>
      <c r="CJ15" s="88">
        <v>216</v>
      </c>
      <c r="CK15" s="88">
        <v>3394</v>
      </c>
      <c r="CL15" s="88">
        <v>16</v>
      </c>
      <c r="CM15" s="88">
        <v>162</v>
      </c>
      <c r="CN15" s="88">
        <v>48</v>
      </c>
      <c r="CO15" s="88">
        <v>5</v>
      </c>
      <c r="CP15" s="88">
        <v>55</v>
      </c>
      <c r="CQ15" s="88">
        <v>0</v>
      </c>
      <c r="CR15" s="88">
        <v>55</v>
      </c>
      <c r="CS15" s="88">
        <v>285</v>
      </c>
      <c r="CT15" s="88">
        <v>3679</v>
      </c>
      <c r="CU15" s="88">
        <v>36</v>
      </c>
      <c r="CV15" s="88">
        <v>25</v>
      </c>
      <c r="CW15" s="88">
        <v>12</v>
      </c>
      <c r="CX15" s="88">
        <v>0</v>
      </c>
      <c r="CY15" s="88">
        <v>72</v>
      </c>
      <c r="CZ15" s="88">
        <v>72</v>
      </c>
      <c r="DA15" s="88">
        <v>136</v>
      </c>
      <c r="DB15" s="88">
        <v>6</v>
      </c>
      <c r="DC15" s="88">
        <v>26</v>
      </c>
      <c r="DD15" s="88">
        <v>41</v>
      </c>
      <c r="DE15" s="88">
        <v>11</v>
      </c>
      <c r="DF15" s="88">
        <v>2</v>
      </c>
      <c r="DG15" s="88">
        <v>13</v>
      </c>
      <c r="DH15" s="88">
        <v>223</v>
      </c>
      <c r="DI15" s="88">
        <v>295</v>
      </c>
      <c r="DJ15" s="88">
        <v>3384</v>
      </c>
      <c r="DK15" s="88">
        <v>2483</v>
      </c>
      <c r="DL15" s="88">
        <v>482</v>
      </c>
      <c r="DM15" s="88">
        <v>419</v>
      </c>
      <c r="DN15" s="88">
        <v>3679</v>
      </c>
    </row>
    <row r="16" spans="1:118" x14ac:dyDescent="0.25">
      <c r="A16" s="82">
        <v>22251</v>
      </c>
      <c r="B16" s="88">
        <v>109</v>
      </c>
      <c r="C16" s="88">
        <v>1013</v>
      </c>
      <c r="D16" s="88">
        <v>2100</v>
      </c>
      <c r="E16" s="88">
        <v>100</v>
      </c>
      <c r="F16" s="88">
        <v>79</v>
      </c>
      <c r="G16" s="88">
        <v>97</v>
      </c>
      <c r="H16" s="88">
        <v>0</v>
      </c>
      <c r="I16" s="88">
        <v>0</v>
      </c>
      <c r="J16" s="88">
        <v>276</v>
      </c>
      <c r="K16" s="88">
        <v>3498</v>
      </c>
      <c r="L16" s="88">
        <v>16</v>
      </c>
      <c r="M16" s="88">
        <v>167</v>
      </c>
      <c r="N16" s="88">
        <v>49</v>
      </c>
      <c r="O16" s="88">
        <v>5</v>
      </c>
      <c r="P16" s="88">
        <v>55</v>
      </c>
      <c r="Q16" s="88">
        <v>0</v>
      </c>
      <c r="R16" s="88">
        <v>56</v>
      </c>
      <c r="S16" s="88">
        <v>293</v>
      </c>
      <c r="T16" s="88">
        <v>3791</v>
      </c>
      <c r="U16" s="88">
        <v>41</v>
      </c>
      <c r="V16" s="88">
        <v>27</v>
      </c>
      <c r="W16" s="88">
        <v>11</v>
      </c>
      <c r="X16" s="88">
        <v>0</v>
      </c>
      <c r="Y16" s="88">
        <v>79</v>
      </c>
      <c r="Z16" s="88">
        <v>79</v>
      </c>
      <c r="AA16" s="88">
        <v>255</v>
      </c>
      <c r="AB16" s="88">
        <v>4</v>
      </c>
      <c r="AC16" s="88">
        <v>27</v>
      </c>
      <c r="AD16" s="88">
        <v>42</v>
      </c>
      <c r="AE16" s="88">
        <v>11</v>
      </c>
      <c r="AF16" s="88">
        <v>2</v>
      </c>
      <c r="AG16" s="88">
        <v>13</v>
      </c>
      <c r="AH16" s="88">
        <v>341</v>
      </c>
      <c r="AI16" s="88">
        <v>420</v>
      </c>
      <c r="AJ16" s="88">
        <v>3371</v>
      </c>
      <c r="AK16" s="88">
        <v>2528</v>
      </c>
      <c r="AL16" s="88">
        <v>423</v>
      </c>
      <c r="AM16" s="88">
        <v>420</v>
      </c>
      <c r="AN16" s="88">
        <v>3791</v>
      </c>
      <c r="AO16" s="88">
        <v>107</v>
      </c>
      <c r="AP16" s="88">
        <v>997</v>
      </c>
      <c r="AQ16" s="88">
        <v>2113</v>
      </c>
      <c r="AR16" s="88">
        <v>102</v>
      </c>
      <c r="AS16" s="88">
        <v>79</v>
      </c>
      <c r="AT16" s="88">
        <v>97</v>
      </c>
      <c r="AU16" s="88">
        <v>0</v>
      </c>
      <c r="AV16" s="88">
        <v>0</v>
      </c>
      <c r="AW16" s="88">
        <v>279</v>
      </c>
      <c r="AX16" s="88">
        <v>3495</v>
      </c>
      <c r="AY16" s="88">
        <v>16</v>
      </c>
      <c r="AZ16" s="88">
        <v>167</v>
      </c>
      <c r="BA16" s="88">
        <v>49</v>
      </c>
      <c r="BB16" s="88">
        <v>5</v>
      </c>
      <c r="BC16" s="88">
        <v>56</v>
      </c>
      <c r="BD16" s="88">
        <v>0</v>
      </c>
      <c r="BE16" s="88">
        <v>56</v>
      </c>
      <c r="BF16" s="88">
        <v>293</v>
      </c>
      <c r="BG16" s="88">
        <v>3789</v>
      </c>
      <c r="BH16" s="88">
        <v>41</v>
      </c>
      <c r="BI16" s="88">
        <v>26</v>
      </c>
      <c r="BJ16" s="88">
        <v>12</v>
      </c>
      <c r="BK16" s="88">
        <v>0</v>
      </c>
      <c r="BL16" s="88">
        <v>79</v>
      </c>
      <c r="BM16" s="88">
        <v>79</v>
      </c>
      <c r="BN16" s="88">
        <v>258</v>
      </c>
      <c r="BO16" s="88">
        <v>5</v>
      </c>
      <c r="BP16" s="88">
        <v>27</v>
      </c>
      <c r="BQ16" s="88">
        <v>42</v>
      </c>
      <c r="BR16" s="88">
        <v>11</v>
      </c>
      <c r="BS16" s="88">
        <v>2</v>
      </c>
      <c r="BT16" s="88">
        <v>13</v>
      </c>
      <c r="BU16" s="88">
        <v>346</v>
      </c>
      <c r="BV16" s="88">
        <v>425</v>
      </c>
      <c r="BW16" s="88">
        <v>3364</v>
      </c>
      <c r="BX16" s="88">
        <v>2534</v>
      </c>
      <c r="BY16" s="88">
        <v>410</v>
      </c>
      <c r="BZ16" s="88">
        <v>420</v>
      </c>
      <c r="CA16" s="88">
        <v>3789</v>
      </c>
      <c r="CB16" s="88">
        <v>118</v>
      </c>
      <c r="CC16" s="88">
        <v>1294</v>
      </c>
      <c r="CD16" s="88">
        <v>2206</v>
      </c>
      <c r="CE16" s="88">
        <v>106</v>
      </c>
      <c r="CF16" s="88">
        <v>79</v>
      </c>
      <c r="CG16" s="88">
        <v>122</v>
      </c>
      <c r="CH16" s="88">
        <v>0</v>
      </c>
      <c r="CI16" s="88">
        <v>0</v>
      </c>
      <c r="CJ16" s="88">
        <v>308</v>
      </c>
      <c r="CK16" s="88">
        <v>3925</v>
      </c>
      <c r="CL16" s="88">
        <v>16</v>
      </c>
      <c r="CM16" s="88">
        <v>171</v>
      </c>
      <c r="CN16" s="88">
        <v>49</v>
      </c>
      <c r="CO16" s="88">
        <v>4</v>
      </c>
      <c r="CP16" s="88">
        <v>56</v>
      </c>
      <c r="CQ16" s="88">
        <v>0</v>
      </c>
      <c r="CR16" s="88">
        <v>56</v>
      </c>
      <c r="CS16" s="88">
        <v>297</v>
      </c>
      <c r="CT16" s="88">
        <v>4222</v>
      </c>
      <c r="CU16" s="88">
        <v>41</v>
      </c>
      <c r="CV16" s="88">
        <v>26</v>
      </c>
      <c r="CW16" s="88">
        <v>12</v>
      </c>
      <c r="CX16" s="88">
        <v>0</v>
      </c>
      <c r="CY16" s="88">
        <v>79</v>
      </c>
      <c r="CZ16" s="88">
        <v>79</v>
      </c>
      <c r="DA16" s="88">
        <v>201</v>
      </c>
      <c r="DB16" s="88">
        <v>6</v>
      </c>
      <c r="DC16" s="88">
        <v>27</v>
      </c>
      <c r="DD16" s="88">
        <v>42</v>
      </c>
      <c r="DE16" s="88">
        <v>12</v>
      </c>
      <c r="DF16" s="88">
        <v>2</v>
      </c>
      <c r="DG16" s="88">
        <v>14</v>
      </c>
      <c r="DH16" s="88">
        <v>290</v>
      </c>
      <c r="DI16" s="88">
        <v>370</v>
      </c>
      <c r="DJ16" s="88">
        <v>3852</v>
      </c>
      <c r="DK16" s="88">
        <v>2695</v>
      </c>
      <c r="DL16" s="88">
        <v>737</v>
      </c>
      <c r="DM16" s="88">
        <v>420</v>
      </c>
      <c r="DN16" s="88">
        <v>4222</v>
      </c>
    </row>
    <row r="17" spans="1:118" x14ac:dyDescent="0.25">
      <c r="A17" s="82">
        <v>22341</v>
      </c>
      <c r="B17" s="88">
        <v>110</v>
      </c>
      <c r="C17" s="88">
        <v>1025</v>
      </c>
      <c r="D17" s="88">
        <v>2103</v>
      </c>
      <c r="E17" s="88">
        <v>103</v>
      </c>
      <c r="F17" s="88">
        <v>82</v>
      </c>
      <c r="G17" s="88">
        <v>99</v>
      </c>
      <c r="H17" s="88">
        <v>0</v>
      </c>
      <c r="I17" s="88">
        <v>0</v>
      </c>
      <c r="J17" s="88">
        <v>284</v>
      </c>
      <c r="K17" s="88">
        <v>3523</v>
      </c>
      <c r="L17" s="88">
        <v>16</v>
      </c>
      <c r="M17" s="88">
        <v>173</v>
      </c>
      <c r="N17" s="88">
        <v>51</v>
      </c>
      <c r="O17" s="88">
        <v>5</v>
      </c>
      <c r="P17" s="88">
        <v>56</v>
      </c>
      <c r="Q17" s="88">
        <v>0</v>
      </c>
      <c r="R17" s="88">
        <v>56</v>
      </c>
      <c r="S17" s="88">
        <v>301</v>
      </c>
      <c r="T17" s="88">
        <v>3824</v>
      </c>
      <c r="U17" s="88">
        <v>43</v>
      </c>
      <c r="V17" s="88">
        <v>27</v>
      </c>
      <c r="W17" s="88">
        <v>12</v>
      </c>
      <c r="X17" s="88">
        <v>0</v>
      </c>
      <c r="Y17" s="88">
        <v>81</v>
      </c>
      <c r="Z17" s="88">
        <v>81</v>
      </c>
      <c r="AA17" s="88">
        <v>260</v>
      </c>
      <c r="AB17" s="88">
        <v>5</v>
      </c>
      <c r="AC17" s="88">
        <v>28</v>
      </c>
      <c r="AD17" s="88">
        <v>43</v>
      </c>
      <c r="AE17" s="88">
        <v>11</v>
      </c>
      <c r="AF17" s="88">
        <v>3</v>
      </c>
      <c r="AG17" s="88">
        <v>14</v>
      </c>
      <c r="AH17" s="88">
        <v>349</v>
      </c>
      <c r="AI17" s="88">
        <v>430</v>
      </c>
      <c r="AJ17" s="88">
        <v>3394</v>
      </c>
      <c r="AK17" s="88">
        <v>2527</v>
      </c>
      <c r="AL17" s="88">
        <v>448</v>
      </c>
      <c r="AM17" s="88">
        <v>419</v>
      </c>
      <c r="AN17" s="88">
        <v>3824</v>
      </c>
      <c r="AO17" s="88">
        <v>111</v>
      </c>
      <c r="AP17" s="88">
        <v>1056</v>
      </c>
      <c r="AQ17" s="88">
        <v>2095</v>
      </c>
      <c r="AR17" s="88">
        <v>101</v>
      </c>
      <c r="AS17" s="88">
        <v>82</v>
      </c>
      <c r="AT17" s="88">
        <v>99</v>
      </c>
      <c r="AU17" s="88">
        <v>0</v>
      </c>
      <c r="AV17" s="88">
        <v>0</v>
      </c>
      <c r="AW17" s="88">
        <v>283</v>
      </c>
      <c r="AX17" s="88">
        <v>3545</v>
      </c>
      <c r="AY17" s="88">
        <v>16</v>
      </c>
      <c r="AZ17" s="88">
        <v>170</v>
      </c>
      <c r="BA17" s="88">
        <v>51</v>
      </c>
      <c r="BB17" s="88">
        <v>5</v>
      </c>
      <c r="BC17" s="88">
        <v>56</v>
      </c>
      <c r="BD17" s="88">
        <v>0</v>
      </c>
      <c r="BE17" s="88">
        <v>57</v>
      </c>
      <c r="BF17" s="88">
        <v>299</v>
      </c>
      <c r="BG17" s="88">
        <v>3844</v>
      </c>
      <c r="BH17" s="88">
        <v>43</v>
      </c>
      <c r="BI17" s="88">
        <v>27</v>
      </c>
      <c r="BJ17" s="88">
        <v>11</v>
      </c>
      <c r="BK17" s="88">
        <v>0</v>
      </c>
      <c r="BL17" s="88">
        <v>82</v>
      </c>
      <c r="BM17" s="88">
        <v>82</v>
      </c>
      <c r="BN17" s="88">
        <v>250</v>
      </c>
      <c r="BO17" s="88">
        <v>6</v>
      </c>
      <c r="BP17" s="88">
        <v>28</v>
      </c>
      <c r="BQ17" s="88">
        <v>43</v>
      </c>
      <c r="BR17" s="88">
        <v>11</v>
      </c>
      <c r="BS17" s="88">
        <v>3</v>
      </c>
      <c r="BT17" s="88">
        <v>13</v>
      </c>
      <c r="BU17" s="88">
        <v>339</v>
      </c>
      <c r="BV17" s="88">
        <v>421</v>
      </c>
      <c r="BW17" s="88">
        <v>3423</v>
      </c>
      <c r="BX17" s="88">
        <v>2519</v>
      </c>
      <c r="BY17" s="88">
        <v>484</v>
      </c>
      <c r="BZ17" s="88">
        <v>419</v>
      </c>
      <c r="CA17" s="88">
        <v>3844</v>
      </c>
      <c r="CB17" s="88">
        <v>105</v>
      </c>
      <c r="CC17" s="88">
        <v>1006</v>
      </c>
      <c r="CD17" s="88">
        <v>1997</v>
      </c>
      <c r="CE17" s="88">
        <v>99</v>
      </c>
      <c r="CF17" s="88">
        <v>82</v>
      </c>
      <c r="CG17" s="88">
        <v>56</v>
      </c>
      <c r="CH17" s="88">
        <v>0</v>
      </c>
      <c r="CI17" s="88">
        <v>0</v>
      </c>
      <c r="CJ17" s="88">
        <v>237</v>
      </c>
      <c r="CK17" s="88">
        <v>3344</v>
      </c>
      <c r="CL17" s="88">
        <v>16</v>
      </c>
      <c r="CM17" s="88">
        <v>165</v>
      </c>
      <c r="CN17" s="88">
        <v>51</v>
      </c>
      <c r="CO17" s="88">
        <v>6</v>
      </c>
      <c r="CP17" s="88">
        <v>56</v>
      </c>
      <c r="CQ17" s="88">
        <v>0</v>
      </c>
      <c r="CR17" s="88">
        <v>56</v>
      </c>
      <c r="CS17" s="88">
        <v>294</v>
      </c>
      <c r="CT17" s="88">
        <v>3638</v>
      </c>
      <c r="CU17" s="88">
        <v>44</v>
      </c>
      <c r="CV17" s="88">
        <v>27</v>
      </c>
      <c r="CW17" s="88">
        <v>11</v>
      </c>
      <c r="CX17" s="88">
        <v>0</v>
      </c>
      <c r="CY17" s="88">
        <v>82</v>
      </c>
      <c r="CZ17" s="88">
        <v>82</v>
      </c>
      <c r="DA17" s="88">
        <v>262</v>
      </c>
      <c r="DB17" s="88">
        <v>7</v>
      </c>
      <c r="DC17" s="88">
        <v>28</v>
      </c>
      <c r="DD17" s="88">
        <v>43</v>
      </c>
      <c r="DE17" s="88">
        <v>10</v>
      </c>
      <c r="DF17" s="88">
        <v>3</v>
      </c>
      <c r="DG17" s="88">
        <v>13</v>
      </c>
      <c r="DH17" s="88">
        <v>352</v>
      </c>
      <c r="DI17" s="88">
        <v>435</v>
      </c>
      <c r="DJ17" s="88">
        <v>3203</v>
      </c>
      <c r="DK17" s="88">
        <v>2422</v>
      </c>
      <c r="DL17" s="88">
        <v>362</v>
      </c>
      <c r="DM17" s="88">
        <v>419</v>
      </c>
      <c r="DN17" s="88">
        <v>3638</v>
      </c>
    </row>
    <row r="18" spans="1:118" x14ac:dyDescent="0.25">
      <c r="A18" s="82">
        <v>22433</v>
      </c>
      <c r="B18" s="88">
        <v>114</v>
      </c>
      <c r="C18" s="88">
        <v>1017</v>
      </c>
      <c r="D18" s="88">
        <v>2102</v>
      </c>
      <c r="E18" s="88">
        <v>106</v>
      </c>
      <c r="F18" s="88">
        <v>85</v>
      </c>
      <c r="G18" s="88">
        <v>102</v>
      </c>
      <c r="H18" s="88">
        <v>0</v>
      </c>
      <c r="I18" s="88">
        <v>0</v>
      </c>
      <c r="J18" s="88">
        <v>293</v>
      </c>
      <c r="K18" s="88">
        <v>3526</v>
      </c>
      <c r="L18" s="88">
        <v>16</v>
      </c>
      <c r="M18" s="88">
        <v>180</v>
      </c>
      <c r="N18" s="88">
        <v>51</v>
      </c>
      <c r="O18" s="88">
        <v>5</v>
      </c>
      <c r="P18" s="88">
        <v>57</v>
      </c>
      <c r="Q18" s="88">
        <v>0</v>
      </c>
      <c r="R18" s="88">
        <v>57</v>
      </c>
      <c r="S18" s="88">
        <v>309</v>
      </c>
      <c r="T18" s="88">
        <v>3836</v>
      </c>
      <c r="U18" s="88">
        <v>44</v>
      </c>
      <c r="V18" s="88">
        <v>26</v>
      </c>
      <c r="W18" s="88">
        <v>12</v>
      </c>
      <c r="X18" s="88">
        <v>0</v>
      </c>
      <c r="Y18" s="88">
        <v>81</v>
      </c>
      <c r="Z18" s="88">
        <v>81</v>
      </c>
      <c r="AA18" s="88">
        <v>267</v>
      </c>
      <c r="AB18" s="88">
        <v>8</v>
      </c>
      <c r="AC18" s="88">
        <v>27</v>
      </c>
      <c r="AD18" s="88">
        <v>45</v>
      </c>
      <c r="AE18" s="88">
        <v>11</v>
      </c>
      <c r="AF18" s="88">
        <v>3</v>
      </c>
      <c r="AG18" s="88">
        <v>14</v>
      </c>
      <c r="AH18" s="88">
        <v>361</v>
      </c>
      <c r="AI18" s="88">
        <v>442</v>
      </c>
      <c r="AJ18" s="88">
        <v>3394</v>
      </c>
      <c r="AK18" s="88">
        <v>2526</v>
      </c>
      <c r="AL18" s="88">
        <v>454</v>
      </c>
      <c r="AM18" s="88">
        <v>414</v>
      </c>
      <c r="AN18" s="88">
        <v>3836</v>
      </c>
      <c r="AO18" s="88">
        <v>113</v>
      </c>
      <c r="AP18" s="88">
        <v>1018</v>
      </c>
      <c r="AQ18" s="88">
        <v>2097</v>
      </c>
      <c r="AR18" s="88">
        <v>105</v>
      </c>
      <c r="AS18" s="88">
        <v>85</v>
      </c>
      <c r="AT18" s="88">
        <v>103</v>
      </c>
      <c r="AU18" s="88">
        <v>0</v>
      </c>
      <c r="AV18" s="88">
        <v>0</v>
      </c>
      <c r="AW18" s="88">
        <v>293</v>
      </c>
      <c r="AX18" s="88">
        <v>3521</v>
      </c>
      <c r="AY18" s="88">
        <v>16</v>
      </c>
      <c r="AZ18" s="88">
        <v>182</v>
      </c>
      <c r="BA18" s="88">
        <v>51</v>
      </c>
      <c r="BB18" s="88">
        <v>5</v>
      </c>
      <c r="BC18" s="88">
        <v>57</v>
      </c>
      <c r="BD18" s="88">
        <v>0</v>
      </c>
      <c r="BE18" s="88">
        <v>57</v>
      </c>
      <c r="BF18" s="88">
        <v>312</v>
      </c>
      <c r="BG18" s="88">
        <v>3833</v>
      </c>
      <c r="BH18" s="88">
        <v>44</v>
      </c>
      <c r="BI18" s="88">
        <v>28</v>
      </c>
      <c r="BJ18" s="88">
        <v>11</v>
      </c>
      <c r="BK18" s="88">
        <v>0</v>
      </c>
      <c r="BL18" s="88">
        <v>83</v>
      </c>
      <c r="BM18" s="88">
        <v>83</v>
      </c>
      <c r="BN18" s="88">
        <v>270</v>
      </c>
      <c r="BO18" s="88">
        <v>7</v>
      </c>
      <c r="BP18" s="88">
        <v>28</v>
      </c>
      <c r="BQ18" s="88">
        <v>44</v>
      </c>
      <c r="BR18" s="88">
        <v>11</v>
      </c>
      <c r="BS18" s="88">
        <v>3</v>
      </c>
      <c r="BT18" s="88">
        <v>14</v>
      </c>
      <c r="BU18" s="88">
        <v>364</v>
      </c>
      <c r="BV18" s="88">
        <v>447</v>
      </c>
      <c r="BW18" s="88">
        <v>3387</v>
      </c>
      <c r="BX18" s="88">
        <v>2526</v>
      </c>
      <c r="BY18" s="88">
        <v>445</v>
      </c>
      <c r="BZ18" s="88">
        <v>416</v>
      </c>
      <c r="CA18" s="88">
        <v>3833</v>
      </c>
      <c r="CB18" s="88">
        <v>97</v>
      </c>
      <c r="CC18" s="88">
        <v>781</v>
      </c>
      <c r="CD18" s="88">
        <v>2091</v>
      </c>
      <c r="CE18" s="88">
        <v>110</v>
      </c>
      <c r="CF18" s="88">
        <v>85</v>
      </c>
      <c r="CG18" s="88">
        <v>98</v>
      </c>
      <c r="CH18" s="88">
        <v>0</v>
      </c>
      <c r="CI18" s="88">
        <v>0</v>
      </c>
      <c r="CJ18" s="88">
        <v>292</v>
      </c>
      <c r="CK18" s="88">
        <v>3261</v>
      </c>
      <c r="CL18" s="88">
        <v>16</v>
      </c>
      <c r="CM18" s="88">
        <v>185</v>
      </c>
      <c r="CN18" s="88">
        <v>51</v>
      </c>
      <c r="CO18" s="88">
        <v>4</v>
      </c>
      <c r="CP18" s="88">
        <v>56</v>
      </c>
      <c r="CQ18" s="88">
        <v>0</v>
      </c>
      <c r="CR18" s="88">
        <v>56</v>
      </c>
      <c r="CS18" s="88">
        <v>313</v>
      </c>
      <c r="CT18" s="88">
        <v>3575</v>
      </c>
      <c r="CU18" s="88">
        <v>46</v>
      </c>
      <c r="CV18" s="88">
        <v>28</v>
      </c>
      <c r="CW18" s="88">
        <v>11</v>
      </c>
      <c r="CX18" s="88">
        <v>0</v>
      </c>
      <c r="CY18" s="88">
        <v>85</v>
      </c>
      <c r="CZ18" s="88">
        <v>85</v>
      </c>
      <c r="DA18" s="88">
        <v>436</v>
      </c>
      <c r="DB18" s="88">
        <v>8</v>
      </c>
      <c r="DC18" s="88">
        <v>28</v>
      </c>
      <c r="DD18" s="88">
        <v>44</v>
      </c>
      <c r="DE18" s="88">
        <v>11</v>
      </c>
      <c r="DF18" s="88">
        <v>3</v>
      </c>
      <c r="DG18" s="88">
        <v>14</v>
      </c>
      <c r="DH18" s="88">
        <v>530</v>
      </c>
      <c r="DI18" s="88">
        <v>615</v>
      </c>
      <c r="DJ18" s="88">
        <v>2960</v>
      </c>
      <c r="DK18" s="88">
        <v>2500</v>
      </c>
      <c r="DL18" s="88">
        <v>44</v>
      </c>
      <c r="DM18" s="88">
        <v>416</v>
      </c>
      <c r="DN18" s="88">
        <v>3575</v>
      </c>
    </row>
    <row r="19" spans="1:118" x14ac:dyDescent="0.25">
      <c r="A19" s="82">
        <v>22525</v>
      </c>
      <c r="B19" s="88">
        <v>118</v>
      </c>
      <c r="C19" s="88">
        <v>979</v>
      </c>
      <c r="D19" s="88">
        <v>2114</v>
      </c>
      <c r="E19" s="88">
        <v>111</v>
      </c>
      <c r="F19" s="88">
        <v>87</v>
      </c>
      <c r="G19" s="88">
        <v>104</v>
      </c>
      <c r="H19" s="88">
        <v>0</v>
      </c>
      <c r="I19" s="88">
        <v>0</v>
      </c>
      <c r="J19" s="88">
        <v>303</v>
      </c>
      <c r="K19" s="88">
        <v>3513</v>
      </c>
      <c r="L19" s="88">
        <v>17</v>
      </c>
      <c r="M19" s="88">
        <v>187</v>
      </c>
      <c r="N19" s="88">
        <v>51</v>
      </c>
      <c r="O19" s="88">
        <v>5</v>
      </c>
      <c r="P19" s="88">
        <v>57</v>
      </c>
      <c r="Q19" s="88">
        <v>0</v>
      </c>
      <c r="R19" s="88">
        <v>57</v>
      </c>
      <c r="S19" s="88">
        <v>317</v>
      </c>
      <c r="T19" s="88">
        <v>3830</v>
      </c>
      <c r="U19" s="88">
        <v>45</v>
      </c>
      <c r="V19" s="88">
        <v>24</v>
      </c>
      <c r="W19" s="88">
        <v>12</v>
      </c>
      <c r="X19" s="88">
        <v>0</v>
      </c>
      <c r="Y19" s="88">
        <v>81</v>
      </c>
      <c r="Z19" s="88">
        <v>81</v>
      </c>
      <c r="AA19" s="88">
        <v>273</v>
      </c>
      <c r="AB19" s="88">
        <v>13</v>
      </c>
      <c r="AC19" s="88">
        <v>27</v>
      </c>
      <c r="AD19" s="88">
        <v>46</v>
      </c>
      <c r="AE19" s="88">
        <v>10</v>
      </c>
      <c r="AF19" s="88">
        <v>3</v>
      </c>
      <c r="AG19" s="88">
        <v>14</v>
      </c>
      <c r="AH19" s="88">
        <v>373</v>
      </c>
      <c r="AI19" s="88">
        <v>454</v>
      </c>
      <c r="AJ19" s="88">
        <v>3376</v>
      </c>
      <c r="AK19" s="88">
        <v>2539</v>
      </c>
      <c r="AL19" s="88">
        <v>429</v>
      </c>
      <c r="AM19" s="88">
        <v>408</v>
      </c>
      <c r="AN19" s="88">
        <v>3830</v>
      </c>
      <c r="AO19" s="88">
        <v>118</v>
      </c>
      <c r="AP19" s="88">
        <v>970</v>
      </c>
      <c r="AQ19" s="88">
        <v>2124</v>
      </c>
      <c r="AR19" s="88">
        <v>113</v>
      </c>
      <c r="AS19" s="88">
        <v>87</v>
      </c>
      <c r="AT19" s="88">
        <v>102</v>
      </c>
      <c r="AU19" s="88">
        <v>0</v>
      </c>
      <c r="AV19" s="88">
        <v>0</v>
      </c>
      <c r="AW19" s="88">
        <v>303</v>
      </c>
      <c r="AX19" s="88">
        <v>3514</v>
      </c>
      <c r="AY19" s="88">
        <v>17</v>
      </c>
      <c r="AZ19" s="88">
        <v>188</v>
      </c>
      <c r="BA19" s="88">
        <v>51</v>
      </c>
      <c r="BB19" s="88">
        <v>4</v>
      </c>
      <c r="BC19" s="88">
        <v>57</v>
      </c>
      <c r="BD19" s="88">
        <v>0</v>
      </c>
      <c r="BE19" s="88">
        <v>57</v>
      </c>
      <c r="BF19" s="88">
        <v>317</v>
      </c>
      <c r="BG19" s="88">
        <v>3831</v>
      </c>
      <c r="BH19" s="88">
        <v>43</v>
      </c>
      <c r="BI19" s="88">
        <v>23</v>
      </c>
      <c r="BJ19" s="88">
        <v>12</v>
      </c>
      <c r="BK19" s="88">
        <v>0</v>
      </c>
      <c r="BL19" s="88">
        <v>78</v>
      </c>
      <c r="BM19" s="88">
        <v>78</v>
      </c>
      <c r="BN19" s="88">
        <v>278</v>
      </c>
      <c r="BO19" s="88">
        <v>16</v>
      </c>
      <c r="BP19" s="88">
        <v>27</v>
      </c>
      <c r="BQ19" s="88">
        <v>47</v>
      </c>
      <c r="BR19" s="88">
        <v>10</v>
      </c>
      <c r="BS19" s="88">
        <v>3</v>
      </c>
      <c r="BT19" s="88">
        <v>14</v>
      </c>
      <c r="BU19" s="88">
        <v>381</v>
      </c>
      <c r="BV19" s="88">
        <v>459</v>
      </c>
      <c r="BW19" s="88">
        <v>3372</v>
      </c>
      <c r="BX19" s="88">
        <v>2543</v>
      </c>
      <c r="BY19" s="88">
        <v>422</v>
      </c>
      <c r="BZ19" s="88">
        <v>407</v>
      </c>
      <c r="CA19" s="88">
        <v>3831</v>
      </c>
      <c r="CB19" s="88">
        <v>130</v>
      </c>
      <c r="CC19" s="88">
        <v>980</v>
      </c>
      <c r="CD19" s="88">
        <v>2110</v>
      </c>
      <c r="CE19" s="88">
        <v>106</v>
      </c>
      <c r="CF19" s="88">
        <v>87</v>
      </c>
      <c r="CG19" s="88">
        <v>54</v>
      </c>
      <c r="CH19" s="88">
        <v>0</v>
      </c>
      <c r="CI19" s="88">
        <v>0</v>
      </c>
      <c r="CJ19" s="88">
        <v>247</v>
      </c>
      <c r="CK19" s="88">
        <v>3468</v>
      </c>
      <c r="CL19" s="88">
        <v>17</v>
      </c>
      <c r="CM19" s="88">
        <v>186</v>
      </c>
      <c r="CN19" s="88">
        <v>51</v>
      </c>
      <c r="CO19" s="88">
        <v>4</v>
      </c>
      <c r="CP19" s="88">
        <v>58</v>
      </c>
      <c r="CQ19" s="88">
        <v>0</v>
      </c>
      <c r="CR19" s="88">
        <v>58</v>
      </c>
      <c r="CS19" s="88">
        <v>317</v>
      </c>
      <c r="CT19" s="88">
        <v>3784</v>
      </c>
      <c r="CU19" s="88">
        <v>40</v>
      </c>
      <c r="CV19" s="88">
        <v>23</v>
      </c>
      <c r="CW19" s="88">
        <v>12</v>
      </c>
      <c r="CX19" s="88">
        <v>0</v>
      </c>
      <c r="CY19" s="88">
        <v>75</v>
      </c>
      <c r="CZ19" s="88">
        <v>75</v>
      </c>
      <c r="DA19" s="88">
        <v>149</v>
      </c>
      <c r="DB19" s="88">
        <v>17</v>
      </c>
      <c r="DC19" s="88">
        <v>27</v>
      </c>
      <c r="DD19" s="88">
        <v>47</v>
      </c>
      <c r="DE19" s="88">
        <v>10</v>
      </c>
      <c r="DF19" s="88">
        <v>3</v>
      </c>
      <c r="DG19" s="88">
        <v>13</v>
      </c>
      <c r="DH19" s="88">
        <v>253</v>
      </c>
      <c r="DI19" s="88">
        <v>328</v>
      </c>
      <c r="DJ19" s="88">
        <v>3456</v>
      </c>
      <c r="DK19" s="88">
        <v>2509</v>
      </c>
      <c r="DL19" s="88">
        <v>541</v>
      </c>
      <c r="DM19" s="88">
        <v>407</v>
      </c>
      <c r="DN19" s="88">
        <v>3784</v>
      </c>
    </row>
    <row r="20" spans="1:118" x14ac:dyDescent="0.25">
      <c r="A20" s="82">
        <v>22616</v>
      </c>
      <c r="B20" s="88">
        <v>122</v>
      </c>
      <c r="C20" s="88">
        <v>952</v>
      </c>
      <c r="D20" s="88">
        <v>2148</v>
      </c>
      <c r="E20" s="88">
        <v>116</v>
      </c>
      <c r="F20" s="88">
        <v>90</v>
      </c>
      <c r="G20" s="88">
        <v>107</v>
      </c>
      <c r="H20" s="88">
        <v>0</v>
      </c>
      <c r="I20" s="88">
        <v>0</v>
      </c>
      <c r="J20" s="88">
        <v>313</v>
      </c>
      <c r="K20" s="88">
        <v>3535</v>
      </c>
      <c r="L20" s="88">
        <v>17</v>
      </c>
      <c r="M20" s="88">
        <v>192</v>
      </c>
      <c r="N20" s="88">
        <v>52</v>
      </c>
      <c r="O20" s="88">
        <v>4</v>
      </c>
      <c r="P20" s="88">
        <v>58</v>
      </c>
      <c r="Q20" s="88">
        <v>0</v>
      </c>
      <c r="R20" s="88">
        <v>58</v>
      </c>
      <c r="S20" s="88">
        <v>322</v>
      </c>
      <c r="T20" s="88">
        <v>3857</v>
      </c>
      <c r="U20" s="88">
        <v>47</v>
      </c>
      <c r="V20" s="88">
        <v>23</v>
      </c>
      <c r="W20" s="88">
        <v>12</v>
      </c>
      <c r="X20" s="88">
        <v>0</v>
      </c>
      <c r="Y20" s="88">
        <v>82</v>
      </c>
      <c r="Z20" s="88">
        <v>82</v>
      </c>
      <c r="AA20" s="88">
        <v>275</v>
      </c>
      <c r="AB20" s="88">
        <v>16</v>
      </c>
      <c r="AC20" s="88">
        <v>27</v>
      </c>
      <c r="AD20" s="88">
        <v>48</v>
      </c>
      <c r="AE20" s="88">
        <v>10</v>
      </c>
      <c r="AF20" s="88">
        <v>4</v>
      </c>
      <c r="AG20" s="88">
        <v>14</v>
      </c>
      <c r="AH20" s="88">
        <v>380</v>
      </c>
      <c r="AI20" s="88">
        <v>462</v>
      </c>
      <c r="AJ20" s="88">
        <v>3395</v>
      </c>
      <c r="AK20" s="88">
        <v>2575</v>
      </c>
      <c r="AL20" s="88">
        <v>416</v>
      </c>
      <c r="AM20" s="88">
        <v>404</v>
      </c>
      <c r="AN20" s="88">
        <v>3857</v>
      </c>
      <c r="AO20" s="88">
        <v>123</v>
      </c>
      <c r="AP20" s="88">
        <v>949</v>
      </c>
      <c r="AQ20" s="88">
        <v>2132</v>
      </c>
      <c r="AR20" s="88">
        <v>115</v>
      </c>
      <c r="AS20" s="88">
        <v>90</v>
      </c>
      <c r="AT20" s="88">
        <v>109</v>
      </c>
      <c r="AU20" s="88">
        <v>0</v>
      </c>
      <c r="AV20" s="88">
        <v>0</v>
      </c>
      <c r="AW20" s="88">
        <v>313</v>
      </c>
      <c r="AX20" s="88">
        <v>3517</v>
      </c>
      <c r="AY20" s="88">
        <v>17</v>
      </c>
      <c r="AZ20" s="88">
        <v>189</v>
      </c>
      <c r="BA20" s="88">
        <v>52</v>
      </c>
      <c r="BB20" s="88">
        <v>5</v>
      </c>
      <c r="BC20" s="88">
        <v>58</v>
      </c>
      <c r="BD20" s="88">
        <v>0</v>
      </c>
      <c r="BE20" s="88">
        <v>58</v>
      </c>
      <c r="BF20" s="88">
        <v>320</v>
      </c>
      <c r="BG20" s="88">
        <v>3837</v>
      </c>
      <c r="BH20" s="88">
        <v>49</v>
      </c>
      <c r="BI20" s="88">
        <v>23</v>
      </c>
      <c r="BJ20" s="88">
        <v>12</v>
      </c>
      <c r="BK20" s="88">
        <v>0</v>
      </c>
      <c r="BL20" s="88">
        <v>83</v>
      </c>
      <c r="BM20" s="88">
        <v>83</v>
      </c>
      <c r="BN20" s="88">
        <v>270</v>
      </c>
      <c r="BO20" s="88">
        <v>16</v>
      </c>
      <c r="BP20" s="88">
        <v>27</v>
      </c>
      <c r="BQ20" s="88">
        <v>48</v>
      </c>
      <c r="BR20" s="88">
        <v>10</v>
      </c>
      <c r="BS20" s="88">
        <v>4</v>
      </c>
      <c r="BT20" s="88">
        <v>14</v>
      </c>
      <c r="BU20" s="88">
        <v>375</v>
      </c>
      <c r="BV20" s="88">
        <v>458</v>
      </c>
      <c r="BW20" s="88">
        <v>3379</v>
      </c>
      <c r="BX20" s="88">
        <v>2561</v>
      </c>
      <c r="BY20" s="88">
        <v>414</v>
      </c>
      <c r="BZ20" s="88">
        <v>404</v>
      </c>
      <c r="CA20" s="88">
        <v>3837</v>
      </c>
      <c r="CB20" s="88">
        <v>135</v>
      </c>
      <c r="CC20" s="88">
        <v>1226</v>
      </c>
      <c r="CD20" s="88">
        <v>2277</v>
      </c>
      <c r="CE20" s="88">
        <v>120</v>
      </c>
      <c r="CF20" s="88">
        <v>90</v>
      </c>
      <c r="CG20" s="88">
        <v>136</v>
      </c>
      <c r="CH20" s="88">
        <v>0</v>
      </c>
      <c r="CI20" s="88">
        <v>0</v>
      </c>
      <c r="CJ20" s="88">
        <v>345</v>
      </c>
      <c r="CK20" s="88">
        <v>3982</v>
      </c>
      <c r="CL20" s="88">
        <v>17</v>
      </c>
      <c r="CM20" s="88">
        <v>192</v>
      </c>
      <c r="CN20" s="88">
        <v>52</v>
      </c>
      <c r="CO20" s="88">
        <v>5</v>
      </c>
      <c r="CP20" s="88">
        <v>58</v>
      </c>
      <c r="CQ20" s="88">
        <v>0</v>
      </c>
      <c r="CR20" s="88">
        <v>58</v>
      </c>
      <c r="CS20" s="88">
        <v>323</v>
      </c>
      <c r="CT20" s="88">
        <v>4306</v>
      </c>
      <c r="CU20" s="88">
        <v>49</v>
      </c>
      <c r="CV20" s="88">
        <v>23</v>
      </c>
      <c r="CW20" s="88">
        <v>12</v>
      </c>
      <c r="CX20" s="88">
        <v>0</v>
      </c>
      <c r="CY20" s="88">
        <v>83</v>
      </c>
      <c r="CZ20" s="88">
        <v>83</v>
      </c>
      <c r="DA20" s="88">
        <v>211</v>
      </c>
      <c r="DB20" s="88">
        <v>17</v>
      </c>
      <c r="DC20" s="88">
        <v>27</v>
      </c>
      <c r="DD20" s="88">
        <v>48</v>
      </c>
      <c r="DE20" s="88">
        <v>11</v>
      </c>
      <c r="DF20" s="88">
        <v>4</v>
      </c>
      <c r="DG20" s="88">
        <v>15</v>
      </c>
      <c r="DH20" s="88">
        <v>318</v>
      </c>
      <c r="DI20" s="88">
        <v>401</v>
      </c>
      <c r="DJ20" s="88">
        <v>3904</v>
      </c>
      <c r="DK20" s="88">
        <v>2721</v>
      </c>
      <c r="DL20" s="88">
        <v>780</v>
      </c>
      <c r="DM20" s="88">
        <v>404</v>
      </c>
      <c r="DN20" s="88">
        <v>4306</v>
      </c>
    </row>
    <row r="21" spans="1:118" x14ac:dyDescent="0.25">
      <c r="A21" s="82">
        <v>22706</v>
      </c>
      <c r="B21" s="88">
        <v>127</v>
      </c>
      <c r="C21" s="88">
        <v>959</v>
      </c>
      <c r="D21" s="88">
        <v>2189</v>
      </c>
      <c r="E21" s="88">
        <v>118</v>
      </c>
      <c r="F21" s="88">
        <v>92</v>
      </c>
      <c r="G21" s="88">
        <v>110</v>
      </c>
      <c r="H21" s="88">
        <v>0</v>
      </c>
      <c r="I21" s="88">
        <v>0</v>
      </c>
      <c r="J21" s="88">
        <v>320</v>
      </c>
      <c r="K21" s="88">
        <v>3595</v>
      </c>
      <c r="L21" s="88">
        <v>17</v>
      </c>
      <c r="M21" s="88">
        <v>194</v>
      </c>
      <c r="N21" s="88">
        <v>53</v>
      </c>
      <c r="O21" s="88">
        <v>4</v>
      </c>
      <c r="P21" s="88">
        <v>59</v>
      </c>
      <c r="Q21" s="88">
        <v>0</v>
      </c>
      <c r="R21" s="88">
        <v>59</v>
      </c>
      <c r="S21" s="88">
        <v>326</v>
      </c>
      <c r="T21" s="88">
        <v>3922</v>
      </c>
      <c r="U21" s="88">
        <v>49</v>
      </c>
      <c r="V21" s="88">
        <v>23</v>
      </c>
      <c r="W21" s="88">
        <v>12</v>
      </c>
      <c r="X21" s="88">
        <v>0</v>
      </c>
      <c r="Y21" s="88">
        <v>84</v>
      </c>
      <c r="Z21" s="88">
        <v>84</v>
      </c>
      <c r="AA21" s="88">
        <v>270</v>
      </c>
      <c r="AB21" s="88">
        <v>18</v>
      </c>
      <c r="AC21" s="88">
        <v>27</v>
      </c>
      <c r="AD21" s="88">
        <v>50</v>
      </c>
      <c r="AE21" s="88">
        <v>9</v>
      </c>
      <c r="AF21" s="88">
        <v>4</v>
      </c>
      <c r="AG21" s="88">
        <v>13</v>
      </c>
      <c r="AH21" s="88">
        <v>378</v>
      </c>
      <c r="AI21" s="88">
        <v>462</v>
      </c>
      <c r="AJ21" s="88">
        <v>3460</v>
      </c>
      <c r="AK21" s="88">
        <v>2624</v>
      </c>
      <c r="AL21" s="88">
        <v>431</v>
      </c>
      <c r="AM21" s="88">
        <v>405</v>
      </c>
      <c r="AN21" s="88">
        <v>3922</v>
      </c>
      <c r="AO21" s="88">
        <v>126</v>
      </c>
      <c r="AP21" s="88">
        <v>950</v>
      </c>
      <c r="AQ21" s="88">
        <v>2192</v>
      </c>
      <c r="AR21" s="88">
        <v>120</v>
      </c>
      <c r="AS21" s="88">
        <v>92</v>
      </c>
      <c r="AT21" s="88">
        <v>108</v>
      </c>
      <c r="AU21" s="88">
        <v>0</v>
      </c>
      <c r="AV21" s="88">
        <v>0</v>
      </c>
      <c r="AW21" s="88">
        <v>320</v>
      </c>
      <c r="AX21" s="88">
        <v>3587</v>
      </c>
      <c r="AY21" s="88">
        <v>17</v>
      </c>
      <c r="AZ21" s="88">
        <v>197</v>
      </c>
      <c r="BA21" s="88">
        <v>53</v>
      </c>
      <c r="BB21" s="88">
        <v>4</v>
      </c>
      <c r="BC21" s="88">
        <v>58</v>
      </c>
      <c r="BD21" s="88">
        <v>0</v>
      </c>
      <c r="BE21" s="88">
        <v>59</v>
      </c>
      <c r="BF21" s="88">
        <v>329</v>
      </c>
      <c r="BG21" s="88">
        <v>3916</v>
      </c>
      <c r="BH21" s="88">
        <v>48</v>
      </c>
      <c r="BI21" s="88">
        <v>23</v>
      </c>
      <c r="BJ21" s="88">
        <v>12</v>
      </c>
      <c r="BK21" s="88">
        <v>0</v>
      </c>
      <c r="BL21" s="88">
        <v>83</v>
      </c>
      <c r="BM21" s="88">
        <v>83</v>
      </c>
      <c r="BN21" s="88">
        <v>273</v>
      </c>
      <c r="BO21" s="88">
        <v>20</v>
      </c>
      <c r="BP21" s="88">
        <v>27</v>
      </c>
      <c r="BQ21" s="88">
        <v>50</v>
      </c>
      <c r="BR21" s="88">
        <v>9</v>
      </c>
      <c r="BS21" s="88">
        <v>4</v>
      </c>
      <c r="BT21" s="88">
        <v>13</v>
      </c>
      <c r="BU21" s="88">
        <v>383</v>
      </c>
      <c r="BV21" s="88">
        <v>466</v>
      </c>
      <c r="BW21" s="88">
        <v>3449</v>
      </c>
      <c r="BX21" s="88">
        <v>2629</v>
      </c>
      <c r="BY21" s="88">
        <v>416</v>
      </c>
      <c r="BZ21" s="88">
        <v>405</v>
      </c>
      <c r="CA21" s="88">
        <v>3916</v>
      </c>
      <c r="CB21" s="88">
        <v>119</v>
      </c>
      <c r="CC21" s="88">
        <v>896</v>
      </c>
      <c r="CD21" s="88">
        <v>2057</v>
      </c>
      <c r="CE21" s="88">
        <v>117</v>
      </c>
      <c r="CF21" s="88">
        <v>92</v>
      </c>
      <c r="CG21" s="88">
        <v>61</v>
      </c>
      <c r="CH21" s="88">
        <v>0</v>
      </c>
      <c r="CI21" s="88">
        <v>0</v>
      </c>
      <c r="CJ21" s="88">
        <v>270</v>
      </c>
      <c r="CK21" s="88">
        <v>3342</v>
      </c>
      <c r="CL21" s="88">
        <v>17</v>
      </c>
      <c r="CM21" s="88">
        <v>191</v>
      </c>
      <c r="CN21" s="88">
        <v>53</v>
      </c>
      <c r="CO21" s="88">
        <v>4</v>
      </c>
      <c r="CP21" s="88">
        <v>58</v>
      </c>
      <c r="CQ21" s="88">
        <v>0</v>
      </c>
      <c r="CR21" s="88">
        <v>58</v>
      </c>
      <c r="CS21" s="88">
        <v>323</v>
      </c>
      <c r="CT21" s="88">
        <v>3666</v>
      </c>
      <c r="CU21" s="88">
        <v>49</v>
      </c>
      <c r="CV21" s="88">
        <v>23</v>
      </c>
      <c r="CW21" s="88">
        <v>12</v>
      </c>
      <c r="CX21" s="88">
        <v>0</v>
      </c>
      <c r="CY21" s="88">
        <v>84</v>
      </c>
      <c r="CZ21" s="88">
        <v>84</v>
      </c>
      <c r="DA21" s="88">
        <v>286</v>
      </c>
      <c r="DB21" s="88">
        <v>21</v>
      </c>
      <c r="DC21" s="88">
        <v>27</v>
      </c>
      <c r="DD21" s="88">
        <v>50</v>
      </c>
      <c r="DE21" s="88">
        <v>9</v>
      </c>
      <c r="DF21" s="88">
        <v>4</v>
      </c>
      <c r="DG21" s="88">
        <v>13</v>
      </c>
      <c r="DH21" s="88">
        <v>397</v>
      </c>
      <c r="DI21" s="88">
        <v>481</v>
      </c>
      <c r="DJ21" s="88">
        <v>3185</v>
      </c>
      <c r="DK21" s="88">
        <v>2522</v>
      </c>
      <c r="DL21" s="88">
        <v>258</v>
      </c>
      <c r="DM21" s="88">
        <v>405</v>
      </c>
      <c r="DN21" s="88">
        <v>3666</v>
      </c>
    </row>
    <row r="22" spans="1:118" x14ac:dyDescent="0.25">
      <c r="A22" s="82">
        <v>22798</v>
      </c>
      <c r="B22" s="88">
        <v>132</v>
      </c>
      <c r="C22" s="88">
        <v>987</v>
      </c>
      <c r="D22" s="88">
        <v>2220</v>
      </c>
      <c r="E22" s="88">
        <v>117</v>
      </c>
      <c r="F22" s="88">
        <v>94</v>
      </c>
      <c r="G22" s="88">
        <v>112</v>
      </c>
      <c r="H22" s="88">
        <v>0</v>
      </c>
      <c r="I22" s="88">
        <v>0</v>
      </c>
      <c r="J22" s="88">
        <v>324</v>
      </c>
      <c r="K22" s="88">
        <v>3663</v>
      </c>
      <c r="L22" s="88">
        <v>17</v>
      </c>
      <c r="M22" s="88">
        <v>195</v>
      </c>
      <c r="N22" s="88">
        <v>54</v>
      </c>
      <c r="O22" s="88">
        <v>4</v>
      </c>
      <c r="P22" s="88">
        <v>60</v>
      </c>
      <c r="Q22" s="88">
        <v>0</v>
      </c>
      <c r="R22" s="88">
        <v>60</v>
      </c>
      <c r="S22" s="88">
        <v>330</v>
      </c>
      <c r="T22" s="88">
        <v>3993</v>
      </c>
      <c r="U22" s="88">
        <v>49</v>
      </c>
      <c r="V22" s="88">
        <v>23</v>
      </c>
      <c r="W22" s="88">
        <v>13</v>
      </c>
      <c r="X22" s="88">
        <v>0</v>
      </c>
      <c r="Y22" s="88">
        <v>85</v>
      </c>
      <c r="Z22" s="88">
        <v>85</v>
      </c>
      <c r="AA22" s="88">
        <v>263</v>
      </c>
      <c r="AB22" s="88">
        <v>17</v>
      </c>
      <c r="AC22" s="88">
        <v>27</v>
      </c>
      <c r="AD22" s="88">
        <v>52</v>
      </c>
      <c r="AE22" s="88">
        <v>10</v>
      </c>
      <c r="AF22" s="88">
        <v>4</v>
      </c>
      <c r="AG22" s="88">
        <v>13</v>
      </c>
      <c r="AH22" s="88">
        <v>372</v>
      </c>
      <c r="AI22" s="88">
        <v>457</v>
      </c>
      <c r="AJ22" s="88">
        <v>3536</v>
      </c>
      <c r="AK22" s="88">
        <v>2674</v>
      </c>
      <c r="AL22" s="88">
        <v>452</v>
      </c>
      <c r="AM22" s="88">
        <v>410</v>
      </c>
      <c r="AN22" s="88">
        <v>3993</v>
      </c>
      <c r="AO22" s="88">
        <v>133</v>
      </c>
      <c r="AP22" s="88">
        <v>997</v>
      </c>
      <c r="AQ22" s="88">
        <v>2242</v>
      </c>
      <c r="AR22" s="88">
        <v>117</v>
      </c>
      <c r="AS22" s="88">
        <v>94</v>
      </c>
      <c r="AT22" s="88">
        <v>115</v>
      </c>
      <c r="AU22" s="88">
        <v>0</v>
      </c>
      <c r="AV22" s="88">
        <v>0</v>
      </c>
      <c r="AW22" s="88">
        <v>326</v>
      </c>
      <c r="AX22" s="88">
        <v>3699</v>
      </c>
      <c r="AY22" s="88">
        <v>17</v>
      </c>
      <c r="AZ22" s="88">
        <v>195</v>
      </c>
      <c r="BA22" s="88">
        <v>54</v>
      </c>
      <c r="BB22" s="88">
        <v>3</v>
      </c>
      <c r="BC22" s="88">
        <v>60</v>
      </c>
      <c r="BD22" s="88">
        <v>0</v>
      </c>
      <c r="BE22" s="88">
        <v>60</v>
      </c>
      <c r="BF22" s="88">
        <v>330</v>
      </c>
      <c r="BG22" s="88">
        <v>4029</v>
      </c>
      <c r="BH22" s="88">
        <v>50</v>
      </c>
      <c r="BI22" s="88">
        <v>24</v>
      </c>
      <c r="BJ22" s="88">
        <v>13</v>
      </c>
      <c r="BK22" s="88">
        <v>0</v>
      </c>
      <c r="BL22" s="88">
        <v>87</v>
      </c>
      <c r="BM22" s="88">
        <v>87</v>
      </c>
      <c r="BN22" s="88">
        <v>266</v>
      </c>
      <c r="BO22" s="88">
        <v>18</v>
      </c>
      <c r="BP22" s="88">
        <v>27</v>
      </c>
      <c r="BQ22" s="88">
        <v>52</v>
      </c>
      <c r="BR22" s="88">
        <v>9</v>
      </c>
      <c r="BS22" s="88">
        <v>4</v>
      </c>
      <c r="BT22" s="88">
        <v>13</v>
      </c>
      <c r="BU22" s="88">
        <v>376</v>
      </c>
      <c r="BV22" s="88">
        <v>463</v>
      </c>
      <c r="BW22" s="88">
        <v>3566</v>
      </c>
      <c r="BX22" s="88">
        <v>2685</v>
      </c>
      <c r="BY22" s="88">
        <v>471</v>
      </c>
      <c r="BZ22" s="88">
        <v>410</v>
      </c>
      <c r="CA22" s="88">
        <v>4029</v>
      </c>
      <c r="CB22" s="88">
        <v>114</v>
      </c>
      <c r="CC22" s="88">
        <v>764</v>
      </c>
      <c r="CD22" s="88">
        <v>2216</v>
      </c>
      <c r="CE22" s="88">
        <v>123</v>
      </c>
      <c r="CF22" s="88">
        <v>94</v>
      </c>
      <c r="CG22" s="88">
        <v>107</v>
      </c>
      <c r="CH22" s="88">
        <v>0</v>
      </c>
      <c r="CI22" s="88">
        <v>0</v>
      </c>
      <c r="CJ22" s="88">
        <v>324</v>
      </c>
      <c r="CK22" s="88">
        <v>3418</v>
      </c>
      <c r="CL22" s="88">
        <v>17</v>
      </c>
      <c r="CM22" s="88">
        <v>198</v>
      </c>
      <c r="CN22" s="88">
        <v>54</v>
      </c>
      <c r="CO22" s="88">
        <v>3</v>
      </c>
      <c r="CP22" s="88">
        <v>59</v>
      </c>
      <c r="CQ22" s="88">
        <v>0</v>
      </c>
      <c r="CR22" s="88">
        <v>59</v>
      </c>
      <c r="CS22" s="88">
        <v>331</v>
      </c>
      <c r="CT22" s="88">
        <v>3749</v>
      </c>
      <c r="CU22" s="88">
        <v>52</v>
      </c>
      <c r="CV22" s="88">
        <v>24</v>
      </c>
      <c r="CW22" s="88">
        <v>13</v>
      </c>
      <c r="CX22" s="88">
        <v>0</v>
      </c>
      <c r="CY22" s="88">
        <v>89</v>
      </c>
      <c r="CZ22" s="88">
        <v>89</v>
      </c>
      <c r="DA22" s="88">
        <v>428</v>
      </c>
      <c r="DB22" s="88">
        <v>19</v>
      </c>
      <c r="DC22" s="88">
        <v>27</v>
      </c>
      <c r="DD22" s="88">
        <v>52</v>
      </c>
      <c r="DE22" s="88">
        <v>9</v>
      </c>
      <c r="DF22" s="88">
        <v>4</v>
      </c>
      <c r="DG22" s="88">
        <v>13</v>
      </c>
      <c r="DH22" s="88">
        <v>539</v>
      </c>
      <c r="DI22" s="88">
        <v>628</v>
      </c>
      <c r="DJ22" s="88">
        <v>3122</v>
      </c>
      <c r="DK22" s="88">
        <v>2660</v>
      </c>
      <c r="DL22" s="88">
        <v>52</v>
      </c>
      <c r="DM22" s="88">
        <v>410</v>
      </c>
      <c r="DN22" s="88">
        <v>3749</v>
      </c>
    </row>
    <row r="23" spans="1:118" x14ac:dyDescent="0.25">
      <c r="A23" s="82">
        <v>22890</v>
      </c>
      <c r="B23" s="88">
        <v>137</v>
      </c>
      <c r="C23" s="88">
        <v>1015</v>
      </c>
      <c r="D23" s="88">
        <v>2244</v>
      </c>
      <c r="E23" s="88">
        <v>116</v>
      </c>
      <c r="F23" s="88">
        <v>96</v>
      </c>
      <c r="G23" s="88">
        <v>113</v>
      </c>
      <c r="H23" s="88">
        <v>0</v>
      </c>
      <c r="I23" s="88">
        <v>0</v>
      </c>
      <c r="J23" s="88">
        <v>324</v>
      </c>
      <c r="K23" s="88">
        <v>3721</v>
      </c>
      <c r="L23" s="88">
        <v>17</v>
      </c>
      <c r="M23" s="88">
        <v>196</v>
      </c>
      <c r="N23" s="88">
        <v>56</v>
      </c>
      <c r="O23" s="88">
        <v>4</v>
      </c>
      <c r="P23" s="88">
        <v>61</v>
      </c>
      <c r="Q23" s="88">
        <v>0</v>
      </c>
      <c r="R23" s="88">
        <v>61</v>
      </c>
      <c r="S23" s="88">
        <v>333</v>
      </c>
      <c r="T23" s="88">
        <v>4054</v>
      </c>
      <c r="U23" s="88">
        <v>50</v>
      </c>
      <c r="V23" s="88">
        <v>22</v>
      </c>
      <c r="W23" s="88">
        <v>13</v>
      </c>
      <c r="X23" s="88">
        <v>0</v>
      </c>
      <c r="Y23" s="88">
        <v>86</v>
      </c>
      <c r="Z23" s="88">
        <v>86</v>
      </c>
      <c r="AA23" s="88">
        <v>258</v>
      </c>
      <c r="AB23" s="88">
        <v>17</v>
      </c>
      <c r="AC23" s="88">
        <v>27</v>
      </c>
      <c r="AD23" s="88">
        <v>54</v>
      </c>
      <c r="AE23" s="88">
        <v>10</v>
      </c>
      <c r="AF23" s="88">
        <v>3</v>
      </c>
      <c r="AG23" s="88">
        <v>14</v>
      </c>
      <c r="AH23" s="88">
        <v>370</v>
      </c>
      <c r="AI23" s="88">
        <v>456</v>
      </c>
      <c r="AJ23" s="88">
        <v>3598</v>
      </c>
      <c r="AK23" s="88">
        <v>2717</v>
      </c>
      <c r="AL23" s="88">
        <v>466</v>
      </c>
      <c r="AM23" s="88">
        <v>415</v>
      </c>
      <c r="AN23" s="88">
        <v>4054</v>
      </c>
      <c r="AO23" s="88">
        <v>137</v>
      </c>
      <c r="AP23" s="88">
        <v>1013</v>
      </c>
      <c r="AQ23" s="88">
        <v>2231</v>
      </c>
      <c r="AR23" s="88">
        <v>116</v>
      </c>
      <c r="AS23" s="88">
        <v>95</v>
      </c>
      <c r="AT23" s="88">
        <v>112</v>
      </c>
      <c r="AU23" s="88">
        <v>0</v>
      </c>
      <c r="AV23" s="88">
        <v>0</v>
      </c>
      <c r="AW23" s="88">
        <v>323</v>
      </c>
      <c r="AX23" s="88">
        <v>3704</v>
      </c>
      <c r="AY23" s="88">
        <v>17</v>
      </c>
      <c r="AZ23" s="88">
        <v>193</v>
      </c>
      <c r="BA23" s="88">
        <v>56</v>
      </c>
      <c r="BB23" s="88">
        <v>4</v>
      </c>
      <c r="BC23" s="88">
        <v>61</v>
      </c>
      <c r="BD23" s="88">
        <v>0</v>
      </c>
      <c r="BE23" s="88">
        <v>61</v>
      </c>
      <c r="BF23" s="88">
        <v>331</v>
      </c>
      <c r="BG23" s="88">
        <v>4036</v>
      </c>
      <c r="BH23" s="88">
        <v>50</v>
      </c>
      <c r="BI23" s="88">
        <v>21</v>
      </c>
      <c r="BJ23" s="88">
        <v>13</v>
      </c>
      <c r="BK23" s="88">
        <v>0</v>
      </c>
      <c r="BL23" s="88">
        <v>85</v>
      </c>
      <c r="BM23" s="88">
        <v>85</v>
      </c>
      <c r="BN23" s="88">
        <v>253</v>
      </c>
      <c r="BO23" s="88">
        <v>17</v>
      </c>
      <c r="BP23" s="88">
        <v>27</v>
      </c>
      <c r="BQ23" s="88">
        <v>55</v>
      </c>
      <c r="BR23" s="88">
        <v>10</v>
      </c>
      <c r="BS23" s="88">
        <v>3</v>
      </c>
      <c r="BT23" s="88">
        <v>14</v>
      </c>
      <c r="BU23" s="88">
        <v>365</v>
      </c>
      <c r="BV23" s="88">
        <v>450</v>
      </c>
      <c r="BW23" s="88">
        <v>3586</v>
      </c>
      <c r="BX23" s="88">
        <v>2710</v>
      </c>
      <c r="BY23" s="88">
        <v>460</v>
      </c>
      <c r="BZ23" s="88">
        <v>416</v>
      </c>
      <c r="CA23" s="88">
        <v>4036</v>
      </c>
      <c r="CB23" s="88">
        <v>150</v>
      </c>
      <c r="CC23" s="88">
        <v>1007</v>
      </c>
      <c r="CD23" s="88">
        <v>2222</v>
      </c>
      <c r="CE23" s="88">
        <v>108</v>
      </c>
      <c r="CF23" s="88">
        <v>95</v>
      </c>
      <c r="CG23" s="88">
        <v>60</v>
      </c>
      <c r="CH23" s="88">
        <v>0</v>
      </c>
      <c r="CI23" s="88">
        <v>0</v>
      </c>
      <c r="CJ23" s="88">
        <v>264</v>
      </c>
      <c r="CK23" s="88">
        <v>3642</v>
      </c>
      <c r="CL23" s="88">
        <v>17</v>
      </c>
      <c r="CM23" s="88">
        <v>192</v>
      </c>
      <c r="CN23" s="88">
        <v>56</v>
      </c>
      <c r="CO23" s="88">
        <v>4</v>
      </c>
      <c r="CP23" s="88">
        <v>62</v>
      </c>
      <c r="CQ23" s="88">
        <v>0</v>
      </c>
      <c r="CR23" s="88">
        <v>62</v>
      </c>
      <c r="CS23" s="88">
        <v>331</v>
      </c>
      <c r="CT23" s="88">
        <v>3974</v>
      </c>
      <c r="CU23" s="88">
        <v>47</v>
      </c>
      <c r="CV23" s="88">
        <v>21</v>
      </c>
      <c r="CW23" s="88">
        <v>13</v>
      </c>
      <c r="CX23" s="88">
        <v>0</v>
      </c>
      <c r="CY23" s="88">
        <v>82</v>
      </c>
      <c r="CZ23" s="88">
        <v>82</v>
      </c>
      <c r="DA23" s="88">
        <v>135</v>
      </c>
      <c r="DB23" s="88">
        <v>18</v>
      </c>
      <c r="DC23" s="88">
        <v>27</v>
      </c>
      <c r="DD23" s="88">
        <v>55</v>
      </c>
      <c r="DE23" s="88">
        <v>10</v>
      </c>
      <c r="DF23" s="88">
        <v>3</v>
      </c>
      <c r="DG23" s="88">
        <v>13</v>
      </c>
      <c r="DH23" s="88">
        <v>248</v>
      </c>
      <c r="DI23" s="88">
        <v>329</v>
      </c>
      <c r="DJ23" s="88">
        <v>3644</v>
      </c>
      <c r="DK23" s="88">
        <v>2678</v>
      </c>
      <c r="DL23" s="88">
        <v>550</v>
      </c>
      <c r="DM23" s="88">
        <v>416</v>
      </c>
      <c r="DN23" s="88">
        <v>3974</v>
      </c>
    </row>
    <row r="24" spans="1:118" x14ac:dyDescent="0.25">
      <c r="A24" s="82">
        <v>22981</v>
      </c>
      <c r="B24" s="88">
        <v>142</v>
      </c>
      <c r="C24" s="88">
        <v>1027</v>
      </c>
      <c r="D24" s="88">
        <v>2270</v>
      </c>
      <c r="E24" s="88">
        <v>115</v>
      </c>
      <c r="F24" s="88">
        <v>98</v>
      </c>
      <c r="G24" s="88">
        <v>113</v>
      </c>
      <c r="H24" s="88">
        <v>0</v>
      </c>
      <c r="I24" s="88">
        <v>0</v>
      </c>
      <c r="J24" s="88">
        <v>325</v>
      </c>
      <c r="K24" s="88">
        <v>3765</v>
      </c>
      <c r="L24" s="88">
        <v>17</v>
      </c>
      <c r="M24" s="88">
        <v>197</v>
      </c>
      <c r="N24" s="88">
        <v>57</v>
      </c>
      <c r="O24" s="88">
        <v>4</v>
      </c>
      <c r="P24" s="88">
        <v>62</v>
      </c>
      <c r="Q24" s="88">
        <v>0</v>
      </c>
      <c r="R24" s="88">
        <v>62</v>
      </c>
      <c r="S24" s="88">
        <v>338</v>
      </c>
      <c r="T24" s="88">
        <v>4102</v>
      </c>
      <c r="U24" s="88">
        <v>52</v>
      </c>
      <c r="V24" s="88">
        <v>22</v>
      </c>
      <c r="W24" s="88">
        <v>14</v>
      </c>
      <c r="X24" s="88">
        <v>0</v>
      </c>
      <c r="Y24" s="88">
        <v>89</v>
      </c>
      <c r="Z24" s="88">
        <v>89</v>
      </c>
      <c r="AA24" s="88">
        <v>262</v>
      </c>
      <c r="AB24" s="88">
        <v>17</v>
      </c>
      <c r="AC24" s="88">
        <v>27</v>
      </c>
      <c r="AD24" s="88">
        <v>57</v>
      </c>
      <c r="AE24" s="88">
        <v>11</v>
      </c>
      <c r="AF24" s="88">
        <v>3</v>
      </c>
      <c r="AG24" s="88">
        <v>14</v>
      </c>
      <c r="AH24" s="88">
        <v>376</v>
      </c>
      <c r="AI24" s="88">
        <v>465</v>
      </c>
      <c r="AJ24" s="88">
        <v>3637</v>
      </c>
      <c r="AK24" s="88">
        <v>2756</v>
      </c>
      <c r="AL24" s="88">
        <v>460</v>
      </c>
      <c r="AM24" s="88">
        <v>422</v>
      </c>
      <c r="AN24" s="88">
        <v>4102</v>
      </c>
      <c r="AO24" s="88">
        <v>142</v>
      </c>
      <c r="AP24" s="88">
        <v>1043</v>
      </c>
      <c r="AQ24" s="88">
        <v>2257</v>
      </c>
      <c r="AR24" s="88">
        <v>113</v>
      </c>
      <c r="AS24" s="88">
        <v>98</v>
      </c>
      <c r="AT24" s="88">
        <v>112</v>
      </c>
      <c r="AU24" s="88">
        <v>0</v>
      </c>
      <c r="AV24" s="88">
        <v>0</v>
      </c>
      <c r="AW24" s="88">
        <v>323</v>
      </c>
      <c r="AX24" s="88">
        <v>3765</v>
      </c>
      <c r="AY24" s="88">
        <v>17</v>
      </c>
      <c r="AZ24" s="88">
        <v>198</v>
      </c>
      <c r="BA24" s="88">
        <v>57</v>
      </c>
      <c r="BB24" s="88">
        <v>4</v>
      </c>
      <c r="BC24" s="88">
        <v>62</v>
      </c>
      <c r="BD24" s="88">
        <v>0</v>
      </c>
      <c r="BE24" s="88">
        <v>62</v>
      </c>
      <c r="BF24" s="88">
        <v>339</v>
      </c>
      <c r="BG24" s="88">
        <v>4103</v>
      </c>
      <c r="BH24" s="88">
        <v>52</v>
      </c>
      <c r="BI24" s="88">
        <v>23</v>
      </c>
      <c r="BJ24" s="88">
        <v>14</v>
      </c>
      <c r="BK24" s="88">
        <v>0</v>
      </c>
      <c r="BL24" s="88">
        <v>89</v>
      </c>
      <c r="BM24" s="88">
        <v>89</v>
      </c>
      <c r="BN24" s="88">
        <v>258</v>
      </c>
      <c r="BO24" s="88">
        <v>17</v>
      </c>
      <c r="BP24" s="88">
        <v>27</v>
      </c>
      <c r="BQ24" s="88">
        <v>57</v>
      </c>
      <c r="BR24" s="88">
        <v>11</v>
      </c>
      <c r="BS24" s="88">
        <v>3</v>
      </c>
      <c r="BT24" s="88">
        <v>14</v>
      </c>
      <c r="BU24" s="88">
        <v>372</v>
      </c>
      <c r="BV24" s="88">
        <v>461</v>
      </c>
      <c r="BW24" s="88">
        <v>3642</v>
      </c>
      <c r="BX24" s="88">
        <v>2757</v>
      </c>
      <c r="BY24" s="88">
        <v>464</v>
      </c>
      <c r="BZ24" s="88">
        <v>421</v>
      </c>
      <c r="CA24" s="88">
        <v>4103</v>
      </c>
      <c r="CB24" s="88">
        <v>156</v>
      </c>
      <c r="CC24" s="88">
        <v>1356</v>
      </c>
      <c r="CD24" s="88">
        <v>2414</v>
      </c>
      <c r="CE24" s="88">
        <v>118</v>
      </c>
      <c r="CF24" s="88">
        <v>98</v>
      </c>
      <c r="CG24" s="88">
        <v>139</v>
      </c>
      <c r="CH24" s="88">
        <v>0</v>
      </c>
      <c r="CI24" s="88">
        <v>0</v>
      </c>
      <c r="CJ24" s="88">
        <v>354</v>
      </c>
      <c r="CK24" s="88">
        <v>4280</v>
      </c>
      <c r="CL24" s="88">
        <v>17</v>
      </c>
      <c r="CM24" s="88">
        <v>200</v>
      </c>
      <c r="CN24" s="88">
        <v>57</v>
      </c>
      <c r="CO24" s="88">
        <v>4</v>
      </c>
      <c r="CP24" s="88">
        <v>62</v>
      </c>
      <c r="CQ24" s="88">
        <v>0</v>
      </c>
      <c r="CR24" s="88">
        <v>62</v>
      </c>
      <c r="CS24" s="88">
        <v>341</v>
      </c>
      <c r="CT24" s="88">
        <v>4621</v>
      </c>
      <c r="CU24" s="88">
        <v>52</v>
      </c>
      <c r="CV24" s="88">
        <v>23</v>
      </c>
      <c r="CW24" s="88">
        <v>14</v>
      </c>
      <c r="CX24" s="88">
        <v>0</v>
      </c>
      <c r="CY24" s="88">
        <v>89</v>
      </c>
      <c r="CZ24" s="88">
        <v>89</v>
      </c>
      <c r="DA24" s="88">
        <v>203</v>
      </c>
      <c r="DB24" s="88">
        <v>18</v>
      </c>
      <c r="DC24" s="88">
        <v>27</v>
      </c>
      <c r="DD24" s="88">
        <v>57</v>
      </c>
      <c r="DE24" s="88">
        <v>12</v>
      </c>
      <c r="DF24" s="88">
        <v>3</v>
      </c>
      <c r="DG24" s="88">
        <v>15</v>
      </c>
      <c r="DH24" s="88">
        <v>320</v>
      </c>
      <c r="DI24" s="88">
        <v>409</v>
      </c>
      <c r="DJ24" s="88">
        <v>4212</v>
      </c>
      <c r="DK24" s="88">
        <v>2930</v>
      </c>
      <c r="DL24" s="88">
        <v>861</v>
      </c>
      <c r="DM24" s="88">
        <v>421</v>
      </c>
      <c r="DN24" s="88">
        <v>4621</v>
      </c>
    </row>
    <row r="25" spans="1:118" x14ac:dyDescent="0.25">
      <c r="A25" s="82">
        <v>23071</v>
      </c>
      <c r="B25" s="88">
        <v>147</v>
      </c>
      <c r="C25" s="88">
        <v>1047</v>
      </c>
      <c r="D25" s="88">
        <v>2311</v>
      </c>
      <c r="E25" s="88">
        <v>116</v>
      </c>
      <c r="F25" s="88">
        <v>100</v>
      </c>
      <c r="G25" s="88">
        <v>113</v>
      </c>
      <c r="H25" s="88">
        <v>0</v>
      </c>
      <c r="I25" s="88">
        <v>0</v>
      </c>
      <c r="J25" s="88">
        <v>328</v>
      </c>
      <c r="K25" s="88">
        <v>3833</v>
      </c>
      <c r="L25" s="88">
        <v>18</v>
      </c>
      <c r="M25" s="88">
        <v>200</v>
      </c>
      <c r="N25" s="88">
        <v>59</v>
      </c>
      <c r="O25" s="88">
        <v>4</v>
      </c>
      <c r="P25" s="88">
        <v>63</v>
      </c>
      <c r="Q25" s="88">
        <v>0</v>
      </c>
      <c r="R25" s="88">
        <v>63</v>
      </c>
      <c r="S25" s="88">
        <v>343</v>
      </c>
      <c r="T25" s="88">
        <v>4176</v>
      </c>
      <c r="U25" s="88">
        <v>54</v>
      </c>
      <c r="V25" s="88">
        <v>22</v>
      </c>
      <c r="W25" s="88">
        <v>15</v>
      </c>
      <c r="X25" s="88">
        <v>0</v>
      </c>
      <c r="Y25" s="88">
        <v>91</v>
      </c>
      <c r="Z25" s="88">
        <v>91</v>
      </c>
      <c r="AA25" s="88">
        <v>271</v>
      </c>
      <c r="AB25" s="88">
        <v>19</v>
      </c>
      <c r="AC25" s="88">
        <v>27</v>
      </c>
      <c r="AD25" s="88">
        <v>58</v>
      </c>
      <c r="AE25" s="88">
        <v>11</v>
      </c>
      <c r="AF25" s="88">
        <v>3</v>
      </c>
      <c r="AG25" s="88">
        <v>14</v>
      </c>
      <c r="AH25" s="88">
        <v>389</v>
      </c>
      <c r="AI25" s="88">
        <v>481</v>
      </c>
      <c r="AJ25" s="88">
        <v>3695</v>
      </c>
      <c r="AK25" s="88">
        <v>2808</v>
      </c>
      <c r="AL25" s="88">
        <v>458</v>
      </c>
      <c r="AM25" s="88">
        <v>429</v>
      </c>
      <c r="AN25" s="88">
        <v>4176</v>
      </c>
      <c r="AO25" s="88">
        <v>148</v>
      </c>
      <c r="AP25" s="88">
        <v>1031</v>
      </c>
      <c r="AQ25" s="88">
        <v>2330</v>
      </c>
      <c r="AR25" s="88">
        <v>118</v>
      </c>
      <c r="AS25" s="88">
        <v>100</v>
      </c>
      <c r="AT25" s="88">
        <v>114</v>
      </c>
      <c r="AU25" s="88">
        <v>0</v>
      </c>
      <c r="AV25" s="88">
        <v>0</v>
      </c>
      <c r="AW25" s="88">
        <v>332</v>
      </c>
      <c r="AX25" s="88">
        <v>3841</v>
      </c>
      <c r="AY25" s="88">
        <v>18</v>
      </c>
      <c r="AZ25" s="88">
        <v>202</v>
      </c>
      <c r="BA25" s="88">
        <v>59</v>
      </c>
      <c r="BB25" s="88">
        <v>4</v>
      </c>
      <c r="BC25" s="88">
        <v>62</v>
      </c>
      <c r="BD25" s="88">
        <v>0</v>
      </c>
      <c r="BE25" s="88">
        <v>63</v>
      </c>
      <c r="BF25" s="88">
        <v>345</v>
      </c>
      <c r="BG25" s="88">
        <v>4186</v>
      </c>
      <c r="BH25" s="88">
        <v>55</v>
      </c>
      <c r="BI25" s="88">
        <v>23</v>
      </c>
      <c r="BJ25" s="88">
        <v>15</v>
      </c>
      <c r="BK25" s="88">
        <v>0</v>
      </c>
      <c r="BL25" s="88">
        <v>92</v>
      </c>
      <c r="BM25" s="88">
        <v>92</v>
      </c>
      <c r="BN25" s="88">
        <v>278</v>
      </c>
      <c r="BO25" s="88">
        <v>21</v>
      </c>
      <c r="BP25" s="88">
        <v>27</v>
      </c>
      <c r="BQ25" s="88">
        <v>58</v>
      </c>
      <c r="BR25" s="88">
        <v>11</v>
      </c>
      <c r="BS25" s="88">
        <v>3</v>
      </c>
      <c r="BT25" s="88">
        <v>14</v>
      </c>
      <c r="BU25" s="88">
        <v>399</v>
      </c>
      <c r="BV25" s="88">
        <v>491</v>
      </c>
      <c r="BW25" s="88">
        <v>3695</v>
      </c>
      <c r="BX25" s="88">
        <v>2807</v>
      </c>
      <c r="BY25" s="88">
        <v>459</v>
      </c>
      <c r="BZ25" s="88">
        <v>429</v>
      </c>
      <c r="CA25" s="88">
        <v>4186</v>
      </c>
      <c r="CB25" s="88">
        <v>141</v>
      </c>
      <c r="CC25" s="88">
        <v>982</v>
      </c>
      <c r="CD25" s="88">
        <v>2164</v>
      </c>
      <c r="CE25" s="88">
        <v>115</v>
      </c>
      <c r="CF25" s="88">
        <v>100</v>
      </c>
      <c r="CG25" s="88">
        <v>64</v>
      </c>
      <c r="CH25" s="88">
        <v>0</v>
      </c>
      <c r="CI25" s="88">
        <v>0</v>
      </c>
      <c r="CJ25" s="88">
        <v>280</v>
      </c>
      <c r="CK25" s="88">
        <v>3566</v>
      </c>
      <c r="CL25" s="88">
        <v>18</v>
      </c>
      <c r="CM25" s="88">
        <v>197</v>
      </c>
      <c r="CN25" s="88">
        <v>59</v>
      </c>
      <c r="CO25" s="88">
        <v>4</v>
      </c>
      <c r="CP25" s="88">
        <v>62</v>
      </c>
      <c r="CQ25" s="88">
        <v>0</v>
      </c>
      <c r="CR25" s="88">
        <v>62</v>
      </c>
      <c r="CS25" s="88">
        <v>340</v>
      </c>
      <c r="CT25" s="88">
        <v>3906</v>
      </c>
      <c r="CU25" s="88">
        <v>55</v>
      </c>
      <c r="CV25" s="88">
        <v>23</v>
      </c>
      <c r="CW25" s="88">
        <v>15</v>
      </c>
      <c r="CX25" s="88">
        <v>0</v>
      </c>
      <c r="CY25" s="88">
        <v>93</v>
      </c>
      <c r="CZ25" s="88">
        <v>93</v>
      </c>
      <c r="DA25" s="88">
        <v>291</v>
      </c>
      <c r="DB25" s="88">
        <v>22</v>
      </c>
      <c r="DC25" s="88">
        <v>27</v>
      </c>
      <c r="DD25" s="88">
        <v>58</v>
      </c>
      <c r="DE25" s="88">
        <v>11</v>
      </c>
      <c r="DF25" s="88">
        <v>3</v>
      </c>
      <c r="DG25" s="88">
        <v>14</v>
      </c>
      <c r="DH25" s="88">
        <v>413</v>
      </c>
      <c r="DI25" s="88">
        <v>505</v>
      </c>
      <c r="DJ25" s="88">
        <v>3401</v>
      </c>
      <c r="DK25" s="88">
        <v>2691</v>
      </c>
      <c r="DL25" s="88">
        <v>281</v>
      </c>
      <c r="DM25" s="88">
        <v>429</v>
      </c>
      <c r="DN25" s="88">
        <v>3906</v>
      </c>
    </row>
    <row r="26" spans="1:118" x14ac:dyDescent="0.25">
      <c r="A26" s="82">
        <v>23163</v>
      </c>
      <c r="B26" s="88">
        <v>150</v>
      </c>
      <c r="C26" s="88">
        <v>1087</v>
      </c>
      <c r="D26" s="88">
        <v>2369</v>
      </c>
      <c r="E26" s="88">
        <v>120</v>
      </c>
      <c r="F26" s="88">
        <v>103</v>
      </c>
      <c r="G26" s="88">
        <v>114</v>
      </c>
      <c r="H26" s="88">
        <v>0</v>
      </c>
      <c r="I26" s="88">
        <v>0</v>
      </c>
      <c r="J26" s="88">
        <v>337</v>
      </c>
      <c r="K26" s="88">
        <v>3944</v>
      </c>
      <c r="L26" s="88">
        <v>18</v>
      </c>
      <c r="M26" s="88">
        <v>204</v>
      </c>
      <c r="N26" s="88">
        <v>61</v>
      </c>
      <c r="O26" s="88">
        <v>4</v>
      </c>
      <c r="P26" s="88">
        <v>64</v>
      </c>
      <c r="Q26" s="88">
        <v>0</v>
      </c>
      <c r="R26" s="88">
        <v>64</v>
      </c>
      <c r="S26" s="88">
        <v>350</v>
      </c>
      <c r="T26" s="88">
        <v>4294</v>
      </c>
      <c r="U26" s="88">
        <v>56</v>
      </c>
      <c r="V26" s="88">
        <v>23</v>
      </c>
      <c r="W26" s="88">
        <v>15</v>
      </c>
      <c r="X26" s="88">
        <v>0</v>
      </c>
      <c r="Y26" s="88">
        <v>94</v>
      </c>
      <c r="Z26" s="88">
        <v>94</v>
      </c>
      <c r="AA26" s="88">
        <v>281</v>
      </c>
      <c r="AB26" s="88">
        <v>20</v>
      </c>
      <c r="AC26" s="88">
        <v>28</v>
      </c>
      <c r="AD26" s="88">
        <v>60</v>
      </c>
      <c r="AE26" s="88">
        <v>10</v>
      </c>
      <c r="AF26" s="88">
        <v>3</v>
      </c>
      <c r="AG26" s="88">
        <v>14</v>
      </c>
      <c r="AH26" s="88">
        <v>402</v>
      </c>
      <c r="AI26" s="88">
        <v>496</v>
      </c>
      <c r="AJ26" s="88">
        <v>3798</v>
      </c>
      <c r="AK26" s="88">
        <v>2871</v>
      </c>
      <c r="AL26" s="88">
        <v>489</v>
      </c>
      <c r="AM26" s="88">
        <v>438</v>
      </c>
      <c r="AN26" s="88">
        <v>4294</v>
      </c>
      <c r="AO26" s="88">
        <v>149</v>
      </c>
      <c r="AP26" s="88">
        <v>1068</v>
      </c>
      <c r="AQ26" s="88">
        <v>2357</v>
      </c>
      <c r="AR26" s="88">
        <v>116</v>
      </c>
      <c r="AS26" s="88">
        <v>103</v>
      </c>
      <c r="AT26" s="88">
        <v>112</v>
      </c>
      <c r="AU26" s="88">
        <v>0</v>
      </c>
      <c r="AV26" s="88">
        <v>0</v>
      </c>
      <c r="AW26" s="88">
        <v>331</v>
      </c>
      <c r="AX26" s="88">
        <v>3906</v>
      </c>
      <c r="AY26" s="88">
        <v>18</v>
      </c>
      <c r="AZ26" s="88">
        <v>200</v>
      </c>
      <c r="BA26" s="88">
        <v>61</v>
      </c>
      <c r="BB26" s="88">
        <v>4</v>
      </c>
      <c r="BC26" s="88">
        <v>64</v>
      </c>
      <c r="BD26" s="88">
        <v>0</v>
      </c>
      <c r="BE26" s="88">
        <v>64</v>
      </c>
      <c r="BF26" s="88">
        <v>348</v>
      </c>
      <c r="BG26" s="88">
        <v>4253</v>
      </c>
      <c r="BH26" s="88">
        <v>56</v>
      </c>
      <c r="BI26" s="88">
        <v>22</v>
      </c>
      <c r="BJ26" s="88">
        <v>15</v>
      </c>
      <c r="BK26" s="88">
        <v>0</v>
      </c>
      <c r="BL26" s="88">
        <v>93</v>
      </c>
      <c r="BM26" s="88">
        <v>93</v>
      </c>
      <c r="BN26" s="88">
        <v>283</v>
      </c>
      <c r="BO26" s="88">
        <v>21</v>
      </c>
      <c r="BP26" s="88">
        <v>28</v>
      </c>
      <c r="BQ26" s="88">
        <v>60</v>
      </c>
      <c r="BR26" s="88">
        <v>9</v>
      </c>
      <c r="BS26" s="88">
        <v>3</v>
      </c>
      <c r="BT26" s="88">
        <v>12</v>
      </c>
      <c r="BU26" s="88">
        <v>404</v>
      </c>
      <c r="BV26" s="88">
        <v>497</v>
      </c>
      <c r="BW26" s="88">
        <v>3756</v>
      </c>
      <c r="BX26" s="88">
        <v>2849</v>
      </c>
      <c r="BY26" s="88">
        <v>468</v>
      </c>
      <c r="BZ26" s="88">
        <v>439</v>
      </c>
      <c r="CA26" s="88">
        <v>4253</v>
      </c>
      <c r="CB26" s="88">
        <v>128</v>
      </c>
      <c r="CC26" s="88">
        <v>812</v>
      </c>
      <c r="CD26" s="88">
        <v>2379</v>
      </c>
      <c r="CE26" s="88">
        <v>122</v>
      </c>
      <c r="CF26" s="88">
        <v>103</v>
      </c>
      <c r="CG26" s="88">
        <v>103</v>
      </c>
      <c r="CH26" s="88">
        <v>0</v>
      </c>
      <c r="CI26" s="88">
        <v>0</v>
      </c>
      <c r="CJ26" s="88">
        <v>327</v>
      </c>
      <c r="CK26" s="88">
        <v>3646</v>
      </c>
      <c r="CL26" s="88">
        <v>18</v>
      </c>
      <c r="CM26" s="88">
        <v>202</v>
      </c>
      <c r="CN26" s="88">
        <v>61</v>
      </c>
      <c r="CO26" s="88">
        <v>3</v>
      </c>
      <c r="CP26" s="88">
        <v>63</v>
      </c>
      <c r="CQ26" s="88">
        <v>0</v>
      </c>
      <c r="CR26" s="88">
        <v>63</v>
      </c>
      <c r="CS26" s="88">
        <v>348</v>
      </c>
      <c r="CT26" s="88">
        <v>3994</v>
      </c>
      <c r="CU26" s="88">
        <v>59</v>
      </c>
      <c r="CV26" s="88">
        <v>22</v>
      </c>
      <c r="CW26" s="88">
        <v>15</v>
      </c>
      <c r="CX26" s="88">
        <v>0</v>
      </c>
      <c r="CY26" s="88">
        <v>96</v>
      </c>
      <c r="CZ26" s="88">
        <v>96</v>
      </c>
      <c r="DA26" s="88">
        <v>453</v>
      </c>
      <c r="DB26" s="88">
        <v>22</v>
      </c>
      <c r="DC26" s="88">
        <v>28</v>
      </c>
      <c r="DD26" s="88">
        <v>60</v>
      </c>
      <c r="DE26" s="88">
        <v>9</v>
      </c>
      <c r="DF26" s="88">
        <v>3</v>
      </c>
      <c r="DG26" s="88">
        <v>12</v>
      </c>
      <c r="DH26" s="88">
        <v>575</v>
      </c>
      <c r="DI26" s="88">
        <v>671</v>
      </c>
      <c r="DJ26" s="88">
        <v>3323</v>
      </c>
      <c r="DK26" s="88">
        <v>2822</v>
      </c>
      <c r="DL26" s="88">
        <v>63</v>
      </c>
      <c r="DM26" s="88">
        <v>439</v>
      </c>
      <c r="DN26" s="88">
        <v>3994</v>
      </c>
    </row>
    <row r="27" spans="1:118" x14ac:dyDescent="0.25">
      <c r="A27" s="82">
        <v>23255</v>
      </c>
      <c r="B27" s="88">
        <v>153</v>
      </c>
      <c r="C27" s="88">
        <v>1135</v>
      </c>
      <c r="D27" s="88">
        <v>2428</v>
      </c>
      <c r="E27" s="88">
        <v>125</v>
      </c>
      <c r="F27" s="88">
        <v>106</v>
      </c>
      <c r="G27" s="88">
        <v>118</v>
      </c>
      <c r="H27" s="88">
        <v>0</v>
      </c>
      <c r="I27" s="88">
        <v>0</v>
      </c>
      <c r="J27" s="88">
        <v>349</v>
      </c>
      <c r="K27" s="88">
        <v>4065</v>
      </c>
      <c r="L27" s="88">
        <v>18</v>
      </c>
      <c r="M27" s="88">
        <v>206</v>
      </c>
      <c r="N27" s="88">
        <v>63</v>
      </c>
      <c r="O27" s="88">
        <v>4</v>
      </c>
      <c r="P27" s="88">
        <v>65</v>
      </c>
      <c r="Q27" s="88">
        <v>0</v>
      </c>
      <c r="R27" s="88">
        <v>65</v>
      </c>
      <c r="S27" s="88">
        <v>357</v>
      </c>
      <c r="T27" s="88">
        <v>4422</v>
      </c>
      <c r="U27" s="88">
        <v>58</v>
      </c>
      <c r="V27" s="88">
        <v>24</v>
      </c>
      <c r="W27" s="88">
        <v>15</v>
      </c>
      <c r="X27" s="88">
        <v>0</v>
      </c>
      <c r="Y27" s="88">
        <v>96</v>
      </c>
      <c r="Z27" s="88">
        <v>96</v>
      </c>
      <c r="AA27" s="88">
        <v>290</v>
      </c>
      <c r="AB27" s="88">
        <v>20</v>
      </c>
      <c r="AC27" s="88">
        <v>28</v>
      </c>
      <c r="AD27" s="88">
        <v>61</v>
      </c>
      <c r="AE27" s="88">
        <v>11</v>
      </c>
      <c r="AF27" s="88">
        <v>3</v>
      </c>
      <c r="AG27" s="88">
        <v>14</v>
      </c>
      <c r="AH27" s="88">
        <v>413</v>
      </c>
      <c r="AI27" s="88">
        <v>509</v>
      </c>
      <c r="AJ27" s="88">
        <v>3913</v>
      </c>
      <c r="AK27" s="88">
        <v>2933</v>
      </c>
      <c r="AL27" s="88">
        <v>532</v>
      </c>
      <c r="AM27" s="88">
        <v>448</v>
      </c>
      <c r="AN27" s="88">
        <v>4422</v>
      </c>
      <c r="AO27" s="88">
        <v>153</v>
      </c>
      <c r="AP27" s="88">
        <v>1169</v>
      </c>
      <c r="AQ27" s="88">
        <v>2421</v>
      </c>
      <c r="AR27" s="88">
        <v>127</v>
      </c>
      <c r="AS27" s="88">
        <v>106</v>
      </c>
      <c r="AT27" s="88">
        <v>119</v>
      </c>
      <c r="AU27" s="88">
        <v>0</v>
      </c>
      <c r="AV27" s="88">
        <v>0</v>
      </c>
      <c r="AW27" s="88">
        <v>352</v>
      </c>
      <c r="AX27" s="88">
        <v>4095</v>
      </c>
      <c r="AY27" s="88">
        <v>18</v>
      </c>
      <c r="AZ27" s="88">
        <v>208</v>
      </c>
      <c r="BA27" s="88">
        <v>63</v>
      </c>
      <c r="BB27" s="88">
        <v>4</v>
      </c>
      <c r="BC27" s="88">
        <v>65</v>
      </c>
      <c r="BD27" s="88">
        <v>0</v>
      </c>
      <c r="BE27" s="88">
        <v>65</v>
      </c>
      <c r="BF27" s="88">
        <v>358</v>
      </c>
      <c r="BG27" s="88">
        <v>4454</v>
      </c>
      <c r="BH27" s="88">
        <v>59</v>
      </c>
      <c r="BI27" s="88">
        <v>24</v>
      </c>
      <c r="BJ27" s="88">
        <v>14</v>
      </c>
      <c r="BK27" s="88">
        <v>0</v>
      </c>
      <c r="BL27" s="88">
        <v>97</v>
      </c>
      <c r="BM27" s="88">
        <v>97</v>
      </c>
      <c r="BN27" s="88">
        <v>283</v>
      </c>
      <c r="BO27" s="88">
        <v>20</v>
      </c>
      <c r="BP27" s="88">
        <v>28</v>
      </c>
      <c r="BQ27" s="88">
        <v>61</v>
      </c>
      <c r="BR27" s="88">
        <v>11</v>
      </c>
      <c r="BS27" s="88">
        <v>3</v>
      </c>
      <c r="BT27" s="88">
        <v>15</v>
      </c>
      <c r="BU27" s="88">
        <v>407</v>
      </c>
      <c r="BV27" s="88">
        <v>503</v>
      </c>
      <c r="BW27" s="88">
        <v>3950</v>
      </c>
      <c r="BX27" s="88">
        <v>2950</v>
      </c>
      <c r="BY27" s="88">
        <v>552</v>
      </c>
      <c r="BZ27" s="88">
        <v>448</v>
      </c>
      <c r="CA27" s="88">
        <v>4454</v>
      </c>
      <c r="CB27" s="88">
        <v>167</v>
      </c>
      <c r="CC27" s="88">
        <v>1170</v>
      </c>
      <c r="CD27" s="88">
        <v>2381</v>
      </c>
      <c r="CE27" s="88">
        <v>127</v>
      </c>
      <c r="CF27" s="88">
        <v>106</v>
      </c>
      <c r="CG27" s="88">
        <v>64</v>
      </c>
      <c r="CH27" s="88">
        <v>0</v>
      </c>
      <c r="CI27" s="88">
        <v>0</v>
      </c>
      <c r="CJ27" s="88">
        <v>298</v>
      </c>
      <c r="CK27" s="88">
        <v>4016</v>
      </c>
      <c r="CL27" s="88">
        <v>18</v>
      </c>
      <c r="CM27" s="88">
        <v>207</v>
      </c>
      <c r="CN27" s="88">
        <v>63</v>
      </c>
      <c r="CO27" s="88">
        <v>4</v>
      </c>
      <c r="CP27" s="88">
        <v>66</v>
      </c>
      <c r="CQ27" s="88">
        <v>0</v>
      </c>
      <c r="CR27" s="88">
        <v>66</v>
      </c>
      <c r="CS27" s="88">
        <v>359</v>
      </c>
      <c r="CT27" s="88">
        <v>4376</v>
      </c>
      <c r="CU27" s="88">
        <v>55</v>
      </c>
      <c r="CV27" s="88">
        <v>24</v>
      </c>
      <c r="CW27" s="88">
        <v>14</v>
      </c>
      <c r="CX27" s="88">
        <v>0</v>
      </c>
      <c r="CY27" s="88">
        <v>93</v>
      </c>
      <c r="CZ27" s="88">
        <v>93</v>
      </c>
      <c r="DA27" s="88">
        <v>150</v>
      </c>
      <c r="DB27" s="88">
        <v>21</v>
      </c>
      <c r="DC27" s="88">
        <v>28</v>
      </c>
      <c r="DD27" s="88">
        <v>61</v>
      </c>
      <c r="DE27" s="88">
        <v>11</v>
      </c>
      <c r="DF27" s="88">
        <v>3</v>
      </c>
      <c r="DG27" s="88">
        <v>14</v>
      </c>
      <c r="DH27" s="88">
        <v>274</v>
      </c>
      <c r="DI27" s="88">
        <v>368</v>
      </c>
      <c r="DJ27" s="88">
        <v>4008</v>
      </c>
      <c r="DK27" s="88">
        <v>2916</v>
      </c>
      <c r="DL27" s="88">
        <v>644</v>
      </c>
      <c r="DM27" s="88">
        <v>448</v>
      </c>
      <c r="DN27" s="88">
        <v>4376</v>
      </c>
    </row>
    <row r="28" spans="1:118" x14ac:dyDescent="0.25">
      <c r="A28" s="82">
        <v>23346</v>
      </c>
      <c r="B28" s="88">
        <v>157</v>
      </c>
      <c r="C28" s="88">
        <v>1165</v>
      </c>
      <c r="D28" s="88">
        <v>2481</v>
      </c>
      <c r="E28" s="88">
        <v>131</v>
      </c>
      <c r="F28" s="88">
        <v>109</v>
      </c>
      <c r="G28" s="88">
        <v>122</v>
      </c>
      <c r="H28" s="88">
        <v>0</v>
      </c>
      <c r="I28" s="88">
        <v>0</v>
      </c>
      <c r="J28" s="88">
        <v>362</v>
      </c>
      <c r="K28" s="88">
        <v>4165</v>
      </c>
      <c r="L28" s="88">
        <v>19</v>
      </c>
      <c r="M28" s="88">
        <v>212</v>
      </c>
      <c r="N28" s="88">
        <v>65</v>
      </c>
      <c r="O28" s="88">
        <v>5</v>
      </c>
      <c r="P28" s="88">
        <v>67</v>
      </c>
      <c r="Q28" s="88">
        <v>0</v>
      </c>
      <c r="R28" s="88">
        <v>67</v>
      </c>
      <c r="S28" s="88">
        <v>368</v>
      </c>
      <c r="T28" s="88">
        <v>4532</v>
      </c>
      <c r="U28" s="88">
        <v>58</v>
      </c>
      <c r="V28" s="88">
        <v>25</v>
      </c>
      <c r="W28" s="88">
        <v>14</v>
      </c>
      <c r="X28" s="88">
        <v>0</v>
      </c>
      <c r="Y28" s="88">
        <v>97</v>
      </c>
      <c r="Z28" s="88">
        <v>97</v>
      </c>
      <c r="AA28" s="88">
        <v>304</v>
      </c>
      <c r="AB28" s="88">
        <v>20</v>
      </c>
      <c r="AC28" s="88">
        <v>29</v>
      </c>
      <c r="AD28" s="88">
        <v>62</v>
      </c>
      <c r="AE28" s="88">
        <v>11</v>
      </c>
      <c r="AF28" s="88">
        <v>3</v>
      </c>
      <c r="AG28" s="88">
        <v>15</v>
      </c>
      <c r="AH28" s="88">
        <v>430</v>
      </c>
      <c r="AI28" s="88">
        <v>527</v>
      </c>
      <c r="AJ28" s="88">
        <v>4005</v>
      </c>
      <c r="AK28" s="88">
        <v>2988</v>
      </c>
      <c r="AL28" s="88">
        <v>559</v>
      </c>
      <c r="AM28" s="88">
        <v>458</v>
      </c>
      <c r="AN28" s="88">
        <v>4532</v>
      </c>
      <c r="AO28" s="88">
        <v>157</v>
      </c>
      <c r="AP28" s="88">
        <v>1156</v>
      </c>
      <c r="AQ28" s="88">
        <v>2508</v>
      </c>
      <c r="AR28" s="88">
        <v>132</v>
      </c>
      <c r="AS28" s="88">
        <v>109</v>
      </c>
      <c r="AT28" s="88">
        <v>120</v>
      </c>
      <c r="AU28" s="88">
        <v>0</v>
      </c>
      <c r="AV28" s="88">
        <v>0</v>
      </c>
      <c r="AW28" s="88">
        <v>361</v>
      </c>
      <c r="AX28" s="88">
        <v>4183</v>
      </c>
      <c r="AY28" s="88">
        <v>19</v>
      </c>
      <c r="AZ28" s="88">
        <v>215</v>
      </c>
      <c r="BA28" s="88">
        <v>65</v>
      </c>
      <c r="BB28" s="88">
        <v>4</v>
      </c>
      <c r="BC28" s="88">
        <v>67</v>
      </c>
      <c r="BD28" s="88">
        <v>0</v>
      </c>
      <c r="BE28" s="88">
        <v>67</v>
      </c>
      <c r="BF28" s="88">
        <v>370</v>
      </c>
      <c r="BG28" s="88">
        <v>4554</v>
      </c>
      <c r="BH28" s="88">
        <v>57</v>
      </c>
      <c r="BI28" s="88">
        <v>25</v>
      </c>
      <c r="BJ28" s="88">
        <v>14</v>
      </c>
      <c r="BK28" s="88">
        <v>0</v>
      </c>
      <c r="BL28" s="88">
        <v>97</v>
      </c>
      <c r="BM28" s="88">
        <v>97</v>
      </c>
      <c r="BN28" s="88">
        <v>308</v>
      </c>
      <c r="BO28" s="88">
        <v>21</v>
      </c>
      <c r="BP28" s="88">
        <v>29</v>
      </c>
      <c r="BQ28" s="88">
        <v>62</v>
      </c>
      <c r="BR28" s="88">
        <v>11</v>
      </c>
      <c r="BS28" s="88">
        <v>3</v>
      </c>
      <c r="BT28" s="88">
        <v>15</v>
      </c>
      <c r="BU28" s="88">
        <v>435</v>
      </c>
      <c r="BV28" s="88">
        <v>531</v>
      </c>
      <c r="BW28" s="88">
        <v>4023</v>
      </c>
      <c r="BX28" s="88">
        <v>2983</v>
      </c>
      <c r="BY28" s="88">
        <v>581</v>
      </c>
      <c r="BZ28" s="88">
        <v>459</v>
      </c>
      <c r="CA28" s="88">
        <v>4554</v>
      </c>
      <c r="CB28" s="88">
        <v>173</v>
      </c>
      <c r="CC28" s="88">
        <v>1494</v>
      </c>
      <c r="CD28" s="88">
        <v>2679</v>
      </c>
      <c r="CE28" s="88">
        <v>132</v>
      </c>
      <c r="CF28" s="88">
        <v>109</v>
      </c>
      <c r="CG28" s="88">
        <v>148</v>
      </c>
      <c r="CH28" s="88">
        <v>0</v>
      </c>
      <c r="CI28" s="88">
        <v>0</v>
      </c>
      <c r="CJ28" s="88">
        <v>389</v>
      </c>
      <c r="CK28" s="88">
        <v>4736</v>
      </c>
      <c r="CL28" s="88">
        <v>19</v>
      </c>
      <c r="CM28" s="88">
        <v>217</v>
      </c>
      <c r="CN28" s="88">
        <v>65</v>
      </c>
      <c r="CO28" s="88">
        <v>4</v>
      </c>
      <c r="CP28" s="88">
        <v>67</v>
      </c>
      <c r="CQ28" s="88">
        <v>0</v>
      </c>
      <c r="CR28" s="88">
        <v>67</v>
      </c>
      <c r="CS28" s="88">
        <v>372</v>
      </c>
      <c r="CT28" s="88">
        <v>5108</v>
      </c>
      <c r="CU28" s="88">
        <v>57</v>
      </c>
      <c r="CV28" s="88">
        <v>25</v>
      </c>
      <c r="CW28" s="88">
        <v>14</v>
      </c>
      <c r="CX28" s="88">
        <v>0</v>
      </c>
      <c r="CY28" s="88">
        <v>97</v>
      </c>
      <c r="CZ28" s="88">
        <v>97</v>
      </c>
      <c r="DA28" s="88">
        <v>246</v>
      </c>
      <c r="DB28" s="88">
        <v>22</v>
      </c>
      <c r="DC28" s="88">
        <v>29</v>
      </c>
      <c r="DD28" s="88">
        <v>62</v>
      </c>
      <c r="DE28" s="88">
        <v>12</v>
      </c>
      <c r="DF28" s="88">
        <v>3</v>
      </c>
      <c r="DG28" s="88">
        <v>15</v>
      </c>
      <c r="DH28" s="88">
        <v>374</v>
      </c>
      <c r="DI28" s="88">
        <v>471</v>
      </c>
      <c r="DJ28" s="88">
        <v>4637</v>
      </c>
      <c r="DK28" s="88">
        <v>3174</v>
      </c>
      <c r="DL28" s="88">
        <v>1005</v>
      </c>
      <c r="DM28" s="88">
        <v>459</v>
      </c>
      <c r="DN28" s="88">
        <v>5108</v>
      </c>
    </row>
    <row r="29" spans="1:118" x14ac:dyDescent="0.25">
      <c r="A29" s="82">
        <v>23437</v>
      </c>
      <c r="B29" s="88">
        <v>161</v>
      </c>
      <c r="C29" s="88">
        <v>1172</v>
      </c>
      <c r="D29" s="88">
        <v>2531</v>
      </c>
      <c r="E29" s="88">
        <v>134</v>
      </c>
      <c r="F29" s="88">
        <v>113</v>
      </c>
      <c r="G29" s="88">
        <v>124</v>
      </c>
      <c r="H29" s="88">
        <v>0</v>
      </c>
      <c r="I29" s="88">
        <v>0</v>
      </c>
      <c r="J29" s="88">
        <v>371</v>
      </c>
      <c r="K29" s="88">
        <v>4235</v>
      </c>
      <c r="L29" s="88">
        <v>19</v>
      </c>
      <c r="M29" s="88">
        <v>220</v>
      </c>
      <c r="N29" s="88">
        <v>67</v>
      </c>
      <c r="O29" s="88">
        <v>5</v>
      </c>
      <c r="P29" s="88">
        <v>68</v>
      </c>
      <c r="Q29" s="88">
        <v>0</v>
      </c>
      <c r="R29" s="88">
        <v>68</v>
      </c>
      <c r="S29" s="88">
        <v>380</v>
      </c>
      <c r="T29" s="88">
        <v>4615</v>
      </c>
      <c r="U29" s="88">
        <v>59</v>
      </c>
      <c r="V29" s="88">
        <v>26</v>
      </c>
      <c r="W29" s="88">
        <v>14</v>
      </c>
      <c r="X29" s="88">
        <v>0</v>
      </c>
      <c r="Y29" s="88">
        <v>99</v>
      </c>
      <c r="Z29" s="88">
        <v>99</v>
      </c>
      <c r="AA29" s="88">
        <v>319</v>
      </c>
      <c r="AB29" s="88">
        <v>21</v>
      </c>
      <c r="AC29" s="88">
        <v>30</v>
      </c>
      <c r="AD29" s="88">
        <v>63</v>
      </c>
      <c r="AE29" s="88">
        <v>12</v>
      </c>
      <c r="AF29" s="88">
        <v>4</v>
      </c>
      <c r="AG29" s="88">
        <v>15</v>
      </c>
      <c r="AH29" s="88">
        <v>449</v>
      </c>
      <c r="AI29" s="88">
        <v>549</v>
      </c>
      <c r="AJ29" s="88">
        <v>4066</v>
      </c>
      <c r="AK29" s="88">
        <v>3043</v>
      </c>
      <c r="AL29" s="88">
        <v>551</v>
      </c>
      <c r="AM29" s="88">
        <v>472</v>
      </c>
      <c r="AN29" s="88">
        <v>4615</v>
      </c>
      <c r="AO29" s="88">
        <v>160</v>
      </c>
      <c r="AP29" s="88">
        <v>1171</v>
      </c>
      <c r="AQ29" s="88">
        <v>2514</v>
      </c>
      <c r="AR29" s="88">
        <v>134</v>
      </c>
      <c r="AS29" s="88">
        <v>113</v>
      </c>
      <c r="AT29" s="88">
        <v>127</v>
      </c>
      <c r="AU29" s="88">
        <v>0</v>
      </c>
      <c r="AV29" s="88">
        <v>0</v>
      </c>
      <c r="AW29" s="88">
        <v>374</v>
      </c>
      <c r="AX29" s="88">
        <v>4218</v>
      </c>
      <c r="AY29" s="88">
        <v>19</v>
      </c>
      <c r="AZ29" s="88">
        <v>210</v>
      </c>
      <c r="BA29" s="88">
        <v>67</v>
      </c>
      <c r="BB29" s="88">
        <v>5</v>
      </c>
      <c r="BC29" s="88">
        <v>68</v>
      </c>
      <c r="BD29" s="88">
        <v>0</v>
      </c>
      <c r="BE29" s="88">
        <v>68</v>
      </c>
      <c r="BF29" s="88">
        <v>369</v>
      </c>
      <c r="BG29" s="88">
        <v>4587</v>
      </c>
      <c r="BH29" s="88">
        <v>60</v>
      </c>
      <c r="BI29" s="88">
        <v>26</v>
      </c>
      <c r="BJ29" s="88">
        <v>14</v>
      </c>
      <c r="BK29" s="88">
        <v>0</v>
      </c>
      <c r="BL29" s="88">
        <v>100</v>
      </c>
      <c r="BM29" s="88">
        <v>100</v>
      </c>
      <c r="BN29" s="88">
        <v>318</v>
      </c>
      <c r="BO29" s="88">
        <v>23</v>
      </c>
      <c r="BP29" s="88">
        <v>30</v>
      </c>
      <c r="BQ29" s="88">
        <v>63</v>
      </c>
      <c r="BR29" s="88">
        <v>11</v>
      </c>
      <c r="BS29" s="88">
        <v>4</v>
      </c>
      <c r="BT29" s="88">
        <v>15</v>
      </c>
      <c r="BU29" s="88">
        <v>449</v>
      </c>
      <c r="BV29" s="88">
        <v>549</v>
      </c>
      <c r="BW29" s="88">
        <v>4037</v>
      </c>
      <c r="BX29" s="88">
        <v>3038</v>
      </c>
      <c r="BY29" s="88">
        <v>527</v>
      </c>
      <c r="BZ29" s="88">
        <v>472</v>
      </c>
      <c r="CA29" s="88">
        <v>4587</v>
      </c>
      <c r="CB29" s="88">
        <v>153</v>
      </c>
      <c r="CC29" s="88">
        <v>1104</v>
      </c>
      <c r="CD29" s="88">
        <v>2385</v>
      </c>
      <c r="CE29" s="88">
        <v>134</v>
      </c>
      <c r="CF29" s="88">
        <v>113</v>
      </c>
      <c r="CG29" s="88">
        <v>72</v>
      </c>
      <c r="CH29" s="88">
        <v>0</v>
      </c>
      <c r="CI29" s="88">
        <v>0</v>
      </c>
      <c r="CJ29" s="88">
        <v>318</v>
      </c>
      <c r="CK29" s="88">
        <v>3959</v>
      </c>
      <c r="CL29" s="88">
        <v>19</v>
      </c>
      <c r="CM29" s="88">
        <v>206</v>
      </c>
      <c r="CN29" s="88">
        <v>67</v>
      </c>
      <c r="CO29" s="88">
        <v>5</v>
      </c>
      <c r="CP29" s="88">
        <v>67</v>
      </c>
      <c r="CQ29" s="88">
        <v>0</v>
      </c>
      <c r="CR29" s="88">
        <v>67</v>
      </c>
      <c r="CS29" s="88">
        <v>365</v>
      </c>
      <c r="CT29" s="88">
        <v>4324</v>
      </c>
      <c r="CU29" s="88">
        <v>60</v>
      </c>
      <c r="CV29" s="88">
        <v>26</v>
      </c>
      <c r="CW29" s="88">
        <v>14</v>
      </c>
      <c r="CX29" s="88">
        <v>0</v>
      </c>
      <c r="CY29" s="88">
        <v>100</v>
      </c>
      <c r="CZ29" s="88">
        <v>100</v>
      </c>
      <c r="DA29" s="88">
        <v>334</v>
      </c>
      <c r="DB29" s="88">
        <v>24</v>
      </c>
      <c r="DC29" s="88">
        <v>30</v>
      </c>
      <c r="DD29" s="88">
        <v>63</v>
      </c>
      <c r="DE29" s="88">
        <v>11</v>
      </c>
      <c r="DF29" s="88">
        <v>4</v>
      </c>
      <c r="DG29" s="88">
        <v>15</v>
      </c>
      <c r="DH29" s="88">
        <v>466</v>
      </c>
      <c r="DI29" s="88">
        <v>566</v>
      </c>
      <c r="DJ29" s="88">
        <v>3758</v>
      </c>
      <c r="DK29" s="88">
        <v>2907</v>
      </c>
      <c r="DL29" s="88">
        <v>380</v>
      </c>
      <c r="DM29" s="88">
        <v>472</v>
      </c>
      <c r="DN29" s="88">
        <v>4324</v>
      </c>
    </row>
    <row r="30" spans="1:118" x14ac:dyDescent="0.25">
      <c r="A30" s="82">
        <v>23529</v>
      </c>
      <c r="B30" s="88">
        <v>166</v>
      </c>
      <c r="C30" s="88">
        <v>1167</v>
      </c>
      <c r="D30" s="88">
        <v>2597</v>
      </c>
      <c r="E30" s="88">
        <v>137</v>
      </c>
      <c r="F30" s="88">
        <v>116</v>
      </c>
      <c r="G30" s="88">
        <v>122</v>
      </c>
      <c r="H30" s="88">
        <v>0</v>
      </c>
      <c r="I30" s="88">
        <v>0</v>
      </c>
      <c r="J30" s="88">
        <v>376</v>
      </c>
      <c r="K30" s="88">
        <v>4306</v>
      </c>
      <c r="L30" s="88">
        <v>20</v>
      </c>
      <c r="M30" s="88">
        <v>227</v>
      </c>
      <c r="N30" s="88">
        <v>69</v>
      </c>
      <c r="O30" s="88">
        <v>6</v>
      </c>
      <c r="P30" s="88">
        <v>68</v>
      </c>
      <c r="Q30" s="88">
        <v>0</v>
      </c>
      <c r="R30" s="88">
        <v>68</v>
      </c>
      <c r="S30" s="88">
        <v>390</v>
      </c>
      <c r="T30" s="88">
        <v>4696</v>
      </c>
      <c r="U30" s="88">
        <v>62</v>
      </c>
      <c r="V30" s="88">
        <v>27</v>
      </c>
      <c r="W30" s="88">
        <v>15</v>
      </c>
      <c r="X30" s="88">
        <v>0</v>
      </c>
      <c r="Y30" s="88">
        <v>103</v>
      </c>
      <c r="Z30" s="88">
        <v>103</v>
      </c>
      <c r="AA30" s="88">
        <v>334</v>
      </c>
      <c r="AB30" s="88">
        <v>22</v>
      </c>
      <c r="AC30" s="88">
        <v>32</v>
      </c>
      <c r="AD30" s="88">
        <v>64</v>
      </c>
      <c r="AE30" s="88">
        <v>12</v>
      </c>
      <c r="AF30" s="88">
        <v>4</v>
      </c>
      <c r="AG30" s="88">
        <v>16</v>
      </c>
      <c r="AH30" s="88">
        <v>468</v>
      </c>
      <c r="AI30" s="88">
        <v>571</v>
      </c>
      <c r="AJ30" s="88">
        <v>4126</v>
      </c>
      <c r="AK30" s="88">
        <v>3109</v>
      </c>
      <c r="AL30" s="88">
        <v>525</v>
      </c>
      <c r="AM30" s="88">
        <v>491</v>
      </c>
      <c r="AN30" s="88">
        <v>4696</v>
      </c>
      <c r="AO30" s="88">
        <v>167</v>
      </c>
      <c r="AP30" s="88">
        <v>1163</v>
      </c>
      <c r="AQ30" s="88">
        <v>2592</v>
      </c>
      <c r="AR30" s="88">
        <v>137</v>
      </c>
      <c r="AS30" s="88">
        <v>116</v>
      </c>
      <c r="AT30" s="88">
        <v>121</v>
      </c>
      <c r="AU30" s="88">
        <v>0</v>
      </c>
      <c r="AV30" s="88">
        <v>0</v>
      </c>
      <c r="AW30" s="88">
        <v>374</v>
      </c>
      <c r="AX30" s="88">
        <v>4297</v>
      </c>
      <c r="AY30" s="88">
        <v>20</v>
      </c>
      <c r="AZ30" s="88">
        <v>242</v>
      </c>
      <c r="BA30" s="88">
        <v>69</v>
      </c>
      <c r="BB30" s="88">
        <v>7</v>
      </c>
      <c r="BC30" s="88">
        <v>69</v>
      </c>
      <c r="BD30" s="88">
        <v>0</v>
      </c>
      <c r="BE30" s="88">
        <v>69</v>
      </c>
      <c r="BF30" s="88">
        <v>407</v>
      </c>
      <c r="BG30" s="88">
        <v>4703</v>
      </c>
      <c r="BH30" s="88">
        <v>60</v>
      </c>
      <c r="BI30" s="88">
        <v>26</v>
      </c>
      <c r="BJ30" s="88">
        <v>14</v>
      </c>
      <c r="BK30" s="88">
        <v>0</v>
      </c>
      <c r="BL30" s="88">
        <v>100</v>
      </c>
      <c r="BM30" s="88">
        <v>100</v>
      </c>
      <c r="BN30" s="88">
        <v>341</v>
      </c>
      <c r="BO30" s="88">
        <v>23</v>
      </c>
      <c r="BP30" s="88">
        <v>32</v>
      </c>
      <c r="BQ30" s="88">
        <v>64</v>
      </c>
      <c r="BR30" s="88">
        <v>13</v>
      </c>
      <c r="BS30" s="88">
        <v>4</v>
      </c>
      <c r="BT30" s="88">
        <v>17</v>
      </c>
      <c r="BU30" s="88">
        <v>476</v>
      </c>
      <c r="BV30" s="88">
        <v>577</v>
      </c>
      <c r="BW30" s="88">
        <v>4126</v>
      </c>
      <c r="BX30" s="88">
        <v>3107</v>
      </c>
      <c r="BY30" s="88">
        <v>532</v>
      </c>
      <c r="BZ30" s="88">
        <v>488</v>
      </c>
      <c r="CA30" s="88">
        <v>4703</v>
      </c>
      <c r="CB30" s="88">
        <v>143</v>
      </c>
      <c r="CC30" s="88">
        <v>892</v>
      </c>
      <c r="CD30" s="88">
        <v>2591</v>
      </c>
      <c r="CE30" s="88">
        <v>137</v>
      </c>
      <c r="CF30" s="88">
        <v>116</v>
      </c>
      <c r="CG30" s="88">
        <v>110</v>
      </c>
      <c r="CH30" s="88">
        <v>0</v>
      </c>
      <c r="CI30" s="88">
        <v>0</v>
      </c>
      <c r="CJ30" s="88">
        <v>363</v>
      </c>
      <c r="CK30" s="88">
        <v>3989</v>
      </c>
      <c r="CL30" s="88">
        <v>20</v>
      </c>
      <c r="CM30" s="88">
        <v>244</v>
      </c>
      <c r="CN30" s="88">
        <v>69</v>
      </c>
      <c r="CO30" s="88">
        <v>5</v>
      </c>
      <c r="CP30" s="88">
        <v>68</v>
      </c>
      <c r="CQ30" s="88">
        <v>0</v>
      </c>
      <c r="CR30" s="88">
        <v>68</v>
      </c>
      <c r="CS30" s="88">
        <v>406</v>
      </c>
      <c r="CT30" s="88">
        <v>4395</v>
      </c>
      <c r="CU30" s="88">
        <v>64</v>
      </c>
      <c r="CV30" s="88">
        <v>26</v>
      </c>
      <c r="CW30" s="88">
        <v>14</v>
      </c>
      <c r="CX30" s="88">
        <v>0</v>
      </c>
      <c r="CY30" s="88">
        <v>104</v>
      </c>
      <c r="CZ30" s="88">
        <v>104</v>
      </c>
      <c r="DA30" s="88">
        <v>542</v>
      </c>
      <c r="DB30" s="88">
        <v>24</v>
      </c>
      <c r="DC30" s="88">
        <v>32</v>
      </c>
      <c r="DD30" s="88">
        <v>64</v>
      </c>
      <c r="DE30" s="88">
        <v>12</v>
      </c>
      <c r="DF30" s="88">
        <v>4</v>
      </c>
      <c r="DG30" s="88">
        <v>16</v>
      </c>
      <c r="DH30" s="88">
        <v>678</v>
      </c>
      <c r="DI30" s="88">
        <v>782</v>
      </c>
      <c r="DJ30" s="88">
        <v>3613</v>
      </c>
      <c r="DK30" s="88">
        <v>3079</v>
      </c>
      <c r="DL30" s="88">
        <v>47</v>
      </c>
      <c r="DM30" s="88">
        <v>488</v>
      </c>
      <c r="DN30" s="88">
        <v>4395</v>
      </c>
    </row>
    <row r="31" spans="1:118" x14ac:dyDescent="0.25">
      <c r="A31" s="82">
        <v>23621</v>
      </c>
      <c r="B31" s="88">
        <v>171</v>
      </c>
      <c r="C31" s="88">
        <v>1173</v>
      </c>
      <c r="D31" s="88">
        <v>2687</v>
      </c>
      <c r="E31" s="88">
        <v>141</v>
      </c>
      <c r="F31" s="88">
        <v>120</v>
      </c>
      <c r="G31" s="88">
        <v>122</v>
      </c>
      <c r="H31" s="88">
        <v>0</v>
      </c>
      <c r="I31" s="88">
        <v>0</v>
      </c>
      <c r="J31" s="88">
        <v>383</v>
      </c>
      <c r="K31" s="88">
        <v>4414</v>
      </c>
      <c r="L31" s="88">
        <v>20</v>
      </c>
      <c r="M31" s="88">
        <v>230</v>
      </c>
      <c r="N31" s="88">
        <v>71</v>
      </c>
      <c r="O31" s="88">
        <v>7</v>
      </c>
      <c r="P31" s="88">
        <v>68</v>
      </c>
      <c r="Q31" s="88">
        <v>0</v>
      </c>
      <c r="R31" s="88">
        <v>68</v>
      </c>
      <c r="S31" s="88">
        <v>396</v>
      </c>
      <c r="T31" s="88">
        <v>4810</v>
      </c>
      <c r="U31" s="88">
        <v>64</v>
      </c>
      <c r="V31" s="88">
        <v>27</v>
      </c>
      <c r="W31" s="88">
        <v>15</v>
      </c>
      <c r="X31" s="88">
        <v>0</v>
      </c>
      <c r="Y31" s="88">
        <v>106</v>
      </c>
      <c r="Z31" s="88">
        <v>106</v>
      </c>
      <c r="AA31" s="88">
        <v>353</v>
      </c>
      <c r="AB31" s="88">
        <v>22</v>
      </c>
      <c r="AC31" s="88">
        <v>33</v>
      </c>
      <c r="AD31" s="88">
        <v>66</v>
      </c>
      <c r="AE31" s="88">
        <v>12</v>
      </c>
      <c r="AF31" s="88">
        <v>5</v>
      </c>
      <c r="AG31" s="88">
        <v>16</v>
      </c>
      <c r="AH31" s="88">
        <v>490</v>
      </c>
      <c r="AI31" s="88">
        <v>596</v>
      </c>
      <c r="AJ31" s="88">
        <v>4214</v>
      </c>
      <c r="AK31" s="88">
        <v>3181</v>
      </c>
      <c r="AL31" s="88">
        <v>520</v>
      </c>
      <c r="AM31" s="88">
        <v>512</v>
      </c>
      <c r="AN31" s="88">
        <v>4810</v>
      </c>
      <c r="AO31" s="88">
        <v>171</v>
      </c>
      <c r="AP31" s="88">
        <v>1182</v>
      </c>
      <c r="AQ31" s="88">
        <v>2679</v>
      </c>
      <c r="AR31" s="88">
        <v>140</v>
      </c>
      <c r="AS31" s="88">
        <v>120</v>
      </c>
      <c r="AT31" s="88">
        <v>120</v>
      </c>
      <c r="AU31" s="88">
        <v>0</v>
      </c>
      <c r="AV31" s="88">
        <v>0</v>
      </c>
      <c r="AW31" s="88">
        <v>380</v>
      </c>
      <c r="AX31" s="88">
        <v>4412</v>
      </c>
      <c r="AY31" s="88">
        <v>20</v>
      </c>
      <c r="AZ31" s="88">
        <v>221</v>
      </c>
      <c r="BA31" s="88">
        <v>71</v>
      </c>
      <c r="BB31" s="88">
        <v>6</v>
      </c>
      <c r="BC31" s="88">
        <v>68</v>
      </c>
      <c r="BD31" s="88">
        <v>0</v>
      </c>
      <c r="BE31" s="88">
        <v>68</v>
      </c>
      <c r="BF31" s="88">
        <v>386</v>
      </c>
      <c r="BG31" s="88">
        <v>4798</v>
      </c>
      <c r="BH31" s="88">
        <v>65</v>
      </c>
      <c r="BI31" s="88">
        <v>26</v>
      </c>
      <c r="BJ31" s="88">
        <v>16</v>
      </c>
      <c r="BK31" s="88">
        <v>0</v>
      </c>
      <c r="BL31" s="88">
        <v>108</v>
      </c>
      <c r="BM31" s="88">
        <v>108</v>
      </c>
      <c r="BN31" s="88">
        <v>342</v>
      </c>
      <c r="BO31" s="88">
        <v>23</v>
      </c>
      <c r="BP31" s="88">
        <v>33</v>
      </c>
      <c r="BQ31" s="88">
        <v>66</v>
      </c>
      <c r="BR31" s="88">
        <v>11</v>
      </c>
      <c r="BS31" s="88">
        <v>5</v>
      </c>
      <c r="BT31" s="88">
        <v>16</v>
      </c>
      <c r="BU31" s="88">
        <v>479</v>
      </c>
      <c r="BV31" s="88">
        <v>587</v>
      </c>
      <c r="BW31" s="88">
        <v>4211</v>
      </c>
      <c r="BX31" s="88">
        <v>3184</v>
      </c>
      <c r="BY31" s="88">
        <v>512</v>
      </c>
      <c r="BZ31" s="88">
        <v>515</v>
      </c>
      <c r="CA31" s="88">
        <v>4798</v>
      </c>
      <c r="CB31" s="88">
        <v>186</v>
      </c>
      <c r="CC31" s="88">
        <v>1167</v>
      </c>
      <c r="CD31" s="88">
        <v>2755</v>
      </c>
      <c r="CE31" s="88">
        <v>140</v>
      </c>
      <c r="CF31" s="88">
        <v>120</v>
      </c>
      <c r="CG31" s="88">
        <v>65</v>
      </c>
      <c r="CH31" s="88">
        <v>0</v>
      </c>
      <c r="CI31" s="88">
        <v>0</v>
      </c>
      <c r="CJ31" s="88">
        <v>325</v>
      </c>
      <c r="CK31" s="88">
        <v>4434</v>
      </c>
      <c r="CL31" s="88">
        <v>20</v>
      </c>
      <c r="CM31" s="88">
        <v>221</v>
      </c>
      <c r="CN31" s="88">
        <v>71</v>
      </c>
      <c r="CO31" s="88">
        <v>7</v>
      </c>
      <c r="CP31" s="88">
        <v>69</v>
      </c>
      <c r="CQ31" s="88">
        <v>0</v>
      </c>
      <c r="CR31" s="88">
        <v>69</v>
      </c>
      <c r="CS31" s="88">
        <v>388</v>
      </c>
      <c r="CT31" s="88">
        <v>4822</v>
      </c>
      <c r="CU31" s="88">
        <v>62</v>
      </c>
      <c r="CV31" s="88">
        <v>26</v>
      </c>
      <c r="CW31" s="88">
        <v>16</v>
      </c>
      <c r="CX31" s="88">
        <v>0</v>
      </c>
      <c r="CY31" s="88">
        <v>104</v>
      </c>
      <c r="CZ31" s="88">
        <v>104</v>
      </c>
      <c r="DA31" s="88">
        <v>183</v>
      </c>
      <c r="DB31" s="88">
        <v>24</v>
      </c>
      <c r="DC31" s="88">
        <v>33</v>
      </c>
      <c r="DD31" s="88">
        <v>66</v>
      </c>
      <c r="DE31" s="88">
        <v>11</v>
      </c>
      <c r="DF31" s="88">
        <v>5</v>
      </c>
      <c r="DG31" s="88">
        <v>16</v>
      </c>
      <c r="DH31" s="88">
        <v>321</v>
      </c>
      <c r="DI31" s="88">
        <v>426</v>
      </c>
      <c r="DJ31" s="88">
        <v>4396</v>
      </c>
      <c r="DK31" s="88">
        <v>3147</v>
      </c>
      <c r="DL31" s="88">
        <v>735</v>
      </c>
      <c r="DM31" s="88">
        <v>515</v>
      </c>
      <c r="DN31" s="88">
        <v>4822</v>
      </c>
    </row>
    <row r="32" spans="1:118" x14ac:dyDescent="0.25">
      <c r="A32" s="82">
        <v>23712</v>
      </c>
      <c r="B32" s="88">
        <v>173</v>
      </c>
      <c r="C32" s="88">
        <v>1186</v>
      </c>
      <c r="D32" s="88">
        <v>2781</v>
      </c>
      <c r="E32" s="88">
        <v>145</v>
      </c>
      <c r="F32" s="88">
        <v>124</v>
      </c>
      <c r="G32" s="88">
        <v>122</v>
      </c>
      <c r="H32" s="88">
        <v>0</v>
      </c>
      <c r="I32" s="88">
        <v>0</v>
      </c>
      <c r="J32" s="88">
        <v>390</v>
      </c>
      <c r="K32" s="88">
        <v>4530</v>
      </c>
      <c r="L32" s="88">
        <v>21</v>
      </c>
      <c r="M32" s="88">
        <v>229</v>
      </c>
      <c r="N32" s="88">
        <v>73</v>
      </c>
      <c r="O32" s="88">
        <v>7</v>
      </c>
      <c r="P32" s="88">
        <v>68</v>
      </c>
      <c r="Q32" s="88">
        <v>0</v>
      </c>
      <c r="R32" s="88">
        <v>69</v>
      </c>
      <c r="S32" s="88">
        <v>398</v>
      </c>
      <c r="T32" s="88">
        <v>4929</v>
      </c>
      <c r="U32" s="88">
        <v>66</v>
      </c>
      <c r="V32" s="88">
        <v>27</v>
      </c>
      <c r="W32" s="88">
        <v>16</v>
      </c>
      <c r="X32" s="88">
        <v>0</v>
      </c>
      <c r="Y32" s="88">
        <v>109</v>
      </c>
      <c r="Z32" s="88">
        <v>109</v>
      </c>
      <c r="AA32" s="88">
        <v>376</v>
      </c>
      <c r="AB32" s="88">
        <v>22</v>
      </c>
      <c r="AC32" s="88">
        <v>35</v>
      </c>
      <c r="AD32" s="88">
        <v>67</v>
      </c>
      <c r="AE32" s="88">
        <v>12</v>
      </c>
      <c r="AF32" s="88">
        <v>5</v>
      </c>
      <c r="AG32" s="88">
        <v>17</v>
      </c>
      <c r="AH32" s="88">
        <v>517</v>
      </c>
      <c r="AI32" s="88">
        <v>626</v>
      </c>
      <c r="AJ32" s="88">
        <v>4303</v>
      </c>
      <c r="AK32" s="88">
        <v>3245</v>
      </c>
      <c r="AL32" s="88">
        <v>527</v>
      </c>
      <c r="AM32" s="88">
        <v>530</v>
      </c>
      <c r="AN32" s="88">
        <v>4929</v>
      </c>
      <c r="AO32" s="88">
        <v>174</v>
      </c>
      <c r="AP32" s="88">
        <v>1159</v>
      </c>
      <c r="AQ32" s="88">
        <v>2807</v>
      </c>
      <c r="AR32" s="88">
        <v>147</v>
      </c>
      <c r="AS32" s="88">
        <v>124</v>
      </c>
      <c r="AT32" s="88">
        <v>121</v>
      </c>
      <c r="AU32" s="88">
        <v>0</v>
      </c>
      <c r="AV32" s="88">
        <v>0</v>
      </c>
      <c r="AW32" s="88">
        <v>391</v>
      </c>
      <c r="AX32" s="88">
        <v>4531</v>
      </c>
      <c r="AY32" s="88">
        <v>21</v>
      </c>
      <c r="AZ32" s="88">
        <v>232</v>
      </c>
      <c r="BA32" s="88">
        <v>73</v>
      </c>
      <c r="BB32" s="88">
        <v>7</v>
      </c>
      <c r="BC32" s="88">
        <v>68</v>
      </c>
      <c r="BD32" s="88">
        <v>0</v>
      </c>
      <c r="BE32" s="88">
        <v>68</v>
      </c>
      <c r="BF32" s="88">
        <v>401</v>
      </c>
      <c r="BG32" s="88">
        <v>4932</v>
      </c>
      <c r="BH32" s="88">
        <v>66</v>
      </c>
      <c r="BI32" s="88">
        <v>28</v>
      </c>
      <c r="BJ32" s="88">
        <v>16</v>
      </c>
      <c r="BK32" s="88">
        <v>0</v>
      </c>
      <c r="BL32" s="88">
        <v>110</v>
      </c>
      <c r="BM32" s="88">
        <v>110</v>
      </c>
      <c r="BN32" s="88">
        <v>380</v>
      </c>
      <c r="BO32" s="88">
        <v>23</v>
      </c>
      <c r="BP32" s="88">
        <v>35</v>
      </c>
      <c r="BQ32" s="88">
        <v>67</v>
      </c>
      <c r="BR32" s="88">
        <v>11</v>
      </c>
      <c r="BS32" s="88">
        <v>5</v>
      </c>
      <c r="BT32" s="88">
        <v>17</v>
      </c>
      <c r="BU32" s="88">
        <v>521</v>
      </c>
      <c r="BV32" s="88">
        <v>631</v>
      </c>
      <c r="BW32" s="88">
        <v>4301</v>
      </c>
      <c r="BX32" s="88">
        <v>3254</v>
      </c>
      <c r="BY32" s="88">
        <v>516</v>
      </c>
      <c r="BZ32" s="88">
        <v>531</v>
      </c>
      <c r="CA32" s="88">
        <v>4932</v>
      </c>
      <c r="CB32" s="88">
        <v>191</v>
      </c>
      <c r="CC32" s="88">
        <v>1479</v>
      </c>
      <c r="CD32" s="88">
        <v>2944</v>
      </c>
      <c r="CE32" s="88">
        <v>147</v>
      </c>
      <c r="CF32" s="88">
        <v>124</v>
      </c>
      <c r="CG32" s="88">
        <v>149</v>
      </c>
      <c r="CH32" s="88">
        <v>0</v>
      </c>
      <c r="CI32" s="88">
        <v>0</v>
      </c>
      <c r="CJ32" s="88">
        <v>419</v>
      </c>
      <c r="CK32" s="88">
        <v>5033</v>
      </c>
      <c r="CL32" s="88">
        <v>21</v>
      </c>
      <c r="CM32" s="88">
        <v>233</v>
      </c>
      <c r="CN32" s="88">
        <v>73</v>
      </c>
      <c r="CO32" s="88">
        <v>7</v>
      </c>
      <c r="CP32" s="88">
        <v>68</v>
      </c>
      <c r="CQ32" s="88">
        <v>0</v>
      </c>
      <c r="CR32" s="88">
        <v>68</v>
      </c>
      <c r="CS32" s="88">
        <v>402</v>
      </c>
      <c r="CT32" s="88">
        <v>5435</v>
      </c>
      <c r="CU32" s="88">
        <v>66</v>
      </c>
      <c r="CV32" s="88">
        <v>28</v>
      </c>
      <c r="CW32" s="88">
        <v>16</v>
      </c>
      <c r="CX32" s="88">
        <v>0</v>
      </c>
      <c r="CY32" s="88">
        <v>110</v>
      </c>
      <c r="CZ32" s="88">
        <v>110</v>
      </c>
      <c r="DA32" s="88">
        <v>307</v>
      </c>
      <c r="DB32" s="88">
        <v>24</v>
      </c>
      <c r="DC32" s="88">
        <v>35</v>
      </c>
      <c r="DD32" s="88">
        <v>67</v>
      </c>
      <c r="DE32" s="88">
        <v>12</v>
      </c>
      <c r="DF32" s="88">
        <v>5</v>
      </c>
      <c r="DG32" s="88">
        <v>17</v>
      </c>
      <c r="DH32" s="88">
        <v>450</v>
      </c>
      <c r="DI32" s="88">
        <v>560</v>
      </c>
      <c r="DJ32" s="88">
        <v>4875</v>
      </c>
      <c r="DK32" s="88">
        <v>3465</v>
      </c>
      <c r="DL32" s="88">
        <v>879</v>
      </c>
      <c r="DM32" s="88">
        <v>531</v>
      </c>
      <c r="DN32" s="88">
        <v>5435</v>
      </c>
    </row>
    <row r="33" spans="1:118" x14ac:dyDescent="0.25">
      <c r="A33" s="82">
        <v>23802</v>
      </c>
      <c r="B33" s="88">
        <v>176</v>
      </c>
      <c r="C33" s="88">
        <v>1190</v>
      </c>
      <c r="D33" s="88">
        <v>2862</v>
      </c>
      <c r="E33" s="88">
        <v>147</v>
      </c>
      <c r="F33" s="88">
        <v>128</v>
      </c>
      <c r="G33" s="88">
        <v>122</v>
      </c>
      <c r="H33" s="88">
        <v>0</v>
      </c>
      <c r="I33" s="88">
        <v>0</v>
      </c>
      <c r="J33" s="88">
        <v>396</v>
      </c>
      <c r="K33" s="88">
        <v>4623</v>
      </c>
      <c r="L33" s="88">
        <v>21</v>
      </c>
      <c r="M33" s="88">
        <v>228</v>
      </c>
      <c r="N33" s="88">
        <v>75</v>
      </c>
      <c r="O33" s="88">
        <v>7</v>
      </c>
      <c r="P33" s="88">
        <v>69</v>
      </c>
      <c r="Q33" s="88">
        <v>0</v>
      </c>
      <c r="R33" s="88">
        <v>70</v>
      </c>
      <c r="S33" s="88">
        <v>401</v>
      </c>
      <c r="T33" s="88">
        <v>5025</v>
      </c>
      <c r="U33" s="88">
        <v>68</v>
      </c>
      <c r="V33" s="88">
        <v>26</v>
      </c>
      <c r="W33" s="88">
        <v>16</v>
      </c>
      <c r="X33" s="88">
        <v>0</v>
      </c>
      <c r="Y33" s="88">
        <v>111</v>
      </c>
      <c r="Z33" s="88">
        <v>111</v>
      </c>
      <c r="AA33" s="88">
        <v>402</v>
      </c>
      <c r="AB33" s="88">
        <v>23</v>
      </c>
      <c r="AC33" s="88">
        <v>36</v>
      </c>
      <c r="AD33" s="88">
        <v>68</v>
      </c>
      <c r="AE33" s="88">
        <v>12</v>
      </c>
      <c r="AF33" s="88">
        <v>5</v>
      </c>
      <c r="AG33" s="88">
        <v>18</v>
      </c>
      <c r="AH33" s="88">
        <v>546</v>
      </c>
      <c r="AI33" s="88">
        <v>657</v>
      </c>
      <c r="AJ33" s="88">
        <v>4368</v>
      </c>
      <c r="AK33" s="88">
        <v>3301</v>
      </c>
      <c r="AL33" s="88">
        <v>528</v>
      </c>
      <c r="AM33" s="88">
        <v>538</v>
      </c>
      <c r="AN33" s="88">
        <v>5025</v>
      </c>
      <c r="AO33" s="88">
        <v>175</v>
      </c>
      <c r="AP33" s="88">
        <v>1221</v>
      </c>
      <c r="AQ33" s="88">
        <v>2846</v>
      </c>
      <c r="AR33" s="88">
        <v>146</v>
      </c>
      <c r="AS33" s="88">
        <v>128</v>
      </c>
      <c r="AT33" s="88">
        <v>127</v>
      </c>
      <c r="AU33" s="88">
        <v>0</v>
      </c>
      <c r="AV33" s="88">
        <v>0</v>
      </c>
      <c r="AW33" s="88">
        <v>401</v>
      </c>
      <c r="AX33" s="88">
        <v>4643</v>
      </c>
      <c r="AY33" s="88">
        <v>21</v>
      </c>
      <c r="AZ33" s="88">
        <v>227</v>
      </c>
      <c r="BA33" s="88">
        <v>75</v>
      </c>
      <c r="BB33" s="88">
        <v>7</v>
      </c>
      <c r="BC33" s="88">
        <v>70</v>
      </c>
      <c r="BD33" s="88">
        <v>0</v>
      </c>
      <c r="BE33" s="88">
        <v>70</v>
      </c>
      <c r="BF33" s="88">
        <v>400</v>
      </c>
      <c r="BG33" s="88">
        <v>5043</v>
      </c>
      <c r="BH33" s="88">
        <v>66</v>
      </c>
      <c r="BI33" s="88">
        <v>25</v>
      </c>
      <c r="BJ33" s="88">
        <v>16</v>
      </c>
      <c r="BK33" s="88">
        <v>0</v>
      </c>
      <c r="BL33" s="88">
        <v>108</v>
      </c>
      <c r="BM33" s="88">
        <v>108</v>
      </c>
      <c r="BN33" s="88">
        <v>406</v>
      </c>
      <c r="BO33" s="88">
        <v>24</v>
      </c>
      <c r="BP33" s="88">
        <v>36</v>
      </c>
      <c r="BQ33" s="88">
        <v>68</v>
      </c>
      <c r="BR33" s="88">
        <v>13</v>
      </c>
      <c r="BS33" s="88">
        <v>5</v>
      </c>
      <c r="BT33" s="88">
        <v>18</v>
      </c>
      <c r="BU33" s="88">
        <v>552</v>
      </c>
      <c r="BV33" s="88">
        <v>660</v>
      </c>
      <c r="BW33" s="88">
        <v>4382</v>
      </c>
      <c r="BX33" s="88">
        <v>3292</v>
      </c>
      <c r="BY33" s="88">
        <v>551</v>
      </c>
      <c r="BZ33" s="88">
        <v>539</v>
      </c>
      <c r="CA33" s="88">
        <v>5043</v>
      </c>
      <c r="CB33" s="88">
        <v>168</v>
      </c>
      <c r="CC33" s="88">
        <v>1184</v>
      </c>
      <c r="CD33" s="88">
        <v>2686</v>
      </c>
      <c r="CE33" s="88">
        <v>146</v>
      </c>
      <c r="CF33" s="88">
        <v>128</v>
      </c>
      <c r="CG33" s="88">
        <v>71</v>
      </c>
      <c r="CH33" s="88">
        <v>0</v>
      </c>
      <c r="CI33" s="88">
        <v>0</v>
      </c>
      <c r="CJ33" s="88">
        <v>345</v>
      </c>
      <c r="CK33" s="88">
        <v>4384</v>
      </c>
      <c r="CL33" s="88">
        <v>21</v>
      </c>
      <c r="CM33" s="88">
        <v>224</v>
      </c>
      <c r="CN33" s="88">
        <v>75</v>
      </c>
      <c r="CO33" s="88">
        <v>8</v>
      </c>
      <c r="CP33" s="88">
        <v>69</v>
      </c>
      <c r="CQ33" s="88">
        <v>0</v>
      </c>
      <c r="CR33" s="88">
        <v>69</v>
      </c>
      <c r="CS33" s="88">
        <v>397</v>
      </c>
      <c r="CT33" s="88">
        <v>4781</v>
      </c>
      <c r="CU33" s="88">
        <v>65</v>
      </c>
      <c r="CV33" s="88">
        <v>25</v>
      </c>
      <c r="CW33" s="88">
        <v>16</v>
      </c>
      <c r="CX33" s="88">
        <v>0</v>
      </c>
      <c r="CY33" s="88">
        <v>107</v>
      </c>
      <c r="CZ33" s="88">
        <v>107</v>
      </c>
      <c r="DA33" s="88">
        <v>426</v>
      </c>
      <c r="DB33" s="88">
        <v>25</v>
      </c>
      <c r="DC33" s="88">
        <v>36</v>
      </c>
      <c r="DD33" s="88">
        <v>68</v>
      </c>
      <c r="DE33" s="88">
        <v>13</v>
      </c>
      <c r="DF33" s="88">
        <v>5</v>
      </c>
      <c r="DG33" s="88">
        <v>18</v>
      </c>
      <c r="DH33" s="88">
        <v>574</v>
      </c>
      <c r="DI33" s="88">
        <v>681</v>
      </c>
      <c r="DJ33" s="88">
        <v>4100</v>
      </c>
      <c r="DK33" s="88">
        <v>3153</v>
      </c>
      <c r="DL33" s="88">
        <v>408</v>
      </c>
      <c r="DM33" s="88">
        <v>539</v>
      </c>
      <c r="DN33" s="88">
        <v>4781</v>
      </c>
    </row>
    <row r="34" spans="1:118" x14ac:dyDescent="0.25">
      <c r="A34" s="82">
        <v>23894</v>
      </c>
      <c r="B34" s="88">
        <v>179</v>
      </c>
      <c r="C34" s="88">
        <v>1175</v>
      </c>
      <c r="D34" s="88">
        <v>2922</v>
      </c>
      <c r="E34" s="88">
        <v>149</v>
      </c>
      <c r="F34" s="88">
        <v>132</v>
      </c>
      <c r="G34" s="88">
        <v>120</v>
      </c>
      <c r="H34" s="88">
        <v>0</v>
      </c>
      <c r="I34" s="88">
        <v>0</v>
      </c>
      <c r="J34" s="88">
        <v>401</v>
      </c>
      <c r="K34" s="88">
        <v>4677</v>
      </c>
      <c r="L34" s="88">
        <v>21</v>
      </c>
      <c r="M34" s="88">
        <v>232</v>
      </c>
      <c r="N34" s="88">
        <v>76</v>
      </c>
      <c r="O34" s="88">
        <v>8</v>
      </c>
      <c r="P34" s="88">
        <v>70</v>
      </c>
      <c r="Q34" s="88">
        <v>0</v>
      </c>
      <c r="R34" s="88">
        <v>71</v>
      </c>
      <c r="S34" s="88">
        <v>408</v>
      </c>
      <c r="T34" s="88">
        <v>5086</v>
      </c>
      <c r="U34" s="88">
        <v>70</v>
      </c>
      <c r="V34" s="88">
        <v>25</v>
      </c>
      <c r="W34" s="88">
        <v>17</v>
      </c>
      <c r="X34" s="88">
        <v>0</v>
      </c>
      <c r="Y34" s="88">
        <v>112</v>
      </c>
      <c r="Z34" s="88">
        <v>112</v>
      </c>
      <c r="AA34" s="88">
        <v>423</v>
      </c>
      <c r="AB34" s="88">
        <v>23</v>
      </c>
      <c r="AC34" s="88">
        <v>38</v>
      </c>
      <c r="AD34" s="88">
        <v>69</v>
      </c>
      <c r="AE34" s="88">
        <v>13</v>
      </c>
      <c r="AF34" s="88">
        <v>5</v>
      </c>
      <c r="AG34" s="88">
        <v>18</v>
      </c>
      <c r="AH34" s="88">
        <v>571</v>
      </c>
      <c r="AI34" s="88">
        <v>683</v>
      </c>
      <c r="AJ34" s="88">
        <v>4403</v>
      </c>
      <c r="AK34" s="88">
        <v>3358</v>
      </c>
      <c r="AL34" s="88">
        <v>509</v>
      </c>
      <c r="AM34" s="88">
        <v>537</v>
      </c>
      <c r="AN34" s="88">
        <v>5086</v>
      </c>
      <c r="AO34" s="88">
        <v>180</v>
      </c>
      <c r="AP34" s="88">
        <v>1173</v>
      </c>
      <c r="AQ34" s="88">
        <v>2922</v>
      </c>
      <c r="AR34" s="88">
        <v>148</v>
      </c>
      <c r="AS34" s="88">
        <v>132</v>
      </c>
      <c r="AT34" s="88">
        <v>113</v>
      </c>
      <c r="AU34" s="88">
        <v>0</v>
      </c>
      <c r="AV34" s="88">
        <v>0</v>
      </c>
      <c r="AW34" s="88">
        <v>393</v>
      </c>
      <c r="AX34" s="88">
        <v>4668</v>
      </c>
      <c r="AY34" s="88">
        <v>21</v>
      </c>
      <c r="AZ34" s="88">
        <v>232</v>
      </c>
      <c r="BA34" s="88">
        <v>77</v>
      </c>
      <c r="BB34" s="88">
        <v>8</v>
      </c>
      <c r="BC34" s="88">
        <v>71</v>
      </c>
      <c r="BD34" s="88">
        <v>0</v>
      </c>
      <c r="BE34" s="88">
        <v>71</v>
      </c>
      <c r="BF34" s="88">
        <v>408</v>
      </c>
      <c r="BG34" s="88">
        <v>5076</v>
      </c>
      <c r="BH34" s="88">
        <v>72</v>
      </c>
      <c r="BI34" s="88">
        <v>25</v>
      </c>
      <c r="BJ34" s="88">
        <v>17</v>
      </c>
      <c r="BK34" s="88">
        <v>0</v>
      </c>
      <c r="BL34" s="88">
        <v>114</v>
      </c>
      <c r="BM34" s="88">
        <v>114</v>
      </c>
      <c r="BN34" s="88">
        <v>416</v>
      </c>
      <c r="BO34" s="88">
        <v>24</v>
      </c>
      <c r="BP34" s="88">
        <v>38</v>
      </c>
      <c r="BQ34" s="88">
        <v>70</v>
      </c>
      <c r="BR34" s="88">
        <v>13</v>
      </c>
      <c r="BS34" s="88">
        <v>5</v>
      </c>
      <c r="BT34" s="88">
        <v>18</v>
      </c>
      <c r="BU34" s="88">
        <v>565</v>
      </c>
      <c r="BV34" s="88">
        <v>680</v>
      </c>
      <c r="BW34" s="88">
        <v>4397</v>
      </c>
      <c r="BX34" s="88">
        <v>3361</v>
      </c>
      <c r="BY34" s="88">
        <v>497</v>
      </c>
      <c r="BZ34" s="88">
        <v>539</v>
      </c>
      <c r="CA34" s="88">
        <v>5076</v>
      </c>
      <c r="CB34" s="88">
        <v>153</v>
      </c>
      <c r="CC34" s="88">
        <v>908</v>
      </c>
      <c r="CD34" s="88">
        <v>2882</v>
      </c>
      <c r="CE34" s="88">
        <v>148</v>
      </c>
      <c r="CF34" s="88">
        <v>132</v>
      </c>
      <c r="CG34" s="88">
        <v>103</v>
      </c>
      <c r="CH34" s="88">
        <v>0</v>
      </c>
      <c r="CI34" s="88">
        <v>0</v>
      </c>
      <c r="CJ34" s="88">
        <v>383</v>
      </c>
      <c r="CK34" s="88">
        <v>4326</v>
      </c>
      <c r="CL34" s="88">
        <v>21</v>
      </c>
      <c r="CM34" s="88">
        <v>232</v>
      </c>
      <c r="CN34" s="88">
        <v>77</v>
      </c>
      <c r="CO34" s="88">
        <v>6</v>
      </c>
      <c r="CP34" s="88">
        <v>70</v>
      </c>
      <c r="CQ34" s="88">
        <v>0</v>
      </c>
      <c r="CR34" s="88">
        <v>70</v>
      </c>
      <c r="CS34" s="88">
        <v>407</v>
      </c>
      <c r="CT34" s="88">
        <v>4733</v>
      </c>
      <c r="CU34" s="88">
        <v>77</v>
      </c>
      <c r="CV34" s="88">
        <v>25</v>
      </c>
      <c r="CW34" s="88">
        <v>17</v>
      </c>
      <c r="CX34" s="88">
        <v>0</v>
      </c>
      <c r="CY34" s="88">
        <v>119</v>
      </c>
      <c r="CZ34" s="88">
        <v>119</v>
      </c>
      <c r="DA34" s="88">
        <v>653</v>
      </c>
      <c r="DB34" s="88">
        <v>25</v>
      </c>
      <c r="DC34" s="88">
        <v>38</v>
      </c>
      <c r="DD34" s="88">
        <v>70</v>
      </c>
      <c r="DE34" s="88">
        <v>12</v>
      </c>
      <c r="DF34" s="88">
        <v>5</v>
      </c>
      <c r="DG34" s="88">
        <v>17</v>
      </c>
      <c r="DH34" s="88">
        <v>803</v>
      </c>
      <c r="DI34" s="88">
        <v>922</v>
      </c>
      <c r="DJ34" s="88">
        <v>3811</v>
      </c>
      <c r="DK34" s="88">
        <v>3325</v>
      </c>
      <c r="DL34" s="88">
        <v>-54</v>
      </c>
      <c r="DM34" s="88">
        <v>539</v>
      </c>
      <c r="DN34" s="88">
        <v>4733</v>
      </c>
    </row>
    <row r="35" spans="1:118" x14ac:dyDescent="0.25">
      <c r="A35" s="82">
        <v>23986</v>
      </c>
      <c r="B35" s="88">
        <v>184</v>
      </c>
      <c r="C35" s="88">
        <v>1148</v>
      </c>
      <c r="D35" s="88">
        <v>2974</v>
      </c>
      <c r="E35" s="88">
        <v>153</v>
      </c>
      <c r="F35" s="88">
        <v>137</v>
      </c>
      <c r="G35" s="88">
        <v>115</v>
      </c>
      <c r="H35" s="88">
        <v>0</v>
      </c>
      <c r="I35" s="88">
        <v>0</v>
      </c>
      <c r="J35" s="88">
        <v>405</v>
      </c>
      <c r="K35" s="88">
        <v>4710</v>
      </c>
      <c r="L35" s="88">
        <v>22</v>
      </c>
      <c r="M35" s="88">
        <v>235</v>
      </c>
      <c r="N35" s="88">
        <v>78</v>
      </c>
      <c r="O35" s="88">
        <v>8</v>
      </c>
      <c r="P35" s="88">
        <v>71</v>
      </c>
      <c r="Q35" s="88">
        <v>0</v>
      </c>
      <c r="R35" s="88">
        <v>71</v>
      </c>
      <c r="S35" s="88">
        <v>414</v>
      </c>
      <c r="T35" s="88">
        <v>5125</v>
      </c>
      <c r="U35" s="88">
        <v>72</v>
      </c>
      <c r="V35" s="88">
        <v>25</v>
      </c>
      <c r="W35" s="88">
        <v>17</v>
      </c>
      <c r="X35" s="88">
        <v>0</v>
      </c>
      <c r="Y35" s="88">
        <v>114</v>
      </c>
      <c r="Z35" s="88">
        <v>114</v>
      </c>
      <c r="AA35" s="88">
        <v>432</v>
      </c>
      <c r="AB35" s="88">
        <v>23</v>
      </c>
      <c r="AC35" s="88">
        <v>41</v>
      </c>
      <c r="AD35" s="88">
        <v>71</v>
      </c>
      <c r="AE35" s="88">
        <v>13</v>
      </c>
      <c r="AF35" s="88">
        <v>5</v>
      </c>
      <c r="AG35" s="88">
        <v>17</v>
      </c>
      <c r="AH35" s="88">
        <v>583</v>
      </c>
      <c r="AI35" s="88">
        <v>697</v>
      </c>
      <c r="AJ35" s="88">
        <v>4427</v>
      </c>
      <c r="AK35" s="88">
        <v>3411</v>
      </c>
      <c r="AL35" s="88">
        <v>485</v>
      </c>
      <c r="AM35" s="88">
        <v>531</v>
      </c>
      <c r="AN35" s="88">
        <v>5125</v>
      </c>
      <c r="AO35" s="88">
        <v>184</v>
      </c>
      <c r="AP35" s="88">
        <v>1137</v>
      </c>
      <c r="AQ35" s="88">
        <v>2992</v>
      </c>
      <c r="AR35" s="88">
        <v>152</v>
      </c>
      <c r="AS35" s="88">
        <v>137</v>
      </c>
      <c r="AT35" s="88">
        <v>120</v>
      </c>
      <c r="AU35" s="88">
        <v>0</v>
      </c>
      <c r="AV35" s="88">
        <v>0</v>
      </c>
      <c r="AW35" s="88">
        <v>409</v>
      </c>
      <c r="AX35" s="88">
        <v>4722</v>
      </c>
      <c r="AY35" s="88">
        <v>22</v>
      </c>
      <c r="AZ35" s="88">
        <v>236</v>
      </c>
      <c r="BA35" s="88">
        <v>78</v>
      </c>
      <c r="BB35" s="88">
        <v>8</v>
      </c>
      <c r="BC35" s="88">
        <v>71</v>
      </c>
      <c r="BD35" s="88">
        <v>0</v>
      </c>
      <c r="BE35" s="88">
        <v>71</v>
      </c>
      <c r="BF35" s="88">
        <v>415</v>
      </c>
      <c r="BG35" s="88">
        <v>5138</v>
      </c>
      <c r="BH35" s="88">
        <v>70</v>
      </c>
      <c r="BI35" s="88">
        <v>25</v>
      </c>
      <c r="BJ35" s="88">
        <v>17</v>
      </c>
      <c r="BK35" s="88">
        <v>0</v>
      </c>
      <c r="BL35" s="88">
        <v>112</v>
      </c>
      <c r="BM35" s="88">
        <v>112</v>
      </c>
      <c r="BN35" s="88">
        <v>441</v>
      </c>
      <c r="BO35" s="88">
        <v>23</v>
      </c>
      <c r="BP35" s="88">
        <v>41</v>
      </c>
      <c r="BQ35" s="88">
        <v>71</v>
      </c>
      <c r="BR35" s="88">
        <v>12</v>
      </c>
      <c r="BS35" s="88">
        <v>5</v>
      </c>
      <c r="BT35" s="88">
        <v>17</v>
      </c>
      <c r="BU35" s="88">
        <v>592</v>
      </c>
      <c r="BV35" s="88">
        <v>704</v>
      </c>
      <c r="BW35" s="88">
        <v>4434</v>
      </c>
      <c r="BX35" s="88">
        <v>3414</v>
      </c>
      <c r="BY35" s="88">
        <v>493</v>
      </c>
      <c r="BZ35" s="88">
        <v>528</v>
      </c>
      <c r="CA35" s="88">
        <v>5138</v>
      </c>
      <c r="CB35" s="88">
        <v>200</v>
      </c>
      <c r="CC35" s="88">
        <v>1116</v>
      </c>
      <c r="CD35" s="88">
        <v>3040</v>
      </c>
      <c r="CE35" s="88">
        <v>152</v>
      </c>
      <c r="CF35" s="88">
        <v>137</v>
      </c>
      <c r="CG35" s="88">
        <v>66</v>
      </c>
      <c r="CH35" s="88">
        <v>0</v>
      </c>
      <c r="CI35" s="88">
        <v>0</v>
      </c>
      <c r="CJ35" s="88">
        <v>355</v>
      </c>
      <c r="CK35" s="88">
        <v>4711</v>
      </c>
      <c r="CL35" s="88">
        <v>22</v>
      </c>
      <c r="CM35" s="88">
        <v>237</v>
      </c>
      <c r="CN35" s="88">
        <v>78</v>
      </c>
      <c r="CO35" s="88">
        <v>9</v>
      </c>
      <c r="CP35" s="88">
        <v>72</v>
      </c>
      <c r="CQ35" s="88">
        <v>0</v>
      </c>
      <c r="CR35" s="88">
        <v>72</v>
      </c>
      <c r="CS35" s="88">
        <v>418</v>
      </c>
      <c r="CT35" s="88">
        <v>5129</v>
      </c>
      <c r="CU35" s="88">
        <v>66</v>
      </c>
      <c r="CV35" s="88">
        <v>25</v>
      </c>
      <c r="CW35" s="88">
        <v>17</v>
      </c>
      <c r="CX35" s="88">
        <v>0</v>
      </c>
      <c r="CY35" s="88">
        <v>108</v>
      </c>
      <c r="CZ35" s="88">
        <v>108</v>
      </c>
      <c r="DA35" s="88">
        <v>238</v>
      </c>
      <c r="DB35" s="88">
        <v>24</v>
      </c>
      <c r="DC35" s="88">
        <v>41</v>
      </c>
      <c r="DD35" s="88">
        <v>71</v>
      </c>
      <c r="DE35" s="88">
        <v>12</v>
      </c>
      <c r="DF35" s="88">
        <v>5</v>
      </c>
      <c r="DG35" s="88">
        <v>17</v>
      </c>
      <c r="DH35" s="88">
        <v>390</v>
      </c>
      <c r="DI35" s="88">
        <v>498</v>
      </c>
      <c r="DJ35" s="88">
        <v>4630</v>
      </c>
      <c r="DK35" s="88">
        <v>3374</v>
      </c>
      <c r="DL35" s="88">
        <v>729</v>
      </c>
      <c r="DM35" s="88">
        <v>528</v>
      </c>
      <c r="DN35" s="88">
        <v>5129</v>
      </c>
    </row>
    <row r="36" spans="1:118" x14ac:dyDescent="0.25">
      <c r="A36" s="82">
        <v>24077</v>
      </c>
      <c r="B36" s="88">
        <v>189</v>
      </c>
      <c r="C36" s="88">
        <v>1129</v>
      </c>
      <c r="D36" s="88">
        <v>3027</v>
      </c>
      <c r="E36" s="88">
        <v>157</v>
      </c>
      <c r="F36" s="88">
        <v>142</v>
      </c>
      <c r="G36" s="88">
        <v>112</v>
      </c>
      <c r="H36" s="88">
        <v>0</v>
      </c>
      <c r="I36" s="88">
        <v>0</v>
      </c>
      <c r="J36" s="88">
        <v>410</v>
      </c>
      <c r="K36" s="88">
        <v>4755</v>
      </c>
      <c r="L36" s="88">
        <v>22</v>
      </c>
      <c r="M36" s="88">
        <v>240</v>
      </c>
      <c r="N36" s="88">
        <v>80</v>
      </c>
      <c r="O36" s="88">
        <v>8</v>
      </c>
      <c r="P36" s="88">
        <v>71</v>
      </c>
      <c r="Q36" s="88">
        <v>0</v>
      </c>
      <c r="R36" s="88">
        <v>71</v>
      </c>
      <c r="S36" s="88">
        <v>421</v>
      </c>
      <c r="T36" s="88">
        <v>5176</v>
      </c>
      <c r="U36" s="88">
        <v>73</v>
      </c>
      <c r="V36" s="88">
        <v>25</v>
      </c>
      <c r="W36" s="88">
        <v>17</v>
      </c>
      <c r="X36" s="88">
        <v>0</v>
      </c>
      <c r="Y36" s="88">
        <v>116</v>
      </c>
      <c r="Z36" s="88">
        <v>116</v>
      </c>
      <c r="AA36" s="88">
        <v>435</v>
      </c>
      <c r="AB36" s="88">
        <v>23</v>
      </c>
      <c r="AC36" s="88">
        <v>42</v>
      </c>
      <c r="AD36" s="88">
        <v>72</v>
      </c>
      <c r="AE36" s="88">
        <v>13</v>
      </c>
      <c r="AF36" s="88">
        <v>4</v>
      </c>
      <c r="AG36" s="88">
        <v>18</v>
      </c>
      <c r="AH36" s="88">
        <v>590</v>
      </c>
      <c r="AI36" s="88">
        <v>706</v>
      </c>
      <c r="AJ36" s="88">
        <v>4470</v>
      </c>
      <c r="AK36" s="88">
        <v>3459</v>
      </c>
      <c r="AL36" s="88">
        <v>482</v>
      </c>
      <c r="AM36" s="88">
        <v>529</v>
      </c>
      <c r="AN36" s="88">
        <v>5176</v>
      </c>
      <c r="AO36" s="88">
        <v>188</v>
      </c>
      <c r="AP36" s="88">
        <v>1136</v>
      </c>
      <c r="AQ36" s="88">
        <v>3000</v>
      </c>
      <c r="AR36" s="88">
        <v>160</v>
      </c>
      <c r="AS36" s="88">
        <v>142</v>
      </c>
      <c r="AT36" s="88">
        <v>112</v>
      </c>
      <c r="AU36" s="88">
        <v>0</v>
      </c>
      <c r="AV36" s="88">
        <v>0</v>
      </c>
      <c r="AW36" s="88">
        <v>414</v>
      </c>
      <c r="AX36" s="88">
        <v>4737</v>
      </c>
      <c r="AY36" s="88">
        <v>22</v>
      </c>
      <c r="AZ36" s="88">
        <v>239</v>
      </c>
      <c r="BA36" s="88">
        <v>80</v>
      </c>
      <c r="BB36" s="88">
        <v>8</v>
      </c>
      <c r="BC36" s="88">
        <v>70</v>
      </c>
      <c r="BD36" s="88">
        <v>0</v>
      </c>
      <c r="BE36" s="88">
        <v>71</v>
      </c>
      <c r="BF36" s="88">
        <v>420</v>
      </c>
      <c r="BG36" s="88">
        <v>5157</v>
      </c>
      <c r="BH36" s="88">
        <v>75</v>
      </c>
      <c r="BI36" s="88">
        <v>25</v>
      </c>
      <c r="BJ36" s="88">
        <v>18</v>
      </c>
      <c r="BK36" s="88">
        <v>0</v>
      </c>
      <c r="BL36" s="88">
        <v>118</v>
      </c>
      <c r="BM36" s="88">
        <v>118</v>
      </c>
      <c r="BN36" s="88">
        <v>433</v>
      </c>
      <c r="BO36" s="88">
        <v>24</v>
      </c>
      <c r="BP36" s="88">
        <v>43</v>
      </c>
      <c r="BQ36" s="88">
        <v>72</v>
      </c>
      <c r="BR36" s="88">
        <v>13</v>
      </c>
      <c r="BS36" s="88">
        <v>4</v>
      </c>
      <c r="BT36" s="88">
        <v>18</v>
      </c>
      <c r="BU36" s="88">
        <v>589</v>
      </c>
      <c r="BV36" s="88">
        <v>707</v>
      </c>
      <c r="BW36" s="88">
        <v>4450</v>
      </c>
      <c r="BX36" s="88">
        <v>3457</v>
      </c>
      <c r="BY36" s="88">
        <v>464</v>
      </c>
      <c r="BZ36" s="88">
        <v>528</v>
      </c>
      <c r="CA36" s="88">
        <v>5157</v>
      </c>
      <c r="CB36" s="88">
        <v>206</v>
      </c>
      <c r="CC36" s="88">
        <v>1467</v>
      </c>
      <c r="CD36" s="88">
        <v>3193</v>
      </c>
      <c r="CE36" s="88">
        <v>160</v>
      </c>
      <c r="CF36" s="88">
        <v>142</v>
      </c>
      <c r="CG36" s="88">
        <v>138</v>
      </c>
      <c r="CH36" s="88">
        <v>0</v>
      </c>
      <c r="CI36" s="88">
        <v>0</v>
      </c>
      <c r="CJ36" s="88">
        <v>440</v>
      </c>
      <c r="CK36" s="88">
        <v>5305</v>
      </c>
      <c r="CL36" s="88">
        <v>22</v>
      </c>
      <c r="CM36" s="88">
        <v>240</v>
      </c>
      <c r="CN36" s="88">
        <v>80</v>
      </c>
      <c r="CO36" s="88">
        <v>8</v>
      </c>
      <c r="CP36" s="88">
        <v>70</v>
      </c>
      <c r="CQ36" s="88">
        <v>0</v>
      </c>
      <c r="CR36" s="88">
        <v>70</v>
      </c>
      <c r="CS36" s="88">
        <v>420</v>
      </c>
      <c r="CT36" s="88">
        <v>5726</v>
      </c>
      <c r="CU36" s="88">
        <v>75</v>
      </c>
      <c r="CV36" s="88">
        <v>25</v>
      </c>
      <c r="CW36" s="88">
        <v>18</v>
      </c>
      <c r="CX36" s="88">
        <v>0</v>
      </c>
      <c r="CY36" s="88">
        <v>118</v>
      </c>
      <c r="CZ36" s="88">
        <v>118</v>
      </c>
      <c r="DA36" s="88">
        <v>354</v>
      </c>
      <c r="DB36" s="88">
        <v>25</v>
      </c>
      <c r="DC36" s="88">
        <v>43</v>
      </c>
      <c r="DD36" s="88">
        <v>72</v>
      </c>
      <c r="DE36" s="88">
        <v>14</v>
      </c>
      <c r="DF36" s="88">
        <v>4</v>
      </c>
      <c r="DG36" s="88">
        <v>18</v>
      </c>
      <c r="DH36" s="88">
        <v>512</v>
      </c>
      <c r="DI36" s="88">
        <v>630</v>
      </c>
      <c r="DJ36" s="88">
        <v>5096</v>
      </c>
      <c r="DK36" s="88">
        <v>3681</v>
      </c>
      <c r="DL36" s="88">
        <v>886</v>
      </c>
      <c r="DM36" s="88">
        <v>528</v>
      </c>
      <c r="DN36" s="88">
        <v>5726</v>
      </c>
    </row>
    <row r="37" spans="1:118" x14ac:dyDescent="0.25">
      <c r="A37" s="82">
        <v>24167</v>
      </c>
      <c r="B37" s="88">
        <v>192</v>
      </c>
      <c r="C37" s="88">
        <v>1146</v>
      </c>
      <c r="D37" s="88">
        <v>3083</v>
      </c>
      <c r="E37" s="88">
        <v>160</v>
      </c>
      <c r="F37" s="88">
        <v>146</v>
      </c>
      <c r="G37" s="88">
        <v>113</v>
      </c>
      <c r="H37" s="88">
        <v>0</v>
      </c>
      <c r="I37" s="88">
        <v>0</v>
      </c>
      <c r="J37" s="88">
        <v>419</v>
      </c>
      <c r="K37" s="88">
        <v>4840</v>
      </c>
      <c r="L37" s="88">
        <v>23</v>
      </c>
      <c r="M37" s="88">
        <v>244</v>
      </c>
      <c r="N37" s="88">
        <v>82</v>
      </c>
      <c r="O37" s="88">
        <v>8</v>
      </c>
      <c r="P37" s="88">
        <v>71</v>
      </c>
      <c r="Q37" s="88">
        <v>0</v>
      </c>
      <c r="R37" s="88">
        <v>72</v>
      </c>
      <c r="S37" s="88">
        <v>428</v>
      </c>
      <c r="T37" s="88">
        <v>5268</v>
      </c>
      <c r="U37" s="88">
        <v>74</v>
      </c>
      <c r="V37" s="88">
        <v>26</v>
      </c>
      <c r="W37" s="88">
        <v>18</v>
      </c>
      <c r="X37" s="88">
        <v>0</v>
      </c>
      <c r="Y37" s="88">
        <v>118</v>
      </c>
      <c r="Z37" s="88">
        <v>118</v>
      </c>
      <c r="AA37" s="88">
        <v>434</v>
      </c>
      <c r="AB37" s="88">
        <v>24</v>
      </c>
      <c r="AC37" s="88">
        <v>44</v>
      </c>
      <c r="AD37" s="88">
        <v>74</v>
      </c>
      <c r="AE37" s="88">
        <v>14</v>
      </c>
      <c r="AF37" s="88">
        <v>4</v>
      </c>
      <c r="AG37" s="88">
        <v>18</v>
      </c>
      <c r="AH37" s="88">
        <v>593</v>
      </c>
      <c r="AI37" s="88">
        <v>711</v>
      </c>
      <c r="AJ37" s="88">
        <v>4558</v>
      </c>
      <c r="AK37" s="88">
        <v>3508</v>
      </c>
      <c r="AL37" s="88">
        <v>516</v>
      </c>
      <c r="AM37" s="88">
        <v>533</v>
      </c>
      <c r="AN37" s="88">
        <v>5268</v>
      </c>
      <c r="AO37" s="88">
        <v>196</v>
      </c>
      <c r="AP37" s="88">
        <v>1135</v>
      </c>
      <c r="AQ37" s="88">
        <v>3101</v>
      </c>
      <c r="AR37" s="88">
        <v>158</v>
      </c>
      <c r="AS37" s="88">
        <v>146</v>
      </c>
      <c r="AT37" s="88">
        <v>108</v>
      </c>
      <c r="AU37" s="88">
        <v>0</v>
      </c>
      <c r="AV37" s="88">
        <v>0</v>
      </c>
      <c r="AW37" s="88">
        <v>412</v>
      </c>
      <c r="AX37" s="88">
        <v>4843</v>
      </c>
      <c r="AY37" s="88">
        <v>23</v>
      </c>
      <c r="AZ37" s="88">
        <v>244</v>
      </c>
      <c r="BA37" s="88">
        <v>82</v>
      </c>
      <c r="BB37" s="88">
        <v>8</v>
      </c>
      <c r="BC37" s="88">
        <v>72</v>
      </c>
      <c r="BD37" s="88">
        <v>0</v>
      </c>
      <c r="BE37" s="88">
        <v>72</v>
      </c>
      <c r="BF37" s="88">
        <v>429</v>
      </c>
      <c r="BG37" s="88">
        <v>5272</v>
      </c>
      <c r="BH37" s="88">
        <v>73</v>
      </c>
      <c r="BI37" s="88">
        <v>25</v>
      </c>
      <c r="BJ37" s="88">
        <v>18</v>
      </c>
      <c r="BK37" s="88">
        <v>0</v>
      </c>
      <c r="BL37" s="88">
        <v>116</v>
      </c>
      <c r="BM37" s="88">
        <v>116</v>
      </c>
      <c r="BN37" s="88">
        <v>431</v>
      </c>
      <c r="BO37" s="88">
        <v>24</v>
      </c>
      <c r="BP37" s="88">
        <v>44</v>
      </c>
      <c r="BQ37" s="88">
        <v>74</v>
      </c>
      <c r="BR37" s="88">
        <v>15</v>
      </c>
      <c r="BS37" s="88">
        <v>4</v>
      </c>
      <c r="BT37" s="88">
        <v>19</v>
      </c>
      <c r="BU37" s="88">
        <v>592</v>
      </c>
      <c r="BV37" s="88">
        <v>708</v>
      </c>
      <c r="BW37" s="88">
        <v>4564</v>
      </c>
      <c r="BX37" s="88">
        <v>3491</v>
      </c>
      <c r="BY37" s="88">
        <v>540</v>
      </c>
      <c r="BZ37" s="88">
        <v>533</v>
      </c>
      <c r="CA37" s="88">
        <v>5272</v>
      </c>
      <c r="CB37" s="88">
        <v>190</v>
      </c>
      <c r="CC37" s="88">
        <v>1095</v>
      </c>
      <c r="CD37" s="88">
        <v>2897</v>
      </c>
      <c r="CE37" s="88">
        <v>158</v>
      </c>
      <c r="CF37" s="88">
        <v>146</v>
      </c>
      <c r="CG37" s="88">
        <v>60</v>
      </c>
      <c r="CH37" s="88">
        <v>0</v>
      </c>
      <c r="CI37" s="88">
        <v>0</v>
      </c>
      <c r="CJ37" s="88">
        <v>364</v>
      </c>
      <c r="CK37" s="88">
        <v>4546</v>
      </c>
      <c r="CL37" s="88">
        <v>23</v>
      </c>
      <c r="CM37" s="88">
        <v>242</v>
      </c>
      <c r="CN37" s="88">
        <v>82</v>
      </c>
      <c r="CO37" s="88">
        <v>9</v>
      </c>
      <c r="CP37" s="88">
        <v>71</v>
      </c>
      <c r="CQ37" s="88">
        <v>0</v>
      </c>
      <c r="CR37" s="88">
        <v>71</v>
      </c>
      <c r="CS37" s="88">
        <v>427</v>
      </c>
      <c r="CT37" s="88">
        <v>4972</v>
      </c>
      <c r="CU37" s="88">
        <v>71</v>
      </c>
      <c r="CV37" s="88">
        <v>25</v>
      </c>
      <c r="CW37" s="88">
        <v>18</v>
      </c>
      <c r="CX37" s="88">
        <v>0</v>
      </c>
      <c r="CY37" s="88">
        <v>115</v>
      </c>
      <c r="CZ37" s="88">
        <v>115</v>
      </c>
      <c r="DA37" s="88">
        <v>454</v>
      </c>
      <c r="DB37" s="88">
        <v>25</v>
      </c>
      <c r="DC37" s="88">
        <v>44</v>
      </c>
      <c r="DD37" s="88">
        <v>74</v>
      </c>
      <c r="DE37" s="88">
        <v>15</v>
      </c>
      <c r="DF37" s="88">
        <v>4</v>
      </c>
      <c r="DG37" s="88">
        <v>19</v>
      </c>
      <c r="DH37" s="88">
        <v>616</v>
      </c>
      <c r="DI37" s="88">
        <v>730</v>
      </c>
      <c r="DJ37" s="88">
        <v>4242</v>
      </c>
      <c r="DK37" s="88">
        <v>3347</v>
      </c>
      <c r="DL37" s="88">
        <v>362</v>
      </c>
      <c r="DM37" s="88">
        <v>533</v>
      </c>
      <c r="DN37" s="88">
        <v>4972</v>
      </c>
    </row>
    <row r="38" spans="1:118" x14ac:dyDescent="0.25">
      <c r="A38" s="82">
        <v>24259</v>
      </c>
      <c r="B38" s="88">
        <v>195</v>
      </c>
      <c r="C38" s="88">
        <v>1192</v>
      </c>
      <c r="D38" s="88">
        <v>3148</v>
      </c>
      <c r="E38" s="88">
        <v>163</v>
      </c>
      <c r="F38" s="88">
        <v>149</v>
      </c>
      <c r="G38" s="88">
        <v>121</v>
      </c>
      <c r="H38" s="88">
        <v>0</v>
      </c>
      <c r="I38" s="88">
        <v>0</v>
      </c>
      <c r="J38" s="88">
        <v>434</v>
      </c>
      <c r="K38" s="88">
        <v>4970</v>
      </c>
      <c r="L38" s="88">
        <v>23</v>
      </c>
      <c r="M38" s="88">
        <v>247</v>
      </c>
      <c r="N38" s="88">
        <v>85</v>
      </c>
      <c r="O38" s="88">
        <v>8</v>
      </c>
      <c r="P38" s="88">
        <v>72</v>
      </c>
      <c r="Q38" s="88">
        <v>0</v>
      </c>
      <c r="R38" s="88">
        <v>72</v>
      </c>
      <c r="S38" s="88">
        <v>435</v>
      </c>
      <c r="T38" s="88">
        <v>5405</v>
      </c>
      <c r="U38" s="88">
        <v>75</v>
      </c>
      <c r="V38" s="88">
        <v>26</v>
      </c>
      <c r="W38" s="88">
        <v>18</v>
      </c>
      <c r="X38" s="88">
        <v>0</v>
      </c>
      <c r="Y38" s="88">
        <v>119</v>
      </c>
      <c r="Z38" s="88">
        <v>119</v>
      </c>
      <c r="AA38" s="88">
        <v>441</v>
      </c>
      <c r="AB38" s="88">
        <v>24</v>
      </c>
      <c r="AC38" s="88">
        <v>44</v>
      </c>
      <c r="AD38" s="88">
        <v>76</v>
      </c>
      <c r="AE38" s="88">
        <v>13</v>
      </c>
      <c r="AF38" s="88">
        <v>4</v>
      </c>
      <c r="AG38" s="88">
        <v>18</v>
      </c>
      <c r="AH38" s="88">
        <v>603</v>
      </c>
      <c r="AI38" s="88">
        <v>722</v>
      </c>
      <c r="AJ38" s="88">
        <v>4683</v>
      </c>
      <c r="AK38" s="88">
        <v>3572</v>
      </c>
      <c r="AL38" s="88">
        <v>569</v>
      </c>
      <c r="AM38" s="88">
        <v>542</v>
      </c>
      <c r="AN38" s="88">
        <v>5405</v>
      </c>
      <c r="AO38" s="88">
        <v>191</v>
      </c>
      <c r="AP38" s="88">
        <v>1192</v>
      </c>
      <c r="AQ38" s="88">
        <v>3141</v>
      </c>
      <c r="AR38" s="88">
        <v>164</v>
      </c>
      <c r="AS38" s="88">
        <v>149</v>
      </c>
      <c r="AT38" s="88">
        <v>123</v>
      </c>
      <c r="AU38" s="88">
        <v>0</v>
      </c>
      <c r="AV38" s="88">
        <v>0</v>
      </c>
      <c r="AW38" s="88">
        <v>437</v>
      </c>
      <c r="AX38" s="88">
        <v>4960</v>
      </c>
      <c r="AY38" s="88">
        <v>23</v>
      </c>
      <c r="AZ38" s="88">
        <v>248</v>
      </c>
      <c r="BA38" s="88">
        <v>85</v>
      </c>
      <c r="BB38" s="88">
        <v>7</v>
      </c>
      <c r="BC38" s="88">
        <v>72</v>
      </c>
      <c r="BD38" s="88">
        <v>0</v>
      </c>
      <c r="BE38" s="88">
        <v>72</v>
      </c>
      <c r="BF38" s="88">
        <v>435</v>
      </c>
      <c r="BG38" s="88">
        <v>5395</v>
      </c>
      <c r="BH38" s="88">
        <v>76</v>
      </c>
      <c r="BI38" s="88">
        <v>28</v>
      </c>
      <c r="BJ38" s="88">
        <v>18</v>
      </c>
      <c r="BK38" s="88">
        <v>0</v>
      </c>
      <c r="BL38" s="88">
        <v>123</v>
      </c>
      <c r="BM38" s="88">
        <v>123</v>
      </c>
      <c r="BN38" s="88">
        <v>441</v>
      </c>
      <c r="BO38" s="88">
        <v>26</v>
      </c>
      <c r="BP38" s="88">
        <v>44</v>
      </c>
      <c r="BQ38" s="88">
        <v>76</v>
      </c>
      <c r="BR38" s="88">
        <v>13</v>
      </c>
      <c r="BS38" s="88">
        <v>4</v>
      </c>
      <c r="BT38" s="88">
        <v>17</v>
      </c>
      <c r="BU38" s="88">
        <v>605</v>
      </c>
      <c r="BV38" s="88">
        <v>727</v>
      </c>
      <c r="BW38" s="88">
        <v>4668</v>
      </c>
      <c r="BX38" s="88">
        <v>3576</v>
      </c>
      <c r="BY38" s="88">
        <v>550</v>
      </c>
      <c r="BZ38" s="88">
        <v>542</v>
      </c>
      <c r="CA38" s="88">
        <v>5395</v>
      </c>
      <c r="CB38" s="88">
        <v>162</v>
      </c>
      <c r="CC38" s="88">
        <v>922</v>
      </c>
      <c r="CD38" s="88">
        <v>3082</v>
      </c>
      <c r="CE38" s="88">
        <v>164</v>
      </c>
      <c r="CF38" s="88">
        <v>149</v>
      </c>
      <c r="CG38" s="88">
        <v>114</v>
      </c>
      <c r="CH38" s="88">
        <v>0</v>
      </c>
      <c r="CI38" s="88">
        <v>0</v>
      </c>
      <c r="CJ38" s="88">
        <v>427</v>
      </c>
      <c r="CK38" s="88">
        <v>4593</v>
      </c>
      <c r="CL38" s="88">
        <v>23</v>
      </c>
      <c r="CM38" s="88">
        <v>248</v>
      </c>
      <c r="CN38" s="88">
        <v>85</v>
      </c>
      <c r="CO38" s="88">
        <v>5</v>
      </c>
      <c r="CP38" s="88">
        <v>71</v>
      </c>
      <c r="CQ38" s="88">
        <v>0</v>
      </c>
      <c r="CR38" s="88">
        <v>71</v>
      </c>
      <c r="CS38" s="88">
        <v>432</v>
      </c>
      <c r="CT38" s="88">
        <v>5026</v>
      </c>
      <c r="CU38" s="88">
        <v>82</v>
      </c>
      <c r="CV38" s="88">
        <v>28</v>
      </c>
      <c r="CW38" s="88">
        <v>18</v>
      </c>
      <c r="CX38" s="88">
        <v>0</v>
      </c>
      <c r="CY38" s="88">
        <v>128</v>
      </c>
      <c r="CZ38" s="88">
        <v>128</v>
      </c>
      <c r="DA38" s="88">
        <v>683</v>
      </c>
      <c r="DB38" s="88">
        <v>27</v>
      </c>
      <c r="DC38" s="88">
        <v>44</v>
      </c>
      <c r="DD38" s="88">
        <v>76</v>
      </c>
      <c r="DE38" s="88">
        <v>12</v>
      </c>
      <c r="DF38" s="88">
        <v>4</v>
      </c>
      <c r="DG38" s="88">
        <v>16</v>
      </c>
      <c r="DH38" s="88">
        <v>847</v>
      </c>
      <c r="DI38" s="88">
        <v>975</v>
      </c>
      <c r="DJ38" s="88">
        <v>4051</v>
      </c>
      <c r="DK38" s="88">
        <v>3535</v>
      </c>
      <c r="DL38" s="88">
        <v>-26</v>
      </c>
      <c r="DM38" s="88">
        <v>542</v>
      </c>
      <c r="DN38" s="88">
        <v>5026</v>
      </c>
    </row>
    <row r="39" spans="1:118" x14ac:dyDescent="0.25">
      <c r="A39" s="82">
        <v>24351</v>
      </c>
      <c r="B39" s="88">
        <v>202</v>
      </c>
      <c r="C39" s="88">
        <v>1262</v>
      </c>
      <c r="D39" s="88">
        <v>3219</v>
      </c>
      <c r="E39" s="88">
        <v>167</v>
      </c>
      <c r="F39" s="88">
        <v>152</v>
      </c>
      <c r="G39" s="88">
        <v>135</v>
      </c>
      <c r="H39" s="88">
        <v>0</v>
      </c>
      <c r="I39" s="88">
        <v>0</v>
      </c>
      <c r="J39" s="88">
        <v>455</v>
      </c>
      <c r="K39" s="88">
        <v>5138</v>
      </c>
      <c r="L39" s="88">
        <v>24</v>
      </c>
      <c r="M39" s="88">
        <v>252</v>
      </c>
      <c r="N39" s="88">
        <v>88</v>
      </c>
      <c r="O39" s="88">
        <v>8</v>
      </c>
      <c r="P39" s="88">
        <v>72</v>
      </c>
      <c r="Q39" s="88">
        <v>0</v>
      </c>
      <c r="R39" s="88">
        <v>73</v>
      </c>
      <c r="S39" s="88">
        <v>444</v>
      </c>
      <c r="T39" s="88">
        <v>5582</v>
      </c>
      <c r="U39" s="88">
        <v>76</v>
      </c>
      <c r="V39" s="88">
        <v>26</v>
      </c>
      <c r="W39" s="88">
        <v>18</v>
      </c>
      <c r="X39" s="88">
        <v>0</v>
      </c>
      <c r="Y39" s="88">
        <v>121</v>
      </c>
      <c r="Z39" s="88">
        <v>121</v>
      </c>
      <c r="AA39" s="88">
        <v>457</v>
      </c>
      <c r="AB39" s="88">
        <v>24</v>
      </c>
      <c r="AC39" s="88">
        <v>44</v>
      </c>
      <c r="AD39" s="88">
        <v>78</v>
      </c>
      <c r="AE39" s="88">
        <v>13</v>
      </c>
      <c r="AF39" s="88">
        <v>5</v>
      </c>
      <c r="AG39" s="88">
        <v>18</v>
      </c>
      <c r="AH39" s="88">
        <v>621</v>
      </c>
      <c r="AI39" s="88">
        <v>742</v>
      </c>
      <c r="AJ39" s="88">
        <v>4840</v>
      </c>
      <c r="AK39" s="88">
        <v>3650</v>
      </c>
      <c r="AL39" s="88">
        <v>637</v>
      </c>
      <c r="AM39" s="88">
        <v>552</v>
      </c>
      <c r="AN39" s="88">
        <v>5582</v>
      </c>
      <c r="AO39" s="88">
        <v>202</v>
      </c>
      <c r="AP39" s="88">
        <v>1266</v>
      </c>
      <c r="AQ39" s="88">
        <v>3222</v>
      </c>
      <c r="AR39" s="88">
        <v>167</v>
      </c>
      <c r="AS39" s="88">
        <v>152</v>
      </c>
      <c r="AT39" s="88">
        <v>132</v>
      </c>
      <c r="AU39" s="88">
        <v>0</v>
      </c>
      <c r="AV39" s="88">
        <v>0</v>
      </c>
      <c r="AW39" s="88">
        <v>451</v>
      </c>
      <c r="AX39" s="88">
        <v>5141</v>
      </c>
      <c r="AY39" s="88">
        <v>24</v>
      </c>
      <c r="AZ39" s="88">
        <v>254</v>
      </c>
      <c r="BA39" s="88">
        <v>88</v>
      </c>
      <c r="BB39" s="88">
        <v>8</v>
      </c>
      <c r="BC39" s="88">
        <v>73</v>
      </c>
      <c r="BD39" s="88">
        <v>0</v>
      </c>
      <c r="BE39" s="88">
        <v>73</v>
      </c>
      <c r="BF39" s="88">
        <v>446</v>
      </c>
      <c r="BG39" s="88">
        <v>5586</v>
      </c>
      <c r="BH39" s="88">
        <v>75</v>
      </c>
      <c r="BI39" s="88">
        <v>27</v>
      </c>
      <c r="BJ39" s="88">
        <v>18</v>
      </c>
      <c r="BK39" s="88">
        <v>0</v>
      </c>
      <c r="BL39" s="88">
        <v>120</v>
      </c>
      <c r="BM39" s="88">
        <v>120</v>
      </c>
      <c r="BN39" s="88">
        <v>450</v>
      </c>
      <c r="BO39" s="88">
        <v>25</v>
      </c>
      <c r="BP39" s="88">
        <v>44</v>
      </c>
      <c r="BQ39" s="88">
        <v>78</v>
      </c>
      <c r="BR39" s="88">
        <v>13</v>
      </c>
      <c r="BS39" s="88">
        <v>5</v>
      </c>
      <c r="BT39" s="88">
        <v>18</v>
      </c>
      <c r="BU39" s="88">
        <v>616</v>
      </c>
      <c r="BV39" s="88">
        <v>736</v>
      </c>
      <c r="BW39" s="88">
        <v>4851</v>
      </c>
      <c r="BX39" s="88">
        <v>3653</v>
      </c>
      <c r="BY39" s="88">
        <v>644</v>
      </c>
      <c r="BZ39" s="88">
        <v>553</v>
      </c>
      <c r="CA39" s="88">
        <v>5586</v>
      </c>
      <c r="CB39" s="88">
        <v>219</v>
      </c>
      <c r="CC39" s="88">
        <v>1228</v>
      </c>
      <c r="CD39" s="88">
        <v>3316</v>
      </c>
      <c r="CE39" s="88">
        <v>167</v>
      </c>
      <c r="CF39" s="88">
        <v>152</v>
      </c>
      <c r="CG39" s="88">
        <v>73</v>
      </c>
      <c r="CH39" s="88">
        <v>0</v>
      </c>
      <c r="CI39" s="88">
        <v>0</v>
      </c>
      <c r="CJ39" s="88">
        <v>392</v>
      </c>
      <c r="CK39" s="88">
        <v>5155</v>
      </c>
      <c r="CL39" s="88">
        <v>24</v>
      </c>
      <c r="CM39" s="88">
        <v>254</v>
      </c>
      <c r="CN39" s="88">
        <v>88</v>
      </c>
      <c r="CO39" s="88">
        <v>8</v>
      </c>
      <c r="CP39" s="88">
        <v>74</v>
      </c>
      <c r="CQ39" s="88">
        <v>0</v>
      </c>
      <c r="CR39" s="88">
        <v>74</v>
      </c>
      <c r="CS39" s="88">
        <v>449</v>
      </c>
      <c r="CT39" s="88">
        <v>5604</v>
      </c>
      <c r="CU39" s="88">
        <v>71</v>
      </c>
      <c r="CV39" s="88">
        <v>27</v>
      </c>
      <c r="CW39" s="88">
        <v>18</v>
      </c>
      <c r="CX39" s="88">
        <v>0</v>
      </c>
      <c r="CY39" s="88">
        <v>116</v>
      </c>
      <c r="CZ39" s="88">
        <v>116</v>
      </c>
      <c r="DA39" s="88">
        <v>248</v>
      </c>
      <c r="DB39" s="88">
        <v>26</v>
      </c>
      <c r="DC39" s="88">
        <v>44</v>
      </c>
      <c r="DD39" s="88">
        <v>78</v>
      </c>
      <c r="DE39" s="88">
        <v>13</v>
      </c>
      <c r="DF39" s="88">
        <v>5</v>
      </c>
      <c r="DG39" s="88">
        <v>18</v>
      </c>
      <c r="DH39" s="88">
        <v>414</v>
      </c>
      <c r="DI39" s="88">
        <v>531</v>
      </c>
      <c r="DJ39" s="88">
        <v>5073</v>
      </c>
      <c r="DK39" s="88">
        <v>3609</v>
      </c>
      <c r="DL39" s="88">
        <v>910</v>
      </c>
      <c r="DM39" s="88">
        <v>553</v>
      </c>
      <c r="DN39" s="88">
        <v>5604</v>
      </c>
    </row>
    <row r="40" spans="1:118" x14ac:dyDescent="0.25">
      <c r="A40" s="82">
        <v>24442</v>
      </c>
      <c r="B40" s="88">
        <v>212</v>
      </c>
      <c r="C40" s="88">
        <v>1331</v>
      </c>
      <c r="D40" s="88">
        <v>3293</v>
      </c>
      <c r="E40" s="88">
        <v>171</v>
      </c>
      <c r="F40" s="88">
        <v>156</v>
      </c>
      <c r="G40" s="88">
        <v>141</v>
      </c>
      <c r="H40" s="88">
        <v>0</v>
      </c>
      <c r="I40" s="88">
        <v>0</v>
      </c>
      <c r="J40" s="88">
        <v>468</v>
      </c>
      <c r="K40" s="88">
        <v>5304</v>
      </c>
      <c r="L40" s="88">
        <v>24</v>
      </c>
      <c r="M40" s="88">
        <v>258</v>
      </c>
      <c r="N40" s="88">
        <v>91</v>
      </c>
      <c r="O40" s="88">
        <v>8</v>
      </c>
      <c r="P40" s="88">
        <v>73</v>
      </c>
      <c r="Q40" s="88">
        <v>0</v>
      </c>
      <c r="R40" s="88">
        <v>74</v>
      </c>
      <c r="S40" s="88">
        <v>455</v>
      </c>
      <c r="T40" s="88">
        <v>5759</v>
      </c>
      <c r="U40" s="88">
        <v>78</v>
      </c>
      <c r="V40" s="88">
        <v>26</v>
      </c>
      <c r="W40" s="88">
        <v>19</v>
      </c>
      <c r="X40" s="88">
        <v>0</v>
      </c>
      <c r="Y40" s="88">
        <v>124</v>
      </c>
      <c r="Z40" s="88">
        <v>124</v>
      </c>
      <c r="AA40" s="88">
        <v>473</v>
      </c>
      <c r="AB40" s="88">
        <v>25</v>
      </c>
      <c r="AC40" s="88">
        <v>45</v>
      </c>
      <c r="AD40" s="88">
        <v>81</v>
      </c>
      <c r="AE40" s="88">
        <v>13</v>
      </c>
      <c r="AF40" s="88">
        <v>5</v>
      </c>
      <c r="AG40" s="88">
        <v>19</v>
      </c>
      <c r="AH40" s="88">
        <v>642</v>
      </c>
      <c r="AI40" s="88">
        <v>766</v>
      </c>
      <c r="AJ40" s="88">
        <v>4993</v>
      </c>
      <c r="AK40" s="88">
        <v>3729</v>
      </c>
      <c r="AL40" s="88">
        <v>701</v>
      </c>
      <c r="AM40" s="88">
        <v>562</v>
      </c>
      <c r="AN40" s="88">
        <v>5759</v>
      </c>
      <c r="AO40" s="88">
        <v>213</v>
      </c>
      <c r="AP40" s="88">
        <v>1318</v>
      </c>
      <c r="AQ40" s="88">
        <v>3292</v>
      </c>
      <c r="AR40" s="88">
        <v>172</v>
      </c>
      <c r="AS40" s="88">
        <v>155</v>
      </c>
      <c r="AT40" s="88">
        <v>148</v>
      </c>
      <c r="AU40" s="88">
        <v>0</v>
      </c>
      <c r="AV40" s="88">
        <v>0</v>
      </c>
      <c r="AW40" s="88">
        <v>475</v>
      </c>
      <c r="AX40" s="88">
        <v>5299</v>
      </c>
      <c r="AY40" s="88">
        <v>24</v>
      </c>
      <c r="AZ40" s="88">
        <v>253</v>
      </c>
      <c r="BA40" s="88">
        <v>91</v>
      </c>
      <c r="BB40" s="88">
        <v>8</v>
      </c>
      <c r="BC40" s="88">
        <v>73</v>
      </c>
      <c r="BD40" s="88">
        <v>0</v>
      </c>
      <c r="BE40" s="88">
        <v>74</v>
      </c>
      <c r="BF40" s="88">
        <v>449</v>
      </c>
      <c r="BG40" s="88">
        <v>5748</v>
      </c>
      <c r="BH40" s="88">
        <v>78</v>
      </c>
      <c r="BI40" s="88">
        <v>27</v>
      </c>
      <c r="BJ40" s="88">
        <v>19</v>
      </c>
      <c r="BK40" s="88">
        <v>0</v>
      </c>
      <c r="BL40" s="88">
        <v>124</v>
      </c>
      <c r="BM40" s="88">
        <v>124</v>
      </c>
      <c r="BN40" s="88">
        <v>486</v>
      </c>
      <c r="BO40" s="88">
        <v>25</v>
      </c>
      <c r="BP40" s="88">
        <v>45</v>
      </c>
      <c r="BQ40" s="88">
        <v>81</v>
      </c>
      <c r="BR40" s="88">
        <v>13</v>
      </c>
      <c r="BS40" s="88">
        <v>5</v>
      </c>
      <c r="BT40" s="88">
        <v>18</v>
      </c>
      <c r="BU40" s="88">
        <v>655</v>
      </c>
      <c r="BV40" s="88">
        <v>779</v>
      </c>
      <c r="BW40" s="88">
        <v>4969</v>
      </c>
      <c r="BX40" s="88">
        <v>3729</v>
      </c>
      <c r="BY40" s="88">
        <v>677</v>
      </c>
      <c r="BZ40" s="88">
        <v>562</v>
      </c>
      <c r="CA40" s="88">
        <v>5748</v>
      </c>
      <c r="CB40" s="88">
        <v>234</v>
      </c>
      <c r="CC40" s="88">
        <v>1685</v>
      </c>
      <c r="CD40" s="88">
        <v>3425</v>
      </c>
      <c r="CE40" s="88">
        <v>172</v>
      </c>
      <c r="CF40" s="88">
        <v>155</v>
      </c>
      <c r="CG40" s="88">
        <v>182</v>
      </c>
      <c r="CH40" s="88">
        <v>0</v>
      </c>
      <c r="CI40" s="88">
        <v>0</v>
      </c>
      <c r="CJ40" s="88">
        <v>509</v>
      </c>
      <c r="CK40" s="88">
        <v>5852</v>
      </c>
      <c r="CL40" s="88">
        <v>24</v>
      </c>
      <c r="CM40" s="88">
        <v>253</v>
      </c>
      <c r="CN40" s="88">
        <v>91</v>
      </c>
      <c r="CO40" s="88">
        <v>8</v>
      </c>
      <c r="CP40" s="88">
        <v>73</v>
      </c>
      <c r="CQ40" s="88">
        <v>0</v>
      </c>
      <c r="CR40" s="88">
        <v>73</v>
      </c>
      <c r="CS40" s="88">
        <v>449</v>
      </c>
      <c r="CT40" s="88">
        <v>6302</v>
      </c>
      <c r="CU40" s="88">
        <v>78</v>
      </c>
      <c r="CV40" s="88">
        <v>27</v>
      </c>
      <c r="CW40" s="88">
        <v>19</v>
      </c>
      <c r="CX40" s="88">
        <v>0</v>
      </c>
      <c r="CY40" s="88">
        <v>124</v>
      </c>
      <c r="CZ40" s="88">
        <v>124</v>
      </c>
      <c r="DA40" s="88">
        <v>402</v>
      </c>
      <c r="DB40" s="88">
        <v>26</v>
      </c>
      <c r="DC40" s="88">
        <v>45</v>
      </c>
      <c r="DD40" s="88">
        <v>81</v>
      </c>
      <c r="DE40" s="88">
        <v>14</v>
      </c>
      <c r="DF40" s="88">
        <v>5</v>
      </c>
      <c r="DG40" s="88">
        <v>19</v>
      </c>
      <c r="DH40" s="88">
        <v>572</v>
      </c>
      <c r="DI40" s="88">
        <v>696</v>
      </c>
      <c r="DJ40" s="88">
        <v>5605</v>
      </c>
      <c r="DK40" s="88">
        <v>3969</v>
      </c>
      <c r="DL40" s="88">
        <v>1074</v>
      </c>
      <c r="DM40" s="88">
        <v>562</v>
      </c>
      <c r="DN40" s="88">
        <v>6302</v>
      </c>
    </row>
    <row r="41" spans="1:118" x14ac:dyDescent="0.25">
      <c r="A41" s="82">
        <v>24532</v>
      </c>
      <c r="B41" s="88">
        <v>222</v>
      </c>
      <c r="C41" s="88">
        <v>1355</v>
      </c>
      <c r="D41" s="88">
        <v>3378</v>
      </c>
      <c r="E41" s="88">
        <v>175</v>
      </c>
      <c r="F41" s="88">
        <v>160</v>
      </c>
      <c r="G41" s="88">
        <v>140</v>
      </c>
      <c r="H41" s="88">
        <v>0</v>
      </c>
      <c r="I41" s="88">
        <v>0</v>
      </c>
      <c r="J41" s="88">
        <v>474</v>
      </c>
      <c r="K41" s="88">
        <v>5429</v>
      </c>
      <c r="L41" s="88">
        <v>24</v>
      </c>
      <c r="M41" s="88">
        <v>264</v>
      </c>
      <c r="N41" s="88">
        <v>93</v>
      </c>
      <c r="O41" s="88">
        <v>8</v>
      </c>
      <c r="P41" s="88">
        <v>75</v>
      </c>
      <c r="Q41" s="88">
        <v>0</v>
      </c>
      <c r="R41" s="88">
        <v>75</v>
      </c>
      <c r="S41" s="88">
        <v>465</v>
      </c>
      <c r="T41" s="88">
        <v>5893</v>
      </c>
      <c r="U41" s="88">
        <v>82</v>
      </c>
      <c r="V41" s="88">
        <v>26</v>
      </c>
      <c r="W41" s="88">
        <v>20</v>
      </c>
      <c r="X41" s="88">
        <v>0</v>
      </c>
      <c r="Y41" s="88">
        <v>128</v>
      </c>
      <c r="Z41" s="88">
        <v>128</v>
      </c>
      <c r="AA41" s="88">
        <v>488</v>
      </c>
      <c r="AB41" s="88">
        <v>27</v>
      </c>
      <c r="AC41" s="88">
        <v>45</v>
      </c>
      <c r="AD41" s="88">
        <v>83</v>
      </c>
      <c r="AE41" s="88">
        <v>15</v>
      </c>
      <c r="AF41" s="88">
        <v>6</v>
      </c>
      <c r="AG41" s="88">
        <v>21</v>
      </c>
      <c r="AH41" s="88">
        <v>664</v>
      </c>
      <c r="AI41" s="88">
        <v>792</v>
      </c>
      <c r="AJ41" s="88">
        <v>5101</v>
      </c>
      <c r="AK41" s="88">
        <v>3806</v>
      </c>
      <c r="AL41" s="88">
        <v>720</v>
      </c>
      <c r="AM41" s="88">
        <v>575</v>
      </c>
      <c r="AN41" s="88">
        <v>5893</v>
      </c>
      <c r="AO41" s="88">
        <v>224</v>
      </c>
      <c r="AP41" s="88">
        <v>1389</v>
      </c>
      <c r="AQ41" s="88">
        <v>3375</v>
      </c>
      <c r="AR41" s="88">
        <v>175</v>
      </c>
      <c r="AS41" s="88">
        <v>160</v>
      </c>
      <c r="AT41" s="88">
        <v>142</v>
      </c>
      <c r="AU41" s="88">
        <v>0</v>
      </c>
      <c r="AV41" s="88">
        <v>0</v>
      </c>
      <c r="AW41" s="88">
        <v>477</v>
      </c>
      <c r="AX41" s="88">
        <v>5465</v>
      </c>
      <c r="AY41" s="88">
        <v>24</v>
      </c>
      <c r="AZ41" s="88">
        <v>270</v>
      </c>
      <c r="BA41" s="88">
        <v>93</v>
      </c>
      <c r="BB41" s="88">
        <v>8</v>
      </c>
      <c r="BC41" s="88">
        <v>74</v>
      </c>
      <c r="BD41" s="88">
        <v>0</v>
      </c>
      <c r="BE41" s="88">
        <v>75</v>
      </c>
      <c r="BF41" s="88">
        <v>470</v>
      </c>
      <c r="BG41" s="88">
        <v>5936</v>
      </c>
      <c r="BH41" s="88">
        <v>81</v>
      </c>
      <c r="BI41" s="88">
        <v>26</v>
      </c>
      <c r="BJ41" s="88">
        <v>20</v>
      </c>
      <c r="BK41" s="88">
        <v>0</v>
      </c>
      <c r="BL41" s="88">
        <v>128</v>
      </c>
      <c r="BM41" s="88">
        <v>128</v>
      </c>
      <c r="BN41" s="88">
        <v>479</v>
      </c>
      <c r="BO41" s="88">
        <v>28</v>
      </c>
      <c r="BP41" s="88">
        <v>45</v>
      </c>
      <c r="BQ41" s="88">
        <v>83</v>
      </c>
      <c r="BR41" s="88">
        <v>15</v>
      </c>
      <c r="BS41" s="88">
        <v>6</v>
      </c>
      <c r="BT41" s="88">
        <v>21</v>
      </c>
      <c r="BU41" s="88">
        <v>656</v>
      </c>
      <c r="BV41" s="88">
        <v>784</v>
      </c>
      <c r="BW41" s="88">
        <v>5152</v>
      </c>
      <c r="BX41" s="88">
        <v>3810</v>
      </c>
      <c r="BY41" s="88">
        <v>768</v>
      </c>
      <c r="BZ41" s="88">
        <v>574</v>
      </c>
      <c r="CA41" s="88">
        <v>5936</v>
      </c>
      <c r="CB41" s="88">
        <v>219</v>
      </c>
      <c r="CC41" s="88">
        <v>1367</v>
      </c>
      <c r="CD41" s="88">
        <v>3205</v>
      </c>
      <c r="CE41" s="88">
        <v>175</v>
      </c>
      <c r="CF41" s="88">
        <v>160</v>
      </c>
      <c r="CG41" s="88">
        <v>78</v>
      </c>
      <c r="CH41" s="88">
        <v>0</v>
      </c>
      <c r="CI41" s="88">
        <v>0</v>
      </c>
      <c r="CJ41" s="88">
        <v>413</v>
      </c>
      <c r="CK41" s="88">
        <v>5204</v>
      </c>
      <c r="CL41" s="88">
        <v>24</v>
      </c>
      <c r="CM41" s="88">
        <v>269</v>
      </c>
      <c r="CN41" s="88">
        <v>93</v>
      </c>
      <c r="CO41" s="88">
        <v>9</v>
      </c>
      <c r="CP41" s="88">
        <v>74</v>
      </c>
      <c r="CQ41" s="88">
        <v>0</v>
      </c>
      <c r="CR41" s="88">
        <v>74</v>
      </c>
      <c r="CS41" s="88">
        <v>469</v>
      </c>
      <c r="CT41" s="88">
        <v>5673</v>
      </c>
      <c r="CU41" s="88">
        <v>79</v>
      </c>
      <c r="CV41" s="88">
        <v>26</v>
      </c>
      <c r="CW41" s="88">
        <v>20</v>
      </c>
      <c r="CX41" s="88">
        <v>0</v>
      </c>
      <c r="CY41" s="88">
        <v>126</v>
      </c>
      <c r="CZ41" s="88">
        <v>126</v>
      </c>
      <c r="DA41" s="88">
        <v>507</v>
      </c>
      <c r="DB41" s="88">
        <v>29</v>
      </c>
      <c r="DC41" s="88">
        <v>45</v>
      </c>
      <c r="DD41" s="88">
        <v>83</v>
      </c>
      <c r="DE41" s="88">
        <v>15</v>
      </c>
      <c r="DF41" s="88">
        <v>6</v>
      </c>
      <c r="DG41" s="88">
        <v>21</v>
      </c>
      <c r="DH41" s="88">
        <v>685</v>
      </c>
      <c r="DI41" s="88">
        <v>810</v>
      </c>
      <c r="DJ41" s="88">
        <v>4862</v>
      </c>
      <c r="DK41" s="88">
        <v>3654</v>
      </c>
      <c r="DL41" s="88">
        <v>635</v>
      </c>
      <c r="DM41" s="88">
        <v>574</v>
      </c>
      <c r="DN41" s="88">
        <v>5673</v>
      </c>
    </row>
    <row r="42" spans="1:118" x14ac:dyDescent="0.25">
      <c r="A42" s="82">
        <v>24624</v>
      </c>
      <c r="B42" s="88">
        <v>229</v>
      </c>
      <c r="C42" s="88">
        <v>1349</v>
      </c>
      <c r="D42" s="88">
        <v>3464</v>
      </c>
      <c r="E42" s="88">
        <v>177</v>
      </c>
      <c r="F42" s="88">
        <v>164</v>
      </c>
      <c r="G42" s="88">
        <v>139</v>
      </c>
      <c r="H42" s="88">
        <v>0</v>
      </c>
      <c r="I42" s="88">
        <v>0</v>
      </c>
      <c r="J42" s="88">
        <v>480</v>
      </c>
      <c r="K42" s="88">
        <v>5523</v>
      </c>
      <c r="L42" s="88">
        <v>24</v>
      </c>
      <c r="M42" s="88">
        <v>266</v>
      </c>
      <c r="N42" s="88">
        <v>95</v>
      </c>
      <c r="O42" s="88">
        <v>8</v>
      </c>
      <c r="P42" s="88">
        <v>76</v>
      </c>
      <c r="Q42" s="88">
        <v>0</v>
      </c>
      <c r="R42" s="88">
        <v>76</v>
      </c>
      <c r="S42" s="88">
        <v>470</v>
      </c>
      <c r="T42" s="88">
        <v>5993</v>
      </c>
      <c r="U42" s="88">
        <v>85</v>
      </c>
      <c r="V42" s="88">
        <v>27</v>
      </c>
      <c r="W42" s="88">
        <v>21</v>
      </c>
      <c r="X42" s="88">
        <v>0</v>
      </c>
      <c r="Y42" s="88">
        <v>133</v>
      </c>
      <c r="Z42" s="88">
        <v>133</v>
      </c>
      <c r="AA42" s="88">
        <v>503</v>
      </c>
      <c r="AB42" s="88">
        <v>28</v>
      </c>
      <c r="AC42" s="88">
        <v>45</v>
      </c>
      <c r="AD42" s="88">
        <v>87</v>
      </c>
      <c r="AE42" s="88">
        <v>16</v>
      </c>
      <c r="AF42" s="88">
        <v>6</v>
      </c>
      <c r="AG42" s="88">
        <v>22</v>
      </c>
      <c r="AH42" s="88">
        <v>684</v>
      </c>
      <c r="AI42" s="88">
        <v>818</v>
      </c>
      <c r="AJ42" s="88">
        <v>5175</v>
      </c>
      <c r="AK42" s="88">
        <v>3886</v>
      </c>
      <c r="AL42" s="88">
        <v>699</v>
      </c>
      <c r="AM42" s="88">
        <v>590</v>
      </c>
      <c r="AN42" s="88">
        <v>5993</v>
      </c>
      <c r="AO42" s="88">
        <v>227</v>
      </c>
      <c r="AP42" s="88">
        <v>1344</v>
      </c>
      <c r="AQ42" s="88">
        <v>3461</v>
      </c>
      <c r="AR42" s="88">
        <v>179</v>
      </c>
      <c r="AS42" s="88">
        <v>164</v>
      </c>
      <c r="AT42" s="88">
        <v>125</v>
      </c>
      <c r="AU42" s="88">
        <v>0</v>
      </c>
      <c r="AV42" s="88">
        <v>0</v>
      </c>
      <c r="AW42" s="88">
        <v>468</v>
      </c>
      <c r="AX42" s="88">
        <v>5500</v>
      </c>
      <c r="AY42" s="88">
        <v>24</v>
      </c>
      <c r="AZ42" s="88">
        <v>267</v>
      </c>
      <c r="BA42" s="88">
        <v>95</v>
      </c>
      <c r="BB42" s="88">
        <v>8</v>
      </c>
      <c r="BC42" s="88">
        <v>77</v>
      </c>
      <c r="BD42" s="88">
        <v>0</v>
      </c>
      <c r="BE42" s="88">
        <v>77</v>
      </c>
      <c r="BF42" s="88">
        <v>472</v>
      </c>
      <c r="BG42" s="88">
        <v>5972</v>
      </c>
      <c r="BH42" s="88">
        <v>87</v>
      </c>
      <c r="BI42" s="88">
        <v>26</v>
      </c>
      <c r="BJ42" s="88">
        <v>21</v>
      </c>
      <c r="BK42" s="88">
        <v>0</v>
      </c>
      <c r="BL42" s="88">
        <v>135</v>
      </c>
      <c r="BM42" s="88">
        <v>135</v>
      </c>
      <c r="BN42" s="88">
        <v>501</v>
      </c>
      <c r="BO42" s="88">
        <v>30</v>
      </c>
      <c r="BP42" s="88">
        <v>45</v>
      </c>
      <c r="BQ42" s="88">
        <v>87</v>
      </c>
      <c r="BR42" s="88">
        <v>16</v>
      </c>
      <c r="BS42" s="88">
        <v>6</v>
      </c>
      <c r="BT42" s="88">
        <v>22</v>
      </c>
      <c r="BU42" s="88">
        <v>685</v>
      </c>
      <c r="BV42" s="88">
        <v>819</v>
      </c>
      <c r="BW42" s="88">
        <v>5152</v>
      </c>
      <c r="BX42" s="88">
        <v>3876</v>
      </c>
      <c r="BY42" s="88">
        <v>688</v>
      </c>
      <c r="BZ42" s="88">
        <v>588</v>
      </c>
      <c r="CA42" s="88">
        <v>5972</v>
      </c>
      <c r="CB42" s="88">
        <v>193</v>
      </c>
      <c r="CC42" s="88">
        <v>1039</v>
      </c>
      <c r="CD42" s="88">
        <v>3417</v>
      </c>
      <c r="CE42" s="88">
        <v>179</v>
      </c>
      <c r="CF42" s="88">
        <v>164</v>
      </c>
      <c r="CG42" s="88">
        <v>119</v>
      </c>
      <c r="CH42" s="88">
        <v>0</v>
      </c>
      <c r="CI42" s="88">
        <v>0</v>
      </c>
      <c r="CJ42" s="88">
        <v>462</v>
      </c>
      <c r="CK42" s="88">
        <v>5111</v>
      </c>
      <c r="CL42" s="88">
        <v>24</v>
      </c>
      <c r="CM42" s="88">
        <v>266</v>
      </c>
      <c r="CN42" s="88">
        <v>95</v>
      </c>
      <c r="CO42" s="88">
        <v>6</v>
      </c>
      <c r="CP42" s="88">
        <v>76</v>
      </c>
      <c r="CQ42" s="88">
        <v>0</v>
      </c>
      <c r="CR42" s="88">
        <v>76</v>
      </c>
      <c r="CS42" s="88">
        <v>467</v>
      </c>
      <c r="CT42" s="88">
        <v>5578</v>
      </c>
      <c r="CU42" s="88">
        <v>93</v>
      </c>
      <c r="CV42" s="88">
        <v>26</v>
      </c>
      <c r="CW42" s="88">
        <v>21</v>
      </c>
      <c r="CX42" s="88">
        <v>0</v>
      </c>
      <c r="CY42" s="88">
        <v>141</v>
      </c>
      <c r="CZ42" s="88">
        <v>141</v>
      </c>
      <c r="DA42" s="88">
        <v>765</v>
      </c>
      <c r="DB42" s="88">
        <v>31</v>
      </c>
      <c r="DC42" s="88">
        <v>45</v>
      </c>
      <c r="DD42" s="88">
        <v>87</v>
      </c>
      <c r="DE42" s="88">
        <v>15</v>
      </c>
      <c r="DF42" s="88">
        <v>6</v>
      </c>
      <c r="DG42" s="88">
        <v>21</v>
      </c>
      <c r="DH42" s="88">
        <v>949</v>
      </c>
      <c r="DI42" s="88">
        <v>1090</v>
      </c>
      <c r="DJ42" s="88">
        <v>4489</v>
      </c>
      <c r="DK42" s="88">
        <v>3834</v>
      </c>
      <c r="DL42" s="88">
        <v>66</v>
      </c>
      <c r="DM42" s="88">
        <v>588</v>
      </c>
      <c r="DN42" s="88">
        <v>5578</v>
      </c>
    </row>
    <row r="43" spans="1:118" x14ac:dyDescent="0.25">
      <c r="A43" s="82">
        <v>24716</v>
      </c>
      <c r="B43" s="88">
        <v>236</v>
      </c>
      <c r="C43" s="88">
        <v>1323</v>
      </c>
      <c r="D43" s="88">
        <v>3535</v>
      </c>
      <c r="E43" s="88">
        <v>181</v>
      </c>
      <c r="F43" s="88">
        <v>169</v>
      </c>
      <c r="G43" s="88">
        <v>141</v>
      </c>
      <c r="H43" s="88">
        <v>0</v>
      </c>
      <c r="I43" s="88">
        <v>0</v>
      </c>
      <c r="J43" s="88">
        <v>491</v>
      </c>
      <c r="K43" s="88">
        <v>5584</v>
      </c>
      <c r="L43" s="88">
        <v>25</v>
      </c>
      <c r="M43" s="88">
        <v>266</v>
      </c>
      <c r="N43" s="88">
        <v>97</v>
      </c>
      <c r="O43" s="88">
        <v>8</v>
      </c>
      <c r="P43" s="88">
        <v>77</v>
      </c>
      <c r="Q43" s="88">
        <v>1</v>
      </c>
      <c r="R43" s="88">
        <v>78</v>
      </c>
      <c r="S43" s="88">
        <v>474</v>
      </c>
      <c r="T43" s="88">
        <v>6058</v>
      </c>
      <c r="U43" s="88">
        <v>88</v>
      </c>
      <c r="V43" s="88">
        <v>29</v>
      </c>
      <c r="W43" s="88">
        <v>21</v>
      </c>
      <c r="X43" s="88">
        <v>0</v>
      </c>
      <c r="Y43" s="88">
        <v>138</v>
      </c>
      <c r="Z43" s="88">
        <v>138</v>
      </c>
      <c r="AA43" s="88">
        <v>517</v>
      </c>
      <c r="AB43" s="88">
        <v>29</v>
      </c>
      <c r="AC43" s="88">
        <v>44</v>
      </c>
      <c r="AD43" s="88">
        <v>91</v>
      </c>
      <c r="AE43" s="88">
        <v>16</v>
      </c>
      <c r="AF43" s="88">
        <v>6</v>
      </c>
      <c r="AG43" s="88">
        <v>22</v>
      </c>
      <c r="AH43" s="88">
        <v>703</v>
      </c>
      <c r="AI43" s="88">
        <v>841</v>
      </c>
      <c r="AJ43" s="88">
        <v>5217</v>
      </c>
      <c r="AK43" s="88">
        <v>3971</v>
      </c>
      <c r="AL43" s="88">
        <v>638</v>
      </c>
      <c r="AM43" s="88">
        <v>608</v>
      </c>
      <c r="AN43" s="88">
        <v>6058</v>
      </c>
      <c r="AO43" s="88">
        <v>236</v>
      </c>
      <c r="AP43" s="88">
        <v>1280</v>
      </c>
      <c r="AQ43" s="88">
        <v>3552</v>
      </c>
      <c r="AR43" s="88">
        <v>180</v>
      </c>
      <c r="AS43" s="88">
        <v>169</v>
      </c>
      <c r="AT43" s="88">
        <v>150</v>
      </c>
      <c r="AU43" s="88">
        <v>0</v>
      </c>
      <c r="AV43" s="88">
        <v>0</v>
      </c>
      <c r="AW43" s="88">
        <v>499</v>
      </c>
      <c r="AX43" s="88">
        <v>5568</v>
      </c>
      <c r="AY43" s="88">
        <v>25</v>
      </c>
      <c r="AZ43" s="88">
        <v>264</v>
      </c>
      <c r="BA43" s="88">
        <v>97</v>
      </c>
      <c r="BB43" s="88">
        <v>9</v>
      </c>
      <c r="BC43" s="88">
        <v>76</v>
      </c>
      <c r="BD43" s="88">
        <v>1</v>
      </c>
      <c r="BE43" s="88">
        <v>76</v>
      </c>
      <c r="BF43" s="88">
        <v>470</v>
      </c>
      <c r="BG43" s="88">
        <v>6038</v>
      </c>
      <c r="BH43" s="88">
        <v>87</v>
      </c>
      <c r="BI43" s="88">
        <v>29</v>
      </c>
      <c r="BJ43" s="88">
        <v>21</v>
      </c>
      <c r="BK43" s="88">
        <v>0</v>
      </c>
      <c r="BL43" s="88">
        <v>137</v>
      </c>
      <c r="BM43" s="88">
        <v>137</v>
      </c>
      <c r="BN43" s="88">
        <v>526</v>
      </c>
      <c r="BO43" s="88">
        <v>30</v>
      </c>
      <c r="BP43" s="88">
        <v>44</v>
      </c>
      <c r="BQ43" s="88">
        <v>91</v>
      </c>
      <c r="BR43" s="88">
        <v>17</v>
      </c>
      <c r="BS43" s="88">
        <v>6</v>
      </c>
      <c r="BT43" s="88">
        <v>23</v>
      </c>
      <c r="BU43" s="88">
        <v>715</v>
      </c>
      <c r="BV43" s="88">
        <v>852</v>
      </c>
      <c r="BW43" s="88">
        <v>5186</v>
      </c>
      <c r="BX43" s="88">
        <v>3980</v>
      </c>
      <c r="BY43" s="88">
        <v>596</v>
      </c>
      <c r="BZ43" s="88">
        <v>610</v>
      </c>
      <c r="CA43" s="88">
        <v>6038</v>
      </c>
      <c r="CB43" s="88">
        <v>256</v>
      </c>
      <c r="CC43" s="88">
        <v>1249</v>
      </c>
      <c r="CD43" s="88">
        <v>3532</v>
      </c>
      <c r="CE43" s="88">
        <v>180</v>
      </c>
      <c r="CF43" s="88">
        <v>169</v>
      </c>
      <c r="CG43" s="88">
        <v>82</v>
      </c>
      <c r="CH43" s="88">
        <v>0</v>
      </c>
      <c r="CI43" s="88">
        <v>0</v>
      </c>
      <c r="CJ43" s="88">
        <v>431</v>
      </c>
      <c r="CK43" s="88">
        <v>5468</v>
      </c>
      <c r="CL43" s="88">
        <v>25</v>
      </c>
      <c r="CM43" s="88">
        <v>264</v>
      </c>
      <c r="CN43" s="88">
        <v>97</v>
      </c>
      <c r="CO43" s="88">
        <v>10</v>
      </c>
      <c r="CP43" s="88">
        <v>77</v>
      </c>
      <c r="CQ43" s="88">
        <v>1</v>
      </c>
      <c r="CR43" s="88">
        <v>78</v>
      </c>
      <c r="CS43" s="88">
        <v>473</v>
      </c>
      <c r="CT43" s="88">
        <v>5941</v>
      </c>
      <c r="CU43" s="88">
        <v>84</v>
      </c>
      <c r="CV43" s="88">
        <v>29</v>
      </c>
      <c r="CW43" s="88">
        <v>21</v>
      </c>
      <c r="CX43" s="88">
        <v>0</v>
      </c>
      <c r="CY43" s="88">
        <v>134</v>
      </c>
      <c r="CZ43" s="88">
        <v>134</v>
      </c>
      <c r="DA43" s="88">
        <v>296</v>
      </c>
      <c r="DB43" s="88">
        <v>31</v>
      </c>
      <c r="DC43" s="88">
        <v>44</v>
      </c>
      <c r="DD43" s="88">
        <v>91</v>
      </c>
      <c r="DE43" s="88">
        <v>17</v>
      </c>
      <c r="DF43" s="88">
        <v>6</v>
      </c>
      <c r="DG43" s="88">
        <v>23</v>
      </c>
      <c r="DH43" s="88">
        <v>486</v>
      </c>
      <c r="DI43" s="88">
        <v>619</v>
      </c>
      <c r="DJ43" s="88">
        <v>5322</v>
      </c>
      <c r="DK43" s="88">
        <v>3932</v>
      </c>
      <c r="DL43" s="88">
        <v>780</v>
      </c>
      <c r="DM43" s="88">
        <v>610</v>
      </c>
      <c r="DN43" s="88">
        <v>5941</v>
      </c>
    </row>
    <row r="44" spans="1:118" x14ac:dyDescent="0.25">
      <c r="A44" s="82">
        <v>24807</v>
      </c>
      <c r="B44" s="88">
        <v>241</v>
      </c>
      <c r="C44" s="88">
        <v>1298</v>
      </c>
      <c r="D44" s="88">
        <v>3601</v>
      </c>
      <c r="E44" s="88">
        <v>186</v>
      </c>
      <c r="F44" s="88">
        <v>174</v>
      </c>
      <c r="G44" s="88">
        <v>145</v>
      </c>
      <c r="H44" s="88">
        <v>0</v>
      </c>
      <c r="I44" s="88">
        <v>0</v>
      </c>
      <c r="J44" s="88">
        <v>506</v>
      </c>
      <c r="K44" s="88">
        <v>5646</v>
      </c>
      <c r="L44" s="88">
        <v>25</v>
      </c>
      <c r="M44" s="88">
        <v>267</v>
      </c>
      <c r="N44" s="88">
        <v>99</v>
      </c>
      <c r="O44" s="88">
        <v>9</v>
      </c>
      <c r="P44" s="88">
        <v>78</v>
      </c>
      <c r="Q44" s="88">
        <v>1</v>
      </c>
      <c r="R44" s="88">
        <v>79</v>
      </c>
      <c r="S44" s="88">
        <v>479</v>
      </c>
      <c r="T44" s="88">
        <v>6125</v>
      </c>
      <c r="U44" s="88">
        <v>89</v>
      </c>
      <c r="V44" s="88">
        <v>30</v>
      </c>
      <c r="W44" s="88">
        <v>22</v>
      </c>
      <c r="X44" s="88">
        <v>0</v>
      </c>
      <c r="Y44" s="88">
        <v>141</v>
      </c>
      <c r="Z44" s="88">
        <v>141</v>
      </c>
      <c r="AA44" s="88">
        <v>537</v>
      </c>
      <c r="AB44" s="88">
        <v>30</v>
      </c>
      <c r="AC44" s="88">
        <v>44</v>
      </c>
      <c r="AD44" s="88">
        <v>95</v>
      </c>
      <c r="AE44" s="88">
        <v>15</v>
      </c>
      <c r="AF44" s="88">
        <v>7</v>
      </c>
      <c r="AG44" s="88">
        <v>22</v>
      </c>
      <c r="AH44" s="88">
        <v>728</v>
      </c>
      <c r="AI44" s="88">
        <v>869</v>
      </c>
      <c r="AJ44" s="88">
        <v>5256</v>
      </c>
      <c r="AK44" s="88">
        <v>4058</v>
      </c>
      <c r="AL44" s="88">
        <v>573</v>
      </c>
      <c r="AM44" s="88">
        <v>624</v>
      </c>
      <c r="AN44" s="88">
        <v>6125</v>
      </c>
      <c r="AO44" s="88">
        <v>242</v>
      </c>
      <c r="AP44" s="88">
        <v>1364</v>
      </c>
      <c r="AQ44" s="88">
        <v>3600</v>
      </c>
      <c r="AR44" s="88">
        <v>183</v>
      </c>
      <c r="AS44" s="88">
        <v>174</v>
      </c>
      <c r="AT44" s="88">
        <v>147</v>
      </c>
      <c r="AU44" s="88">
        <v>0</v>
      </c>
      <c r="AV44" s="88">
        <v>0</v>
      </c>
      <c r="AW44" s="88">
        <v>504</v>
      </c>
      <c r="AX44" s="88">
        <v>5710</v>
      </c>
      <c r="AY44" s="88">
        <v>25</v>
      </c>
      <c r="AZ44" s="88">
        <v>265</v>
      </c>
      <c r="BA44" s="88">
        <v>99</v>
      </c>
      <c r="BB44" s="88">
        <v>8</v>
      </c>
      <c r="BC44" s="88">
        <v>80</v>
      </c>
      <c r="BD44" s="88">
        <v>1</v>
      </c>
      <c r="BE44" s="88">
        <v>81</v>
      </c>
      <c r="BF44" s="88">
        <v>478</v>
      </c>
      <c r="BG44" s="88">
        <v>6188</v>
      </c>
      <c r="BH44" s="88">
        <v>88</v>
      </c>
      <c r="BI44" s="88">
        <v>30</v>
      </c>
      <c r="BJ44" s="88">
        <v>22</v>
      </c>
      <c r="BK44" s="88">
        <v>0</v>
      </c>
      <c r="BL44" s="88">
        <v>141</v>
      </c>
      <c r="BM44" s="88">
        <v>141</v>
      </c>
      <c r="BN44" s="88">
        <v>526</v>
      </c>
      <c r="BO44" s="88">
        <v>29</v>
      </c>
      <c r="BP44" s="88">
        <v>44</v>
      </c>
      <c r="BQ44" s="88">
        <v>95</v>
      </c>
      <c r="BR44" s="88">
        <v>13</v>
      </c>
      <c r="BS44" s="88">
        <v>7</v>
      </c>
      <c r="BT44" s="88">
        <v>20</v>
      </c>
      <c r="BU44" s="88">
        <v>714</v>
      </c>
      <c r="BV44" s="88">
        <v>854</v>
      </c>
      <c r="BW44" s="88">
        <v>5334</v>
      </c>
      <c r="BX44" s="88">
        <v>4050</v>
      </c>
      <c r="BY44" s="88">
        <v>660</v>
      </c>
      <c r="BZ44" s="88">
        <v>624</v>
      </c>
      <c r="CA44" s="88">
        <v>6188</v>
      </c>
      <c r="CB44" s="88">
        <v>264</v>
      </c>
      <c r="CC44" s="88">
        <v>1704</v>
      </c>
      <c r="CD44" s="88">
        <v>3771</v>
      </c>
      <c r="CE44" s="88">
        <v>183</v>
      </c>
      <c r="CF44" s="88">
        <v>174</v>
      </c>
      <c r="CG44" s="88">
        <v>181</v>
      </c>
      <c r="CH44" s="88">
        <v>0</v>
      </c>
      <c r="CI44" s="88">
        <v>0</v>
      </c>
      <c r="CJ44" s="88">
        <v>538</v>
      </c>
      <c r="CK44" s="88">
        <v>6277</v>
      </c>
      <c r="CL44" s="88">
        <v>25</v>
      </c>
      <c r="CM44" s="88">
        <v>266</v>
      </c>
      <c r="CN44" s="88">
        <v>99</v>
      </c>
      <c r="CO44" s="88">
        <v>8</v>
      </c>
      <c r="CP44" s="88">
        <v>80</v>
      </c>
      <c r="CQ44" s="88">
        <v>1</v>
      </c>
      <c r="CR44" s="88">
        <v>81</v>
      </c>
      <c r="CS44" s="88">
        <v>479</v>
      </c>
      <c r="CT44" s="88">
        <v>6755</v>
      </c>
      <c r="CU44" s="88">
        <v>88</v>
      </c>
      <c r="CV44" s="88">
        <v>30</v>
      </c>
      <c r="CW44" s="88">
        <v>22</v>
      </c>
      <c r="CX44" s="88">
        <v>0</v>
      </c>
      <c r="CY44" s="88">
        <v>140</v>
      </c>
      <c r="CZ44" s="88">
        <v>140</v>
      </c>
      <c r="DA44" s="88">
        <v>439</v>
      </c>
      <c r="DB44" s="88">
        <v>30</v>
      </c>
      <c r="DC44" s="88">
        <v>44</v>
      </c>
      <c r="DD44" s="88">
        <v>95</v>
      </c>
      <c r="DE44" s="88">
        <v>14</v>
      </c>
      <c r="DF44" s="88">
        <v>7</v>
      </c>
      <c r="DG44" s="88">
        <v>21</v>
      </c>
      <c r="DH44" s="88">
        <v>629</v>
      </c>
      <c r="DI44" s="88">
        <v>769</v>
      </c>
      <c r="DJ44" s="88">
        <v>5987</v>
      </c>
      <c r="DK44" s="88">
        <v>4311</v>
      </c>
      <c r="DL44" s="88">
        <v>1052</v>
      </c>
      <c r="DM44" s="88">
        <v>624</v>
      </c>
      <c r="DN44" s="88">
        <v>6755</v>
      </c>
    </row>
    <row r="45" spans="1:118" x14ac:dyDescent="0.25">
      <c r="A45" s="82">
        <v>24898</v>
      </c>
      <c r="B45" s="88">
        <v>247</v>
      </c>
      <c r="C45" s="88">
        <v>1294</v>
      </c>
      <c r="D45" s="88">
        <v>3664</v>
      </c>
      <c r="E45" s="88">
        <v>193</v>
      </c>
      <c r="F45" s="88">
        <v>180</v>
      </c>
      <c r="G45" s="88">
        <v>148</v>
      </c>
      <c r="H45" s="88">
        <v>0</v>
      </c>
      <c r="I45" s="88">
        <v>0</v>
      </c>
      <c r="J45" s="88">
        <v>520</v>
      </c>
      <c r="K45" s="88">
        <v>5726</v>
      </c>
      <c r="L45" s="88">
        <v>25</v>
      </c>
      <c r="M45" s="88">
        <v>273</v>
      </c>
      <c r="N45" s="88">
        <v>102</v>
      </c>
      <c r="O45" s="88">
        <v>9</v>
      </c>
      <c r="P45" s="88">
        <v>79</v>
      </c>
      <c r="Q45" s="88">
        <v>1</v>
      </c>
      <c r="R45" s="88">
        <v>80</v>
      </c>
      <c r="S45" s="88">
        <v>488</v>
      </c>
      <c r="T45" s="88">
        <v>6214</v>
      </c>
      <c r="U45" s="88">
        <v>91</v>
      </c>
      <c r="V45" s="88">
        <v>31</v>
      </c>
      <c r="W45" s="88">
        <v>23</v>
      </c>
      <c r="X45" s="88">
        <v>0</v>
      </c>
      <c r="Y45" s="88">
        <v>145</v>
      </c>
      <c r="Z45" s="88">
        <v>145</v>
      </c>
      <c r="AA45" s="88">
        <v>547</v>
      </c>
      <c r="AB45" s="88">
        <v>32</v>
      </c>
      <c r="AC45" s="88">
        <v>44</v>
      </c>
      <c r="AD45" s="88">
        <v>98</v>
      </c>
      <c r="AE45" s="88">
        <v>14</v>
      </c>
      <c r="AF45" s="88">
        <v>7</v>
      </c>
      <c r="AG45" s="88">
        <v>21</v>
      </c>
      <c r="AH45" s="88">
        <v>743</v>
      </c>
      <c r="AI45" s="88">
        <v>887</v>
      </c>
      <c r="AJ45" s="88">
        <v>5327</v>
      </c>
      <c r="AK45" s="88">
        <v>4138</v>
      </c>
      <c r="AL45" s="88">
        <v>556</v>
      </c>
      <c r="AM45" s="88">
        <v>632</v>
      </c>
      <c r="AN45" s="88">
        <v>6214</v>
      </c>
      <c r="AO45" s="88">
        <v>247</v>
      </c>
      <c r="AP45" s="88">
        <v>1246</v>
      </c>
      <c r="AQ45" s="88">
        <v>3638</v>
      </c>
      <c r="AR45" s="88">
        <v>196</v>
      </c>
      <c r="AS45" s="88">
        <v>179</v>
      </c>
      <c r="AT45" s="88">
        <v>143</v>
      </c>
      <c r="AU45" s="88">
        <v>0</v>
      </c>
      <c r="AV45" s="88">
        <v>0</v>
      </c>
      <c r="AW45" s="88">
        <v>519</v>
      </c>
      <c r="AX45" s="88">
        <v>5650</v>
      </c>
      <c r="AY45" s="88">
        <v>25</v>
      </c>
      <c r="AZ45" s="88">
        <v>275</v>
      </c>
      <c r="BA45" s="88">
        <v>102</v>
      </c>
      <c r="BB45" s="88">
        <v>9</v>
      </c>
      <c r="BC45" s="88">
        <v>78</v>
      </c>
      <c r="BD45" s="88">
        <v>1</v>
      </c>
      <c r="BE45" s="88">
        <v>79</v>
      </c>
      <c r="BF45" s="88">
        <v>490</v>
      </c>
      <c r="BG45" s="88">
        <v>6140</v>
      </c>
      <c r="BH45" s="88">
        <v>92</v>
      </c>
      <c r="BI45" s="88">
        <v>31</v>
      </c>
      <c r="BJ45" s="88">
        <v>23</v>
      </c>
      <c r="BK45" s="88">
        <v>0</v>
      </c>
      <c r="BL45" s="88">
        <v>147</v>
      </c>
      <c r="BM45" s="88">
        <v>147</v>
      </c>
      <c r="BN45" s="88">
        <v>550</v>
      </c>
      <c r="BO45" s="88">
        <v>35</v>
      </c>
      <c r="BP45" s="88">
        <v>44</v>
      </c>
      <c r="BQ45" s="88">
        <v>98</v>
      </c>
      <c r="BR45" s="88">
        <v>15</v>
      </c>
      <c r="BS45" s="88">
        <v>7</v>
      </c>
      <c r="BT45" s="88">
        <v>22</v>
      </c>
      <c r="BU45" s="88">
        <v>749</v>
      </c>
      <c r="BV45" s="88">
        <v>896</v>
      </c>
      <c r="BW45" s="88">
        <v>5244</v>
      </c>
      <c r="BX45" s="88">
        <v>4169</v>
      </c>
      <c r="BY45" s="88">
        <v>442</v>
      </c>
      <c r="BZ45" s="88">
        <v>633</v>
      </c>
      <c r="CA45" s="88">
        <v>6140</v>
      </c>
      <c r="CB45" s="88">
        <v>242</v>
      </c>
      <c r="CC45" s="88">
        <v>1183</v>
      </c>
      <c r="CD45" s="88">
        <v>3551</v>
      </c>
      <c r="CE45" s="88">
        <v>196</v>
      </c>
      <c r="CF45" s="88">
        <v>179</v>
      </c>
      <c r="CG45" s="88">
        <v>78</v>
      </c>
      <c r="CH45" s="88">
        <v>0</v>
      </c>
      <c r="CI45" s="88">
        <v>0</v>
      </c>
      <c r="CJ45" s="88">
        <v>454</v>
      </c>
      <c r="CK45" s="88">
        <v>5430</v>
      </c>
      <c r="CL45" s="88">
        <v>25</v>
      </c>
      <c r="CM45" s="88">
        <v>275</v>
      </c>
      <c r="CN45" s="88">
        <v>102</v>
      </c>
      <c r="CO45" s="88">
        <v>9</v>
      </c>
      <c r="CP45" s="88">
        <v>78</v>
      </c>
      <c r="CQ45" s="88">
        <v>1</v>
      </c>
      <c r="CR45" s="88">
        <v>79</v>
      </c>
      <c r="CS45" s="88">
        <v>490</v>
      </c>
      <c r="CT45" s="88">
        <v>5919</v>
      </c>
      <c r="CU45" s="88">
        <v>90</v>
      </c>
      <c r="CV45" s="88">
        <v>31</v>
      </c>
      <c r="CW45" s="88">
        <v>23</v>
      </c>
      <c r="CX45" s="88">
        <v>0</v>
      </c>
      <c r="CY45" s="88">
        <v>144</v>
      </c>
      <c r="CZ45" s="88">
        <v>144</v>
      </c>
      <c r="DA45" s="88">
        <v>584</v>
      </c>
      <c r="DB45" s="88">
        <v>36</v>
      </c>
      <c r="DC45" s="88">
        <v>44</v>
      </c>
      <c r="DD45" s="88">
        <v>98</v>
      </c>
      <c r="DE45" s="88">
        <v>15</v>
      </c>
      <c r="DF45" s="88">
        <v>7</v>
      </c>
      <c r="DG45" s="88">
        <v>22</v>
      </c>
      <c r="DH45" s="88">
        <v>784</v>
      </c>
      <c r="DI45" s="88">
        <v>929</v>
      </c>
      <c r="DJ45" s="88">
        <v>4990</v>
      </c>
      <c r="DK45" s="88">
        <v>4006</v>
      </c>
      <c r="DL45" s="88">
        <v>352</v>
      </c>
      <c r="DM45" s="88">
        <v>633</v>
      </c>
      <c r="DN45" s="88">
        <v>5919</v>
      </c>
    </row>
    <row r="46" spans="1:118" x14ac:dyDescent="0.25">
      <c r="A46" s="82">
        <v>24990</v>
      </c>
      <c r="B46" s="88">
        <v>253</v>
      </c>
      <c r="C46" s="88">
        <v>1339</v>
      </c>
      <c r="D46" s="88">
        <v>3748</v>
      </c>
      <c r="E46" s="88">
        <v>197</v>
      </c>
      <c r="F46" s="88">
        <v>186</v>
      </c>
      <c r="G46" s="88">
        <v>148</v>
      </c>
      <c r="H46" s="88">
        <v>0</v>
      </c>
      <c r="I46" s="88">
        <v>0</v>
      </c>
      <c r="J46" s="88">
        <v>531</v>
      </c>
      <c r="K46" s="88">
        <v>5872</v>
      </c>
      <c r="L46" s="88">
        <v>26</v>
      </c>
      <c r="M46" s="88">
        <v>279</v>
      </c>
      <c r="N46" s="88">
        <v>103</v>
      </c>
      <c r="O46" s="88">
        <v>10</v>
      </c>
      <c r="P46" s="88">
        <v>80</v>
      </c>
      <c r="Q46" s="88">
        <v>1</v>
      </c>
      <c r="R46" s="88">
        <v>80</v>
      </c>
      <c r="S46" s="88">
        <v>499</v>
      </c>
      <c r="T46" s="88">
        <v>6370</v>
      </c>
      <c r="U46" s="88">
        <v>94</v>
      </c>
      <c r="V46" s="88">
        <v>32</v>
      </c>
      <c r="W46" s="88">
        <v>24</v>
      </c>
      <c r="X46" s="88">
        <v>0</v>
      </c>
      <c r="Y46" s="88">
        <v>150</v>
      </c>
      <c r="Z46" s="88">
        <v>150</v>
      </c>
      <c r="AA46" s="88">
        <v>549</v>
      </c>
      <c r="AB46" s="88">
        <v>33</v>
      </c>
      <c r="AC46" s="88">
        <v>45</v>
      </c>
      <c r="AD46" s="88">
        <v>101</v>
      </c>
      <c r="AE46" s="88">
        <v>14</v>
      </c>
      <c r="AF46" s="88">
        <v>7</v>
      </c>
      <c r="AG46" s="88">
        <v>21</v>
      </c>
      <c r="AH46" s="88">
        <v>748</v>
      </c>
      <c r="AI46" s="88">
        <v>898</v>
      </c>
      <c r="AJ46" s="88">
        <v>5472</v>
      </c>
      <c r="AK46" s="88">
        <v>4214</v>
      </c>
      <c r="AL46" s="88">
        <v>630</v>
      </c>
      <c r="AM46" s="88">
        <v>628</v>
      </c>
      <c r="AN46" s="88">
        <v>6370</v>
      </c>
      <c r="AO46" s="88">
        <v>252</v>
      </c>
      <c r="AP46" s="88">
        <v>1331</v>
      </c>
      <c r="AQ46" s="88">
        <v>3791</v>
      </c>
      <c r="AR46" s="88">
        <v>196</v>
      </c>
      <c r="AS46" s="88">
        <v>186</v>
      </c>
      <c r="AT46" s="88">
        <v>149</v>
      </c>
      <c r="AU46" s="88">
        <v>0</v>
      </c>
      <c r="AV46" s="88">
        <v>0</v>
      </c>
      <c r="AW46" s="88">
        <v>532</v>
      </c>
      <c r="AX46" s="88">
        <v>5906</v>
      </c>
      <c r="AY46" s="88">
        <v>26</v>
      </c>
      <c r="AZ46" s="88">
        <v>279</v>
      </c>
      <c r="BA46" s="88">
        <v>104</v>
      </c>
      <c r="BB46" s="88">
        <v>11</v>
      </c>
      <c r="BC46" s="88">
        <v>79</v>
      </c>
      <c r="BD46" s="88">
        <v>1</v>
      </c>
      <c r="BE46" s="88">
        <v>80</v>
      </c>
      <c r="BF46" s="88">
        <v>498</v>
      </c>
      <c r="BG46" s="88">
        <v>6405</v>
      </c>
      <c r="BH46" s="88">
        <v>92</v>
      </c>
      <c r="BI46" s="88">
        <v>30</v>
      </c>
      <c r="BJ46" s="88">
        <v>24</v>
      </c>
      <c r="BK46" s="88">
        <v>0</v>
      </c>
      <c r="BL46" s="88">
        <v>146</v>
      </c>
      <c r="BM46" s="88">
        <v>146</v>
      </c>
      <c r="BN46" s="88">
        <v>571</v>
      </c>
      <c r="BO46" s="88">
        <v>35</v>
      </c>
      <c r="BP46" s="88">
        <v>45</v>
      </c>
      <c r="BQ46" s="88">
        <v>101</v>
      </c>
      <c r="BR46" s="88">
        <v>13</v>
      </c>
      <c r="BS46" s="88">
        <v>7</v>
      </c>
      <c r="BT46" s="88">
        <v>20</v>
      </c>
      <c r="BU46" s="88">
        <v>772</v>
      </c>
      <c r="BV46" s="88">
        <v>918</v>
      </c>
      <c r="BW46" s="88">
        <v>5486</v>
      </c>
      <c r="BX46" s="88">
        <v>4214</v>
      </c>
      <c r="BY46" s="88">
        <v>637</v>
      </c>
      <c r="BZ46" s="88">
        <v>636</v>
      </c>
      <c r="CA46" s="88">
        <v>6405</v>
      </c>
      <c r="CB46" s="88">
        <v>215</v>
      </c>
      <c r="CC46" s="88">
        <v>1086</v>
      </c>
      <c r="CD46" s="88">
        <v>3713</v>
      </c>
      <c r="CE46" s="88">
        <v>196</v>
      </c>
      <c r="CF46" s="88">
        <v>186</v>
      </c>
      <c r="CG46" s="88">
        <v>147</v>
      </c>
      <c r="CH46" s="88">
        <v>0</v>
      </c>
      <c r="CI46" s="88">
        <v>0</v>
      </c>
      <c r="CJ46" s="88">
        <v>529</v>
      </c>
      <c r="CK46" s="88">
        <v>5542</v>
      </c>
      <c r="CL46" s="88">
        <v>26</v>
      </c>
      <c r="CM46" s="88">
        <v>277</v>
      </c>
      <c r="CN46" s="88">
        <v>104</v>
      </c>
      <c r="CO46" s="88">
        <v>7</v>
      </c>
      <c r="CP46" s="88">
        <v>78</v>
      </c>
      <c r="CQ46" s="88">
        <v>1</v>
      </c>
      <c r="CR46" s="88">
        <v>79</v>
      </c>
      <c r="CS46" s="88">
        <v>492</v>
      </c>
      <c r="CT46" s="88">
        <v>6034</v>
      </c>
      <c r="CU46" s="88">
        <v>99</v>
      </c>
      <c r="CV46" s="88">
        <v>30</v>
      </c>
      <c r="CW46" s="88">
        <v>24</v>
      </c>
      <c r="CX46" s="88">
        <v>0</v>
      </c>
      <c r="CY46" s="88">
        <v>153</v>
      </c>
      <c r="CZ46" s="88">
        <v>153</v>
      </c>
      <c r="DA46" s="88">
        <v>858</v>
      </c>
      <c r="DB46" s="88">
        <v>36</v>
      </c>
      <c r="DC46" s="88">
        <v>45</v>
      </c>
      <c r="DD46" s="88">
        <v>101</v>
      </c>
      <c r="DE46" s="88">
        <v>12</v>
      </c>
      <c r="DF46" s="88">
        <v>7</v>
      </c>
      <c r="DG46" s="88">
        <v>19</v>
      </c>
      <c r="DH46" s="88">
        <v>1059</v>
      </c>
      <c r="DI46" s="88">
        <v>1212</v>
      </c>
      <c r="DJ46" s="88">
        <v>4822</v>
      </c>
      <c r="DK46" s="88">
        <v>4162</v>
      </c>
      <c r="DL46" s="88">
        <v>24</v>
      </c>
      <c r="DM46" s="88">
        <v>636</v>
      </c>
      <c r="DN46" s="88">
        <v>6034</v>
      </c>
    </row>
    <row r="47" spans="1:118" x14ac:dyDescent="0.25">
      <c r="A47" s="82">
        <v>25082</v>
      </c>
      <c r="B47" s="88">
        <v>263</v>
      </c>
      <c r="C47" s="88">
        <v>1416</v>
      </c>
      <c r="D47" s="88">
        <v>3861</v>
      </c>
      <c r="E47" s="88">
        <v>201</v>
      </c>
      <c r="F47" s="88">
        <v>193</v>
      </c>
      <c r="G47" s="88">
        <v>150</v>
      </c>
      <c r="H47" s="88">
        <v>0</v>
      </c>
      <c r="I47" s="88">
        <v>0</v>
      </c>
      <c r="J47" s="88">
        <v>544</v>
      </c>
      <c r="K47" s="88">
        <v>6083</v>
      </c>
      <c r="L47" s="88">
        <v>26</v>
      </c>
      <c r="M47" s="88">
        <v>285</v>
      </c>
      <c r="N47" s="88">
        <v>105</v>
      </c>
      <c r="O47" s="88">
        <v>12</v>
      </c>
      <c r="P47" s="88">
        <v>81</v>
      </c>
      <c r="Q47" s="88">
        <v>1</v>
      </c>
      <c r="R47" s="88">
        <v>81</v>
      </c>
      <c r="S47" s="88">
        <v>509</v>
      </c>
      <c r="T47" s="88">
        <v>6592</v>
      </c>
      <c r="U47" s="88">
        <v>97</v>
      </c>
      <c r="V47" s="88">
        <v>34</v>
      </c>
      <c r="W47" s="88">
        <v>26</v>
      </c>
      <c r="X47" s="88">
        <v>0</v>
      </c>
      <c r="Y47" s="88">
        <v>156</v>
      </c>
      <c r="Z47" s="88">
        <v>156</v>
      </c>
      <c r="AA47" s="88">
        <v>558</v>
      </c>
      <c r="AB47" s="88">
        <v>33</v>
      </c>
      <c r="AC47" s="88">
        <v>45</v>
      </c>
      <c r="AD47" s="88">
        <v>103</v>
      </c>
      <c r="AE47" s="88">
        <v>15</v>
      </c>
      <c r="AF47" s="88">
        <v>7</v>
      </c>
      <c r="AG47" s="88">
        <v>22</v>
      </c>
      <c r="AH47" s="88">
        <v>761</v>
      </c>
      <c r="AI47" s="88">
        <v>918</v>
      </c>
      <c r="AJ47" s="88">
        <v>5674</v>
      </c>
      <c r="AK47" s="88">
        <v>4302</v>
      </c>
      <c r="AL47" s="88">
        <v>752</v>
      </c>
      <c r="AM47" s="88">
        <v>620</v>
      </c>
      <c r="AN47" s="88">
        <v>6592</v>
      </c>
      <c r="AO47" s="88">
        <v>262</v>
      </c>
      <c r="AP47" s="88">
        <v>1408</v>
      </c>
      <c r="AQ47" s="88">
        <v>3805</v>
      </c>
      <c r="AR47" s="88">
        <v>201</v>
      </c>
      <c r="AS47" s="88">
        <v>193</v>
      </c>
      <c r="AT47" s="88">
        <v>155</v>
      </c>
      <c r="AU47" s="88">
        <v>0</v>
      </c>
      <c r="AV47" s="88">
        <v>0</v>
      </c>
      <c r="AW47" s="88">
        <v>550</v>
      </c>
      <c r="AX47" s="88">
        <v>6025</v>
      </c>
      <c r="AY47" s="88">
        <v>26</v>
      </c>
      <c r="AZ47" s="88">
        <v>283</v>
      </c>
      <c r="BA47" s="88">
        <v>105</v>
      </c>
      <c r="BB47" s="88">
        <v>11</v>
      </c>
      <c r="BC47" s="88">
        <v>82</v>
      </c>
      <c r="BD47" s="88">
        <v>1</v>
      </c>
      <c r="BE47" s="88">
        <v>82</v>
      </c>
      <c r="BF47" s="88">
        <v>508</v>
      </c>
      <c r="BG47" s="88">
        <v>6533</v>
      </c>
      <c r="BH47" s="88">
        <v>98</v>
      </c>
      <c r="BI47" s="88">
        <v>35</v>
      </c>
      <c r="BJ47" s="88">
        <v>26</v>
      </c>
      <c r="BK47" s="88">
        <v>0</v>
      </c>
      <c r="BL47" s="88">
        <v>159</v>
      </c>
      <c r="BM47" s="88">
        <v>159</v>
      </c>
      <c r="BN47" s="88">
        <v>528</v>
      </c>
      <c r="BO47" s="88">
        <v>31</v>
      </c>
      <c r="BP47" s="88">
        <v>45</v>
      </c>
      <c r="BQ47" s="88">
        <v>103</v>
      </c>
      <c r="BR47" s="88">
        <v>15</v>
      </c>
      <c r="BS47" s="88">
        <v>7</v>
      </c>
      <c r="BT47" s="88">
        <v>22</v>
      </c>
      <c r="BU47" s="88">
        <v>729</v>
      </c>
      <c r="BV47" s="88">
        <v>888</v>
      </c>
      <c r="BW47" s="88">
        <v>5645</v>
      </c>
      <c r="BX47" s="88">
        <v>4291</v>
      </c>
      <c r="BY47" s="88">
        <v>739</v>
      </c>
      <c r="BZ47" s="88">
        <v>615</v>
      </c>
      <c r="CA47" s="88">
        <v>6533</v>
      </c>
      <c r="CB47" s="88">
        <v>283</v>
      </c>
      <c r="CC47" s="88">
        <v>1370</v>
      </c>
      <c r="CD47" s="88">
        <v>3867</v>
      </c>
      <c r="CE47" s="88">
        <v>201</v>
      </c>
      <c r="CF47" s="88">
        <v>193</v>
      </c>
      <c r="CG47" s="88">
        <v>84</v>
      </c>
      <c r="CH47" s="88">
        <v>0</v>
      </c>
      <c r="CI47" s="88">
        <v>0</v>
      </c>
      <c r="CJ47" s="88">
        <v>478</v>
      </c>
      <c r="CK47" s="88">
        <v>5998</v>
      </c>
      <c r="CL47" s="88">
        <v>26</v>
      </c>
      <c r="CM47" s="88">
        <v>284</v>
      </c>
      <c r="CN47" s="88">
        <v>105</v>
      </c>
      <c r="CO47" s="88">
        <v>13</v>
      </c>
      <c r="CP47" s="88">
        <v>83</v>
      </c>
      <c r="CQ47" s="88">
        <v>1</v>
      </c>
      <c r="CR47" s="88">
        <v>84</v>
      </c>
      <c r="CS47" s="88">
        <v>511</v>
      </c>
      <c r="CT47" s="88">
        <v>6509</v>
      </c>
      <c r="CU47" s="88">
        <v>94</v>
      </c>
      <c r="CV47" s="88">
        <v>35</v>
      </c>
      <c r="CW47" s="88">
        <v>26</v>
      </c>
      <c r="CX47" s="88">
        <v>0</v>
      </c>
      <c r="CY47" s="88">
        <v>155</v>
      </c>
      <c r="CZ47" s="88">
        <v>155</v>
      </c>
      <c r="DA47" s="88">
        <v>304</v>
      </c>
      <c r="DB47" s="88">
        <v>32</v>
      </c>
      <c r="DC47" s="88">
        <v>45</v>
      </c>
      <c r="DD47" s="88">
        <v>103</v>
      </c>
      <c r="DE47" s="88">
        <v>15</v>
      </c>
      <c r="DF47" s="88">
        <v>7</v>
      </c>
      <c r="DG47" s="88">
        <v>22</v>
      </c>
      <c r="DH47" s="88">
        <v>506</v>
      </c>
      <c r="DI47" s="88">
        <v>662</v>
      </c>
      <c r="DJ47" s="88">
        <v>5848</v>
      </c>
      <c r="DK47" s="88">
        <v>4241</v>
      </c>
      <c r="DL47" s="88">
        <v>991</v>
      </c>
      <c r="DM47" s="88">
        <v>615</v>
      </c>
      <c r="DN47" s="88">
        <v>6509</v>
      </c>
    </row>
    <row r="48" spans="1:118" x14ac:dyDescent="0.25">
      <c r="A48" s="82">
        <v>25173</v>
      </c>
      <c r="B48" s="88">
        <v>274</v>
      </c>
      <c r="C48" s="88">
        <v>1473</v>
      </c>
      <c r="D48" s="88">
        <v>3984</v>
      </c>
      <c r="E48" s="88">
        <v>205</v>
      </c>
      <c r="F48" s="88">
        <v>200</v>
      </c>
      <c r="G48" s="88">
        <v>150</v>
      </c>
      <c r="H48" s="88">
        <v>0</v>
      </c>
      <c r="I48" s="88">
        <v>0</v>
      </c>
      <c r="J48" s="88">
        <v>554</v>
      </c>
      <c r="K48" s="88">
        <v>6285</v>
      </c>
      <c r="L48" s="88">
        <v>26</v>
      </c>
      <c r="M48" s="88">
        <v>289</v>
      </c>
      <c r="N48" s="88">
        <v>107</v>
      </c>
      <c r="O48" s="88">
        <v>12</v>
      </c>
      <c r="P48" s="88">
        <v>81</v>
      </c>
      <c r="Q48" s="88">
        <v>1</v>
      </c>
      <c r="R48" s="88">
        <v>82</v>
      </c>
      <c r="S48" s="88">
        <v>517</v>
      </c>
      <c r="T48" s="88">
        <v>6802</v>
      </c>
      <c r="U48" s="88">
        <v>100</v>
      </c>
      <c r="V48" s="88">
        <v>36</v>
      </c>
      <c r="W48" s="88">
        <v>26</v>
      </c>
      <c r="X48" s="88">
        <v>0</v>
      </c>
      <c r="Y48" s="88">
        <v>163</v>
      </c>
      <c r="Z48" s="88">
        <v>163</v>
      </c>
      <c r="AA48" s="88">
        <v>579</v>
      </c>
      <c r="AB48" s="88">
        <v>34</v>
      </c>
      <c r="AC48" s="88">
        <v>45</v>
      </c>
      <c r="AD48" s="88">
        <v>106</v>
      </c>
      <c r="AE48" s="88">
        <v>15</v>
      </c>
      <c r="AF48" s="88">
        <v>7</v>
      </c>
      <c r="AG48" s="88">
        <v>23</v>
      </c>
      <c r="AH48" s="88">
        <v>787</v>
      </c>
      <c r="AI48" s="88">
        <v>950</v>
      </c>
      <c r="AJ48" s="88">
        <v>5852</v>
      </c>
      <c r="AK48" s="88">
        <v>4405</v>
      </c>
      <c r="AL48" s="88">
        <v>828</v>
      </c>
      <c r="AM48" s="88">
        <v>620</v>
      </c>
      <c r="AN48" s="88">
        <v>6802</v>
      </c>
      <c r="AO48" s="88">
        <v>272</v>
      </c>
      <c r="AP48" s="88">
        <v>1541</v>
      </c>
      <c r="AQ48" s="88">
        <v>4021</v>
      </c>
      <c r="AR48" s="88">
        <v>200</v>
      </c>
      <c r="AS48" s="88">
        <v>200</v>
      </c>
      <c r="AT48" s="88">
        <v>145</v>
      </c>
      <c r="AU48" s="88">
        <v>0</v>
      </c>
      <c r="AV48" s="88">
        <v>0</v>
      </c>
      <c r="AW48" s="88">
        <v>544</v>
      </c>
      <c r="AX48" s="88">
        <v>6378</v>
      </c>
      <c r="AY48" s="88">
        <v>26</v>
      </c>
      <c r="AZ48" s="88">
        <v>291</v>
      </c>
      <c r="BA48" s="88">
        <v>107</v>
      </c>
      <c r="BB48" s="88">
        <v>13</v>
      </c>
      <c r="BC48" s="88">
        <v>82</v>
      </c>
      <c r="BD48" s="88">
        <v>1</v>
      </c>
      <c r="BE48" s="88">
        <v>83</v>
      </c>
      <c r="BF48" s="88">
        <v>521</v>
      </c>
      <c r="BG48" s="88">
        <v>6900</v>
      </c>
      <c r="BH48" s="88">
        <v>100</v>
      </c>
      <c r="BI48" s="88">
        <v>36</v>
      </c>
      <c r="BJ48" s="88">
        <v>26</v>
      </c>
      <c r="BK48" s="88">
        <v>0</v>
      </c>
      <c r="BL48" s="88">
        <v>163</v>
      </c>
      <c r="BM48" s="88">
        <v>163</v>
      </c>
      <c r="BN48" s="88">
        <v>580</v>
      </c>
      <c r="BO48" s="88">
        <v>35</v>
      </c>
      <c r="BP48" s="88">
        <v>45</v>
      </c>
      <c r="BQ48" s="88">
        <v>106</v>
      </c>
      <c r="BR48" s="88">
        <v>16</v>
      </c>
      <c r="BS48" s="88">
        <v>7</v>
      </c>
      <c r="BT48" s="88">
        <v>23</v>
      </c>
      <c r="BU48" s="88">
        <v>790</v>
      </c>
      <c r="BV48" s="88">
        <v>953</v>
      </c>
      <c r="BW48" s="88">
        <v>5947</v>
      </c>
      <c r="BX48" s="88">
        <v>4408</v>
      </c>
      <c r="BY48" s="88">
        <v>920</v>
      </c>
      <c r="BZ48" s="88">
        <v>618</v>
      </c>
      <c r="CA48" s="88">
        <v>6900</v>
      </c>
      <c r="CB48" s="88">
        <v>297</v>
      </c>
      <c r="CC48" s="88">
        <v>1926</v>
      </c>
      <c r="CD48" s="88">
        <v>4180</v>
      </c>
      <c r="CE48" s="88">
        <v>200</v>
      </c>
      <c r="CF48" s="88">
        <v>200</v>
      </c>
      <c r="CG48" s="88">
        <v>178</v>
      </c>
      <c r="CH48" s="88">
        <v>0</v>
      </c>
      <c r="CI48" s="88">
        <v>0</v>
      </c>
      <c r="CJ48" s="88">
        <v>578</v>
      </c>
      <c r="CK48" s="88">
        <v>6982</v>
      </c>
      <c r="CL48" s="88">
        <v>26</v>
      </c>
      <c r="CM48" s="88">
        <v>293</v>
      </c>
      <c r="CN48" s="88">
        <v>107</v>
      </c>
      <c r="CO48" s="88">
        <v>13</v>
      </c>
      <c r="CP48" s="88">
        <v>82</v>
      </c>
      <c r="CQ48" s="88">
        <v>1</v>
      </c>
      <c r="CR48" s="88">
        <v>83</v>
      </c>
      <c r="CS48" s="88">
        <v>522</v>
      </c>
      <c r="CT48" s="88">
        <v>7503</v>
      </c>
      <c r="CU48" s="88">
        <v>99</v>
      </c>
      <c r="CV48" s="88">
        <v>36</v>
      </c>
      <c r="CW48" s="88">
        <v>26</v>
      </c>
      <c r="CX48" s="88">
        <v>0</v>
      </c>
      <c r="CY48" s="88">
        <v>162</v>
      </c>
      <c r="CZ48" s="88">
        <v>162</v>
      </c>
      <c r="DA48" s="88">
        <v>490</v>
      </c>
      <c r="DB48" s="88">
        <v>36</v>
      </c>
      <c r="DC48" s="88">
        <v>45</v>
      </c>
      <c r="DD48" s="88">
        <v>106</v>
      </c>
      <c r="DE48" s="88">
        <v>17</v>
      </c>
      <c r="DF48" s="88">
        <v>7</v>
      </c>
      <c r="DG48" s="88">
        <v>24</v>
      </c>
      <c r="DH48" s="88">
        <v>702</v>
      </c>
      <c r="DI48" s="88">
        <v>863</v>
      </c>
      <c r="DJ48" s="88">
        <v>6640</v>
      </c>
      <c r="DK48" s="88">
        <v>4690</v>
      </c>
      <c r="DL48" s="88">
        <v>1332</v>
      </c>
      <c r="DM48" s="88">
        <v>618</v>
      </c>
      <c r="DN48" s="88">
        <v>7503</v>
      </c>
    </row>
    <row r="49" spans="1:118" x14ac:dyDescent="0.25">
      <c r="A49" s="82">
        <v>25263</v>
      </c>
      <c r="B49" s="88">
        <v>282</v>
      </c>
      <c r="C49" s="88">
        <v>1486</v>
      </c>
      <c r="D49" s="88">
        <v>4103</v>
      </c>
      <c r="E49" s="88">
        <v>212</v>
      </c>
      <c r="F49" s="88">
        <v>208</v>
      </c>
      <c r="G49" s="88">
        <v>149</v>
      </c>
      <c r="H49" s="88">
        <v>0</v>
      </c>
      <c r="I49" s="88">
        <v>0</v>
      </c>
      <c r="J49" s="88">
        <v>569</v>
      </c>
      <c r="K49" s="88">
        <v>6440</v>
      </c>
      <c r="L49" s="88">
        <v>27</v>
      </c>
      <c r="M49" s="88">
        <v>296</v>
      </c>
      <c r="N49" s="88">
        <v>111</v>
      </c>
      <c r="O49" s="88">
        <v>13</v>
      </c>
      <c r="P49" s="88">
        <v>82</v>
      </c>
      <c r="Q49" s="88">
        <v>1</v>
      </c>
      <c r="R49" s="88">
        <v>83</v>
      </c>
      <c r="S49" s="88">
        <v>530</v>
      </c>
      <c r="T49" s="88">
        <v>6970</v>
      </c>
      <c r="U49" s="88">
        <v>103</v>
      </c>
      <c r="V49" s="88">
        <v>38</v>
      </c>
      <c r="W49" s="88">
        <v>27</v>
      </c>
      <c r="X49" s="88">
        <v>0</v>
      </c>
      <c r="Y49" s="88">
        <v>169</v>
      </c>
      <c r="Z49" s="88">
        <v>169</v>
      </c>
      <c r="AA49" s="88">
        <v>609</v>
      </c>
      <c r="AB49" s="88">
        <v>37</v>
      </c>
      <c r="AC49" s="88">
        <v>46</v>
      </c>
      <c r="AD49" s="88">
        <v>109</v>
      </c>
      <c r="AE49" s="88">
        <v>16</v>
      </c>
      <c r="AF49" s="88">
        <v>8</v>
      </c>
      <c r="AG49" s="88">
        <v>24</v>
      </c>
      <c r="AH49" s="88">
        <v>825</v>
      </c>
      <c r="AI49" s="88">
        <v>994</v>
      </c>
      <c r="AJ49" s="88">
        <v>5976</v>
      </c>
      <c r="AK49" s="88">
        <v>4521</v>
      </c>
      <c r="AL49" s="88">
        <v>811</v>
      </c>
      <c r="AM49" s="88">
        <v>644</v>
      </c>
      <c r="AN49" s="88">
        <v>6970</v>
      </c>
      <c r="AO49" s="88">
        <v>290</v>
      </c>
      <c r="AP49" s="88">
        <v>1445</v>
      </c>
      <c r="AQ49" s="88">
        <v>4104</v>
      </c>
      <c r="AR49" s="88">
        <v>221</v>
      </c>
      <c r="AS49" s="88">
        <v>208</v>
      </c>
      <c r="AT49" s="88">
        <v>152</v>
      </c>
      <c r="AU49" s="88">
        <v>0</v>
      </c>
      <c r="AV49" s="88">
        <v>0</v>
      </c>
      <c r="AW49" s="88">
        <v>580</v>
      </c>
      <c r="AX49" s="88">
        <v>6420</v>
      </c>
      <c r="AY49" s="88">
        <v>27</v>
      </c>
      <c r="AZ49" s="88">
        <v>295</v>
      </c>
      <c r="BA49" s="88">
        <v>111</v>
      </c>
      <c r="BB49" s="88">
        <v>13</v>
      </c>
      <c r="BC49" s="88">
        <v>81</v>
      </c>
      <c r="BD49" s="88">
        <v>1</v>
      </c>
      <c r="BE49" s="88">
        <v>82</v>
      </c>
      <c r="BF49" s="88">
        <v>528</v>
      </c>
      <c r="BG49" s="88">
        <v>6947</v>
      </c>
      <c r="BH49" s="88">
        <v>104</v>
      </c>
      <c r="BI49" s="88">
        <v>38</v>
      </c>
      <c r="BJ49" s="88">
        <v>27</v>
      </c>
      <c r="BK49" s="88">
        <v>0</v>
      </c>
      <c r="BL49" s="88">
        <v>169</v>
      </c>
      <c r="BM49" s="88">
        <v>169</v>
      </c>
      <c r="BN49" s="88">
        <v>633</v>
      </c>
      <c r="BO49" s="88">
        <v>39</v>
      </c>
      <c r="BP49" s="88">
        <v>46</v>
      </c>
      <c r="BQ49" s="88">
        <v>109</v>
      </c>
      <c r="BR49" s="88">
        <v>15</v>
      </c>
      <c r="BS49" s="88">
        <v>8</v>
      </c>
      <c r="BT49" s="88">
        <v>23</v>
      </c>
      <c r="BU49" s="88">
        <v>851</v>
      </c>
      <c r="BV49" s="88">
        <v>1019</v>
      </c>
      <c r="BW49" s="88">
        <v>5928</v>
      </c>
      <c r="BX49" s="88">
        <v>4527</v>
      </c>
      <c r="BY49" s="88">
        <v>760</v>
      </c>
      <c r="BZ49" s="88">
        <v>642</v>
      </c>
      <c r="CA49" s="88">
        <v>6947</v>
      </c>
      <c r="CB49" s="88">
        <v>284</v>
      </c>
      <c r="CC49" s="88">
        <v>1404</v>
      </c>
      <c r="CD49" s="88">
        <v>3913</v>
      </c>
      <c r="CE49" s="88">
        <v>221</v>
      </c>
      <c r="CF49" s="88">
        <v>208</v>
      </c>
      <c r="CG49" s="88">
        <v>83</v>
      </c>
      <c r="CH49" s="88">
        <v>0</v>
      </c>
      <c r="CI49" s="88">
        <v>0</v>
      </c>
      <c r="CJ49" s="88">
        <v>512</v>
      </c>
      <c r="CK49" s="88">
        <v>6113</v>
      </c>
      <c r="CL49" s="88">
        <v>27</v>
      </c>
      <c r="CM49" s="88">
        <v>295</v>
      </c>
      <c r="CN49" s="88">
        <v>111</v>
      </c>
      <c r="CO49" s="88">
        <v>13</v>
      </c>
      <c r="CP49" s="88">
        <v>81</v>
      </c>
      <c r="CQ49" s="88">
        <v>1</v>
      </c>
      <c r="CR49" s="88">
        <v>82</v>
      </c>
      <c r="CS49" s="88">
        <v>527</v>
      </c>
      <c r="CT49" s="88">
        <v>6640</v>
      </c>
      <c r="CU49" s="88">
        <v>102</v>
      </c>
      <c r="CV49" s="88">
        <v>38</v>
      </c>
      <c r="CW49" s="88">
        <v>27</v>
      </c>
      <c r="CX49" s="88">
        <v>0</v>
      </c>
      <c r="CY49" s="88">
        <v>166</v>
      </c>
      <c r="CZ49" s="88">
        <v>166</v>
      </c>
      <c r="DA49" s="88">
        <v>671</v>
      </c>
      <c r="DB49" s="88">
        <v>40</v>
      </c>
      <c r="DC49" s="88">
        <v>46</v>
      </c>
      <c r="DD49" s="88">
        <v>109</v>
      </c>
      <c r="DE49" s="88">
        <v>15</v>
      </c>
      <c r="DF49" s="88">
        <v>8</v>
      </c>
      <c r="DG49" s="88">
        <v>23</v>
      </c>
      <c r="DH49" s="88">
        <v>889</v>
      </c>
      <c r="DI49" s="88">
        <v>1056</v>
      </c>
      <c r="DJ49" s="88">
        <v>5585</v>
      </c>
      <c r="DK49" s="88">
        <v>4354</v>
      </c>
      <c r="DL49" s="88">
        <v>589</v>
      </c>
      <c r="DM49" s="88">
        <v>642</v>
      </c>
      <c r="DN49" s="88">
        <v>6640</v>
      </c>
    </row>
    <row r="50" spans="1:118" x14ac:dyDescent="0.25">
      <c r="A50" s="82">
        <v>25355</v>
      </c>
      <c r="B50" s="88">
        <v>288</v>
      </c>
      <c r="C50" s="88">
        <v>1509</v>
      </c>
      <c r="D50" s="88">
        <v>4213</v>
      </c>
      <c r="E50" s="88">
        <v>222</v>
      </c>
      <c r="F50" s="88">
        <v>218</v>
      </c>
      <c r="G50" s="88">
        <v>151</v>
      </c>
      <c r="H50" s="88">
        <v>0</v>
      </c>
      <c r="I50" s="88">
        <v>0</v>
      </c>
      <c r="J50" s="88">
        <v>591</v>
      </c>
      <c r="K50" s="88">
        <v>6602</v>
      </c>
      <c r="L50" s="88">
        <v>28</v>
      </c>
      <c r="M50" s="88">
        <v>306</v>
      </c>
      <c r="N50" s="88">
        <v>118</v>
      </c>
      <c r="O50" s="88">
        <v>14</v>
      </c>
      <c r="P50" s="88">
        <v>83</v>
      </c>
      <c r="Q50" s="88">
        <v>1</v>
      </c>
      <c r="R50" s="88">
        <v>84</v>
      </c>
      <c r="S50" s="88">
        <v>549</v>
      </c>
      <c r="T50" s="88">
        <v>7151</v>
      </c>
      <c r="U50" s="88">
        <v>106</v>
      </c>
      <c r="V50" s="88">
        <v>40</v>
      </c>
      <c r="W50" s="88">
        <v>28</v>
      </c>
      <c r="X50" s="88">
        <v>0</v>
      </c>
      <c r="Y50" s="88">
        <v>174</v>
      </c>
      <c r="Z50" s="88">
        <v>174</v>
      </c>
      <c r="AA50" s="88">
        <v>637</v>
      </c>
      <c r="AB50" s="88">
        <v>39</v>
      </c>
      <c r="AC50" s="88">
        <v>48</v>
      </c>
      <c r="AD50" s="88">
        <v>113</v>
      </c>
      <c r="AE50" s="88">
        <v>17</v>
      </c>
      <c r="AF50" s="88">
        <v>8</v>
      </c>
      <c r="AG50" s="88">
        <v>25</v>
      </c>
      <c r="AH50" s="88">
        <v>861</v>
      </c>
      <c r="AI50" s="88">
        <v>1034</v>
      </c>
      <c r="AJ50" s="88">
        <v>6116</v>
      </c>
      <c r="AK50" s="88">
        <v>4639</v>
      </c>
      <c r="AL50" s="88">
        <v>781</v>
      </c>
      <c r="AM50" s="88">
        <v>696</v>
      </c>
      <c r="AN50" s="88">
        <v>7151</v>
      </c>
      <c r="AO50" s="88">
        <v>283</v>
      </c>
      <c r="AP50" s="88">
        <v>1478</v>
      </c>
      <c r="AQ50" s="88">
        <v>4204</v>
      </c>
      <c r="AR50" s="88">
        <v>211</v>
      </c>
      <c r="AS50" s="88">
        <v>217</v>
      </c>
      <c r="AT50" s="88">
        <v>150</v>
      </c>
      <c r="AU50" s="88">
        <v>0</v>
      </c>
      <c r="AV50" s="88">
        <v>0</v>
      </c>
      <c r="AW50" s="88">
        <v>578</v>
      </c>
      <c r="AX50" s="88">
        <v>6544</v>
      </c>
      <c r="AY50" s="88">
        <v>28</v>
      </c>
      <c r="AZ50" s="88">
        <v>301</v>
      </c>
      <c r="BA50" s="88">
        <v>117</v>
      </c>
      <c r="BB50" s="88">
        <v>14</v>
      </c>
      <c r="BC50" s="88">
        <v>82</v>
      </c>
      <c r="BD50" s="88">
        <v>1</v>
      </c>
      <c r="BE50" s="88">
        <v>83</v>
      </c>
      <c r="BF50" s="88">
        <v>542</v>
      </c>
      <c r="BG50" s="88">
        <v>7086</v>
      </c>
      <c r="BH50" s="88">
        <v>105</v>
      </c>
      <c r="BI50" s="88">
        <v>40</v>
      </c>
      <c r="BJ50" s="88">
        <v>28</v>
      </c>
      <c r="BK50" s="88">
        <v>0</v>
      </c>
      <c r="BL50" s="88">
        <v>173</v>
      </c>
      <c r="BM50" s="88">
        <v>173</v>
      </c>
      <c r="BN50" s="88">
        <v>618</v>
      </c>
      <c r="BO50" s="88">
        <v>39</v>
      </c>
      <c r="BP50" s="88">
        <v>47</v>
      </c>
      <c r="BQ50" s="88">
        <v>113</v>
      </c>
      <c r="BR50" s="88">
        <v>17</v>
      </c>
      <c r="BS50" s="88">
        <v>8</v>
      </c>
      <c r="BT50" s="88">
        <v>25</v>
      </c>
      <c r="BU50" s="88">
        <v>842</v>
      </c>
      <c r="BV50" s="88">
        <v>1015</v>
      </c>
      <c r="BW50" s="88">
        <v>6071</v>
      </c>
      <c r="BX50" s="88">
        <v>4637</v>
      </c>
      <c r="BY50" s="88">
        <v>750</v>
      </c>
      <c r="BZ50" s="88">
        <v>685</v>
      </c>
      <c r="CA50" s="88">
        <v>7086</v>
      </c>
      <c r="CB50" s="88">
        <v>242</v>
      </c>
      <c r="CC50" s="88">
        <v>1172</v>
      </c>
      <c r="CD50" s="88">
        <v>4154</v>
      </c>
      <c r="CE50" s="88">
        <v>211</v>
      </c>
      <c r="CF50" s="88">
        <v>217</v>
      </c>
      <c r="CG50" s="88">
        <v>156</v>
      </c>
      <c r="CH50" s="88">
        <v>0</v>
      </c>
      <c r="CI50" s="88">
        <v>0</v>
      </c>
      <c r="CJ50" s="88">
        <v>584</v>
      </c>
      <c r="CK50" s="88">
        <v>6151</v>
      </c>
      <c r="CL50" s="88">
        <v>28</v>
      </c>
      <c r="CM50" s="88">
        <v>299</v>
      </c>
      <c r="CN50" s="88">
        <v>117</v>
      </c>
      <c r="CO50" s="88">
        <v>10</v>
      </c>
      <c r="CP50" s="88">
        <v>81</v>
      </c>
      <c r="CQ50" s="88">
        <v>1</v>
      </c>
      <c r="CR50" s="88">
        <v>82</v>
      </c>
      <c r="CS50" s="88">
        <v>534</v>
      </c>
      <c r="CT50" s="88">
        <v>6685</v>
      </c>
      <c r="CU50" s="88">
        <v>111</v>
      </c>
      <c r="CV50" s="88">
        <v>40</v>
      </c>
      <c r="CW50" s="88">
        <v>28</v>
      </c>
      <c r="CX50" s="88">
        <v>0</v>
      </c>
      <c r="CY50" s="88">
        <v>180</v>
      </c>
      <c r="CZ50" s="88">
        <v>180</v>
      </c>
      <c r="DA50" s="88">
        <v>914</v>
      </c>
      <c r="DB50" s="88">
        <v>40</v>
      </c>
      <c r="DC50" s="88">
        <v>47</v>
      </c>
      <c r="DD50" s="88">
        <v>113</v>
      </c>
      <c r="DE50" s="88">
        <v>16</v>
      </c>
      <c r="DF50" s="88">
        <v>8</v>
      </c>
      <c r="DG50" s="88">
        <v>24</v>
      </c>
      <c r="DH50" s="88">
        <v>1138</v>
      </c>
      <c r="DI50" s="88">
        <v>1318</v>
      </c>
      <c r="DJ50" s="88">
        <v>5367</v>
      </c>
      <c r="DK50" s="88">
        <v>4575</v>
      </c>
      <c r="DL50" s="88">
        <v>107</v>
      </c>
      <c r="DM50" s="88">
        <v>685</v>
      </c>
      <c r="DN50" s="88">
        <v>6685</v>
      </c>
    </row>
    <row r="51" spans="1:118" x14ac:dyDescent="0.25">
      <c r="A51" s="82">
        <v>25447</v>
      </c>
      <c r="B51" s="88">
        <v>296</v>
      </c>
      <c r="C51" s="88">
        <v>1551</v>
      </c>
      <c r="D51" s="88">
        <v>4325</v>
      </c>
      <c r="E51" s="88">
        <v>233</v>
      </c>
      <c r="F51" s="88">
        <v>228</v>
      </c>
      <c r="G51" s="88">
        <v>157</v>
      </c>
      <c r="H51" s="88">
        <v>0</v>
      </c>
      <c r="I51" s="88">
        <v>1</v>
      </c>
      <c r="J51" s="88">
        <v>619</v>
      </c>
      <c r="K51" s="88">
        <v>6791</v>
      </c>
      <c r="L51" s="88">
        <v>28</v>
      </c>
      <c r="M51" s="88">
        <v>317</v>
      </c>
      <c r="N51" s="88">
        <v>125</v>
      </c>
      <c r="O51" s="88">
        <v>16</v>
      </c>
      <c r="P51" s="88">
        <v>85</v>
      </c>
      <c r="Q51" s="88">
        <v>1</v>
      </c>
      <c r="R51" s="88">
        <v>86</v>
      </c>
      <c r="S51" s="88">
        <v>572</v>
      </c>
      <c r="T51" s="88">
        <v>7362</v>
      </c>
      <c r="U51" s="88">
        <v>108</v>
      </c>
      <c r="V51" s="88">
        <v>41</v>
      </c>
      <c r="W51" s="88">
        <v>29</v>
      </c>
      <c r="X51" s="88">
        <v>0</v>
      </c>
      <c r="Y51" s="88">
        <v>178</v>
      </c>
      <c r="Z51" s="88">
        <v>178</v>
      </c>
      <c r="AA51" s="88">
        <v>659</v>
      </c>
      <c r="AB51" s="88">
        <v>39</v>
      </c>
      <c r="AC51" s="88">
        <v>49</v>
      </c>
      <c r="AD51" s="88">
        <v>117</v>
      </c>
      <c r="AE51" s="88">
        <v>17</v>
      </c>
      <c r="AF51" s="88">
        <v>8</v>
      </c>
      <c r="AG51" s="88">
        <v>25</v>
      </c>
      <c r="AH51" s="88">
        <v>889</v>
      </c>
      <c r="AI51" s="88">
        <v>1067</v>
      </c>
      <c r="AJ51" s="88">
        <v>6296</v>
      </c>
      <c r="AK51" s="88">
        <v>4758</v>
      </c>
      <c r="AL51" s="88">
        <v>779</v>
      </c>
      <c r="AM51" s="88">
        <v>759</v>
      </c>
      <c r="AN51" s="88">
        <v>7362</v>
      </c>
      <c r="AO51" s="88">
        <v>293</v>
      </c>
      <c r="AP51" s="88">
        <v>1585</v>
      </c>
      <c r="AQ51" s="88">
        <v>4327</v>
      </c>
      <c r="AR51" s="88">
        <v>241</v>
      </c>
      <c r="AS51" s="88">
        <v>229</v>
      </c>
      <c r="AT51" s="88">
        <v>157</v>
      </c>
      <c r="AU51" s="88">
        <v>0</v>
      </c>
      <c r="AV51" s="88">
        <v>1</v>
      </c>
      <c r="AW51" s="88">
        <v>627</v>
      </c>
      <c r="AX51" s="88">
        <v>6832</v>
      </c>
      <c r="AY51" s="88">
        <v>28</v>
      </c>
      <c r="AZ51" s="88">
        <v>320</v>
      </c>
      <c r="BA51" s="88">
        <v>126</v>
      </c>
      <c r="BB51" s="88">
        <v>17</v>
      </c>
      <c r="BC51" s="88">
        <v>86</v>
      </c>
      <c r="BD51" s="88">
        <v>1</v>
      </c>
      <c r="BE51" s="88">
        <v>87</v>
      </c>
      <c r="BF51" s="88">
        <v>578</v>
      </c>
      <c r="BG51" s="88">
        <v>7410</v>
      </c>
      <c r="BH51" s="88">
        <v>110</v>
      </c>
      <c r="BI51" s="88">
        <v>41</v>
      </c>
      <c r="BJ51" s="88">
        <v>29</v>
      </c>
      <c r="BK51" s="88">
        <v>0</v>
      </c>
      <c r="BL51" s="88">
        <v>180</v>
      </c>
      <c r="BM51" s="88">
        <v>180</v>
      </c>
      <c r="BN51" s="88">
        <v>664</v>
      </c>
      <c r="BO51" s="88">
        <v>41</v>
      </c>
      <c r="BP51" s="88">
        <v>49</v>
      </c>
      <c r="BQ51" s="88">
        <v>117</v>
      </c>
      <c r="BR51" s="88">
        <v>18</v>
      </c>
      <c r="BS51" s="88">
        <v>8</v>
      </c>
      <c r="BT51" s="88">
        <v>26</v>
      </c>
      <c r="BU51" s="88">
        <v>896</v>
      </c>
      <c r="BV51" s="88">
        <v>1076</v>
      </c>
      <c r="BW51" s="88">
        <v>6334</v>
      </c>
      <c r="BX51" s="88">
        <v>4755</v>
      </c>
      <c r="BY51" s="88">
        <v>809</v>
      </c>
      <c r="BZ51" s="88">
        <v>770</v>
      </c>
      <c r="CA51" s="88">
        <v>7410</v>
      </c>
      <c r="CB51" s="88">
        <v>317</v>
      </c>
      <c r="CC51" s="88">
        <v>1554</v>
      </c>
      <c r="CD51" s="88">
        <v>4380</v>
      </c>
      <c r="CE51" s="88">
        <v>241</v>
      </c>
      <c r="CF51" s="88">
        <v>229</v>
      </c>
      <c r="CG51" s="88">
        <v>83</v>
      </c>
      <c r="CH51" s="88">
        <v>0</v>
      </c>
      <c r="CI51" s="88">
        <v>1</v>
      </c>
      <c r="CJ51" s="88">
        <v>553</v>
      </c>
      <c r="CK51" s="88">
        <v>6804</v>
      </c>
      <c r="CL51" s="88">
        <v>28</v>
      </c>
      <c r="CM51" s="88">
        <v>321</v>
      </c>
      <c r="CN51" s="88">
        <v>126</v>
      </c>
      <c r="CO51" s="88">
        <v>19</v>
      </c>
      <c r="CP51" s="88">
        <v>87</v>
      </c>
      <c r="CQ51" s="88">
        <v>1</v>
      </c>
      <c r="CR51" s="88">
        <v>88</v>
      </c>
      <c r="CS51" s="88">
        <v>582</v>
      </c>
      <c r="CT51" s="88">
        <v>7386</v>
      </c>
      <c r="CU51" s="88">
        <v>107</v>
      </c>
      <c r="CV51" s="88">
        <v>41</v>
      </c>
      <c r="CW51" s="88">
        <v>29</v>
      </c>
      <c r="CX51" s="88">
        <v>0</v>
      </c>
      <c r="CY51" s="88">
        <v>177</v>
      </c>
      <c r="CZ51" s="88">
        <v>177</v>
      </c>
      <c r="DA51" s="88">
        <v>392</v>
      </c>
      <c r="DB51" s="88">
        <v>42</v>
      </c>
      <c r="DC51" s="88">
        <v>49</v>
      </c>
      <c r="DD51" s="88">
        <v>117</v>
      </c>
      <c r="DE51" s="88">
        <v>18</v>
      </c>
      <c r="DF51" s="88">
        <v>8</v>
      </c>
      <c r="DG51" s="88">
        <v>26</v>
      </c>
      <c r="DH51" s="88">
        <v>626</v>
      </c>
      <c r="DI51" s="88">
        <v>803</v>
      </c>
      <c r="DJ51" s="88">
        <v>6583</v>
      </c>
      <c r="DK51" s="88">
        <v>4701</v>
      </c>
      <c r="DL51" s="88">
        <v>1112</v>
      </c>
      <c r="DM51" s="88">
        <v>770</v>
      </c>
      <c r="DN51" s="88">
        <v>7386</v>
      </c>
    </row>
    <row r="52" spans="1:118" x14ac:dyDescent="0.25">
      <c r="A52" s="82">
        <v>25538</v>
      </c>
      <c r="B52" s="88">
        <v>309</v>
      </c>
      <c r="C52" s="88">
        <v>1609</v>
      </c>
      <c r="D52" s="88">
        <v>4466</v>
      </c>
      <c r="E52" s="88">
        <v>245</v>
      </c>
      <c r="F52" s="88">
        <v>238</v>
      </c>
      <c r="G52" s="88">
        <v>162</v>
      </c>
      <c r="H52" s="88">
        <v>0</v>
      </c>
      <c r="I52" s="88">
        <v>1</v>
      </c>
      <c r="J52" s="88">
        <v>645</v>
      </c>
      <c r="K52" s="88">
        <v>7029</v>
      </c>
      <c r="L52" s="88">
        <v>29</v>
      </c>
      <c r="M52" s="88">
        <v>327</v>
      </c>
      <c r="N52" s="88">
        <v>131</v>
      </c>
      <c r="O52" s="88">
        <v>17</v>
      </c>
      <c r="P52" s="88">
        <v>86</v>
      </c>
      <c r="Q52" s="88">
        <v>1</v>
      </c>
      <c r="R52" s="88">
        <v>87</v>
      </c>
      <c r="S52" s="88">
        <v>591</v>
      </c>
      <c r="T52" s="88">
        <v>7621</v>
      </c>
      <c r="U52" s="88">
        <v>112</v>
      </c>
      <c r="V52" s="88">
        <v>42</v>
      </c>
      <c r="W52" s="88">
        <v>29</v>
      </c>
      <c r="X52" s="88">
        <v>0</v>
      </c>
      <c r="Y52" s="88">
        <v>183</v>
      </c>
      <c r="Z52" s="88">
        <v>183</v>
      </c>
      <c r="AA52" s="88">
        <v>684</v>
      </c>
      <c r="AB52" s="88">
        <v>40</v>
      </c>
      <c r="AC52" s="88">
        <v>50</v>
      </c>
      <c r="AD52" s="88">
        <v>120</v>
      </c>
      <c r="AE52" s="88">
        <v>18</v>
      </c>
      <c r="AF52" s="88">
        <v>8</v>
      </c>
      <c r="AG52" s="88">
        <v>26</v>
      </c>
      <c r="AH52" s="88">
        <v>921</v>
      </c>
      <c r="AI52" s="88">
        <v>1105</v>
      </c>
      <c r="AJ52" s="88">
        <v>6516</v>
      </c>
      <c r="AK52" s="88">
        <v>4882</v>
      </c>
      <c r="AL52" s="88">
        <v>823</v>
      </c>
      <c r="AM52" s="88">
        <v>811</v>
      </c>
      <c r="AN52" s="88">
        <v>7621</v>
      </c>
      <c r="AO52" s="88">
        <v>311</v>
      </c>
      <c r="AP52" s="88">
        <v>1617</v>
      </c>
      <c r="AQ52" s="88">
        <v>4449</v>
      </c>
      <c r="AR52" s="88">
        <v>243</v>
      </c>
      <c r="AS52" s="88">
        <v>238</v>
      </c>
      <c r="AT52" s="88">
        <v>161</v>
      </c>
      <c r="AU52" s="88">
        <v>0</v>
      </c>
      <c r="AV52" s="88">
        <v>1</v>
      </c>
      <c r="AW52" s="88">
        <v>642</v>
      </c>
      <c r="AX52" s="88">
        <v>7019</v>
      </c>
      <c r="AY52" s="88">
        <v>29</v>
      </c>
      <c r="AZ52" s="88">
        <v>330</v>
      </c>
      <c r="BA52" s="88">
        <v>131</v>
      </c>
      <c r="BB52" s="88">
        <v>17</v>
      </c>
      <c r="BC52" s="88">
        <v>86</v>
      </c>
      <c r="BD52" s="88">
        <v>1</v>
      </c>
      <c r="BE52" s="88">
        <v>87</v>
      </c>
      <c r="BF52" s="88">
        <v>594</v>
      </c>
      <c r="BG52" s="88">
        <v>7613</v>
      </c>
      <c r="BH52" s="88">
        <v>111</v>
      </c>
      <c r="BI52" s="88">
        <v>41</v>
      </c>
      <c r="BJ52" s="88">
        <v>30</v>
      </c>
      <c r="BK52" s="88">
        <v>0</v>
      </c>
      <c r="BL52" s="88">
        <v>182</v>
      </c>
      <c r="BM52" s="88">
        <v>182</v>
      </c>
      <c r="BN52" s="88">
        <v>692</v>
      </c>
      <c r="BO52" s="88">
        <v>39</v>
      </c>
      <c r="BP52" s="88">
        <v>50</v>
      </c>
      <c r="BQ52" s="88">
        <v>120</v>
      </c>
      <c r="BR52" s="88">
        <v>17</v>
      </c>
      <c r="BS52" s="88">
        <v>8</v>
      </c>
      <c r="BT52" s="88">
        <v>26</v>
      </c>
      <c r="BU52" s="88">
        <v>927</v>
      </c>
      <c r="BV52" s="88">
        <v>1109</v>
      </c>
      <c r="BW52" s="88">
        <v>6504</v>
      </c>
      <c r="BX52" s="88">
        <v>4883</v>
      </c>
      <c r="BY52" s="88">
        <v>808</v>
      </c>
      <c r="BZ52" s="88">
        <v>813</v>
      </c>
      <c r="CA52" s="88">
        <v>7613</v>
      </c>
      <c r="CB52" s="88">
        <v>339</v>
      </c>
      <c r="CC52" s="88">
        <v>1889</v>
      </c>
      <c r="CD52" s="88">
        <v>4784</v>
      </c>
      <c r="CE52" s="88">
        <v>243</v>
      </c>
      <c r="CF52" s="88">
        <v>238</v>
      </c>
      <c r="CG52" s="88">
        <v>201</v>
      </c>
      <c r="CH52" s="88">
        <v>0</v>
      </c>
      <c r="CI52" s="88">
        <v>1</v>
      </c>
      <c r="CJ52" s="88">
        <v>682</v>
      </c>
      <c r="CK52" s="88">
        <v>7695</v>
      </c>
      <c r="CL52" s="88">
        <v>29</v>
      </c>
      <c r="CM52" s="88">
        <v>332</v>
      </c>
      <c r="CN52" s="88">
        <v>131</v>
      </c>
      <c r="CO52" s="88">
        <v>17</v>
      </c>
      <c r="CP52" s="88">
        <v>86</v>
      </c>
      <c r="CQ52" s="88">
        <v>1</v>
      </c>
      <c r="CR52" s="88">
        <v>87</v>
      </c>
      <c r="CS52" s="88">
        <v>595</v>
      </c>
      <c r="CT52" s="88">
        <v>8290</v>
      </c>
      <c r="CU52" s="88">
        <v>109</v>
      </c>
      <c r="CV52" s="88">
        <v>41</v>
      </c>
      <c r="CW52" s="88">
        <v>30</v>
      </c>
      <c r="CX52" s="88">
        <v>0</v>
      </c>
      <c r="CY52" s="88">
        <v>180</v>
      </c>
      <c r="CZ52" s="88">
        <v>180</v>
      </c>
      <c r="DA52" s="88">
        <v>590</v>
      </c>
      <c r="DB52" s="88">
        <v>40</v>
      </c>
      <c r="DC52" s="88">
        <v>50</v>
      </c>
      <c r="DD52" s="88">
        <v>120</v>
      </c>
      <c r="DE52" s="88">
        <v>19</v>
      </c>
      <c r="DF52" s="88">
        <v>8</v>
      </c>
      <c r="DG52" s="88">
        <v>27</v>
      </c>
      <c r="DH52" s="88">
        <v>828</v>
      </c>
      <c r="DI52" s="88">
        <v>1008</v>
      </c>
      <c r="DJ52" s="88">
        <v>7282</v>
      </c>
      <c r="DK52" s="88">
        <v>5190</v>
      </c>
      <c r="DL52" s="88">
        <v>1279</v>
      </c>
      <c r="DM52" s="88">
        <v>813</v>
      </c>
      <c r="DN52" s="88">
        <v>8290</v>
      </c>
    </row>
    <row r="53" spans="1:118" x14ac:dyDescent="0.25">
      <c r="A53" s="82">
        <v>25628</v>
      </c>
      <c r="B53" s="88">
        <v>325</v>
      </c>
      <c r="C53" s="88">
        <v>1630</v>
      </c>
      <c r="D53" s="88">
        <v>4603</v>
      </c>
      <c r="E53" s="88">
        <v>256</v>
      </c>
      <c r="F53" s="88">
        <v>245</v>
      </c>
      <c r="G53" s="88">
        <v>165</v>
      </c>
      <c r="H53" s="88">
        <v>0</v>
      </c>
      <c r="I53" s="88">
        <v>1</v>
      </c>
      <c r="J53" s="88">
        <v>666</v>
      </c>
      <c r="K53" s="88">
        <v>7225</v>
      </c>
      <c r="L53" s="88">
        <v>30</v>
      </c>
      <c r="M53" s="88">
        <v>332</v>
      </c>
      <c r="N53" s="88">
        <v>135</v>
      </c>
      <c r="O53" s="88">
        <v>17</v>
      </c>
      <c r="P53" s="88">
        <v>87</v>
      </c>
      <c r="Q53" s="88">
        <v>1</v>
      </c>
      <c r="R53" s="88">
        <v>88</v>
      </c>
      <c r="S53" s="88">
        <v>601</v>
      </c>
      <c r="T53" s="88">
        <v>7826</v>
      </c>
      <c r="U53" s="88">
        <v>117</v>
      </c>
      <c r="V53" s="88">
        <v>43</v>
      </c>
      <c r="W53" s="88">
        <v>30</v>
      </c>
      <c r="X53" s="88">
        <v>0</v>
      </c>
      <c r="Y53" s="88">
        <v>191</v>
      </c>
      <c r="Z53" s="88">
        <v>191</v>
      </c>
      <c r="AA53" s="88">
        <v>737</v>
      </c>
      <c r="AB53" s="88">
        <v>42</v>
      </c>
      <c r="AC53" s="88">
        <v>52</v>
      </c>
      <c r="AD53" s="88">
        <v>125</v>
      </c>
      <c r="AE53" s="88">
        <v>18</v>
      </c>
      <c r="AF53" s="88">
        <v>8</v>
      </c>
      <c r="AG53" s="88">
        <v>27</v>
      </c>
      <c r="AH53" s="88">
        <v>982</v>
      </c>
      <c r="AI53" s="88">
        <v>1173</v>
      </c>
      <c r="AJ53" s="88">
        <v>6653</v>
      </c>
      <c r="AK53" s="88">
        <v>4998</v>
      </c>
      <c r="AL53" s="88">
        <v>822</v>
      </c>
      <c r="AM53" s="88">
        <v>833</v>
      </c>
      <c r="AN53" s="88">
        <v>7826</v>
      </c>
      <c r="AO53" s="88">
        <v>326</v>
      </c>
      <c r="AP53" s="88">
        <v>1584</v>
      </c>
      <c r="AQ53" s="88">
        <v>4627</v>
      </c>
      <c r="AR53" s="88">
        <v>256</v>
      </c>
      <c r="AS53" s="88">
        <v>246</v>
      </c>
      <c r="AT53" s="88">
        <v>170</v>
      </c>
      <c r="AU53" s="88">
        <v>0</v>
      </c>
      <c r="AV53" s="88">
        <v>1</v>
      </c>
      <c r="AW53" s="88">
        <v>673</v>
      </c>
      <c r="AX53" s="88">
        <v>7210</v>
      </c>
      <c r="AY53" s="88">
        <v>30</v>
      </c>
      <c r="AZ53" s="88">
        <v>329</v>
      </c>
      <c r="BA53" s="88">
        <v>135</v>
      </c>
      <c r="BB53" s="88">
        <v>18</v>
      </c>
      <c r="BC53" s="88">
        <v>87</v>
      </c>
      <c r="BD53" s="88">
        <v>1</v>
      </c>
      <c r="BE53" s="88">
        <v>88</v>
      </c>
      <c r="BF53" s="88">
        <v>598</v>
      </c>
      <c r="BG53" s="88">
        <v>7808</v>
      </c>
      <c r="BH53" s="88">
        <v>115</v>
      </c>
      <c r="BI53" s="88">
        <v>44</v>
      </c>
      <c r="BJ53" s="88">
        <v>30</v>
      </c>
      <c r="BK53" s="88">
        <v>0</v>
      </c>
      <c r="BL53" s="88">
        <v>188</v>
      </c>
      <c r="BM53" s="88">
        <v>188</v>
      </c>
      <c r="BN53" s="88">
        <v>720</v>
      </c>
      <c r="BO53" s="88">
        <v>44</v>
      </c>
      <c r="BP53" s="88">
        <v>52</v>
      </c>
      <c r="BQ53" s="88">
        <v>125</v>
      </c>
      <c r="BR53" s="88">
        <v>18</v>
      </c>
      <c r="BS53" s="88">
        <v>8</v>
      </c>
      <c r="BT53" s="88">
        <v>26</v>
      </c>
      <c r="BU53" s="88">
        <v>967</v>
      </c>
      <c r="BV53" s="88">
        <v>1155</v>
      </c>
      <c r="BW53" s="88">
        <v>6653</v>
      </c>
      <c r="BX53" s="88">
        <v>5003</v>
      </c>
      <c r="BY53" s="88">
        <v>815</v>
      </c>
      <c r="BZ53" s="88">
        <v>834</v>
      </c>
      <c r="CA53" s="88">
        <v>7808</v>
      </c>
      <c r="CB53" s="88">
        <v>319</v>
      </c>
      <c r="CC53" s="88">
        <v>1646</v>
      </c>
      <c r="CD53" s="88">
        <v>4252</v>
      </c>
      <c r="CE53" s="88">
        <v>256</v>
      </c>
      <c r="CF53" s="88">
        <v>246</v>
      </c>
      <c r="CG53" s="88">
        <v>93</v>
      </c>
      <c r="CH53" s="88">
        <v>0</v>
      </c>
      <c r="CI53" s="88">
        <v>1</v>
      </c>
      <c r="CJ53" s="88">
        <v>595</v>
      </c>
      <c r="CK53" s="88">
        <v>6811</v>
      </c>
      <c r="CL53" s="88">
        <v>30</v>
      </c>
      <c r="CM53" s="88">
        <v>329</v>
      </c>
      <c r="CN53" s="88">
        <v>135</v>
      </c>
      <c r="CO53" s="88">
        <v>18</v>
      </c>
      <c r="CP53" s="88">
        <v>87</v>
      </c>
      <c r="CQ53" s="88">
        <v>1</v>
      </c>
      <c r="CR53" s="88">
        <v>88</v>
      </c>
      <c r="CS53" s="88">
        <v>598</v>
      </c>
      <c r="CT53" s="88">
        <v>7410</v>
      </c>
      <c r="CU53" s="88">
        <v>113</v>
      </c>
      <c r="CV53" s="88">
        <v>44</v>
      </c>
      <c r="CW53" s="88">
        <v>30</v>
      </c>
      <c r="CX53" s="88">
        <v>0</v>
      </c>
      <c r="CY53" s="88">
        <v>186</v>
      </c>
      <c r="CZ53" s="88">
        <v>186</v>
      </c>
      <c r="DA53" s="88">
        <v>762</v>
      </c>
      <c r="DB53" s="88">
        <v>45</v>
      </c>
      <c r="DC53" s="88">
        <v>52</v>
      </c>
      <c r="DD53" s="88">
        <v>125</v>
      </c>
      <c r="DE53" s="88">
        <v>17</v>
      </c>
      <c r="DF53" s="88">
        <v>8</v>
      </c>
      <c r="DG53" s="88">
        <v>25</v>
      </c>
      <c r="DH53" s="88">
        <v>1009</v>
      </c>
      <c r="DI53" s="88">
        <v>1195</v>
      </c>
      <c r="DJ53" s="88">
        <v>6215</v>
      </c>
      <c r="DK53" s="88">
        <v>4807</v>
      </c>
      <c r="DL53" s="88">
        <v>574</v>
      </c>
      <c r="DM53" s="88">
        <v>834</v>
      </c>
      <c r="DN53" s="88">
        <v>7410</v>
      </c>
    </row>
    <row r="54" spans="1:118" x14ac:dyDescent="0.25">
      <c r="A54" s="82">
        <v>25720</v>
      </c>
      <c r="B54" s="88">
        <v>339</v>
      </c>
      <c r="C54" s="88">
        <v>1619</v>
      </c>
      <c r="D54" s="88">
        <v>4726</v>
      </c>
      <c r="E54" s="88">
        <v>265</v>
      </c>
      <c r="F54" s="88">
        <v>251</v>
      </c>
      <c r="G54" s="88">
        <v>165</v>
      </c>
      <c r="H54" s="88">
        <v>0</v>
      </c>
      <c r="I54" s="88">
        <v>1</v>
      </c>
      <c r="J54" s="88">
        <v>682</v>
      </c>
      <c r="K54" s="88">
        <v>7365</v>
      </c>
      <c r="L54" s="88">
        <v>30</v>
      </c>
      <c r="M54" s="88">
        <v>336</v>
      </c>
      <c r="N54" s="88">
        <v>136</v>
      </c>
      <c r="O54" s="88">
        <v>18</v>
      </c>
      <c r="P54" s="88">
        <v>87</v>
      </c>
      <c r="Q54" s="88">
        <v>1</v>
      </c>
      <c r="R54" s="88">
        <v>88</v>
      </c>
      <c r="S54" s="88">
        <v>607</v>
      </c>
      <c r="T54" s="88">
        <v>7972</v>
      </c>
      <c r="U54" s="88">
        <v>123</v>
      </c>
      <c r="V54" s="88">
        <v>45</v>
      </c>
      <c r="W54" s="88">
        <v>32</v>
      </c>
      <c r="X54" s="88">
        <v>0</v>
      </c>
      <c r="Y54" s="88">
        <v>201</v>
      </c>
      <c r="Z54" s="88">
        <v>201</v>
      </c>
      <c r="AA54" s="88">
        <v>780</v>
      </c>
      <c r="AB54" s="88">
        <v>42</v>
      </c>
      <c r="AC54" s="88">
        <v>52</v>
      </c>
      <c r="AD54" s="88">
        <v>129</v>
      </c>
      <c r="AE54" s="88">
        <v>19</v>
      </c>
      <c r="AF54" s="88">
        <v>9</v>
      </c>
      <c r="AG54" s="88">
        <v>28</v>
      </c>
      <c r="AH54" s="88">
        <v>1032</v>
      </c>
      <c r="AI54" s="88">
        <v>1233</v>
      </c>
      <c r="AJ54" s="88">
        <v>6739</v>
      </c>
      <c r="AK54" s="88">
        <v>5114</v>
      </c>
      <c r="AL54" s="88">
        <v>798</v>
      </c>
      <c r="AM54" s="88">
        <v>827</v>
      </c>
      <c r="AN54" s="88">
        <v>7972</v>
      </c>
      <c r="AO54" s="88">
        <v>338</v>
      </c>
      <c r="AP54" s="88">
        <v>1694</v>
      </c>
      <c r="AQ54" s="88">
        <v>4743</v>
      </c>
      <c r="AR54" s="88">
        <v>264</v>
      </c>
      <c r="AS54" s="88">
        <v>252</v>
      </c>
      <c r="AT54" s="88">
        <v>159</v>
      </c>
      <c r="AU54" s="88">
        <v>0</v>
      </c>
      <c r="AV54" s="88">
        <v>1</v>
      </c>
      <c r="AW54" s="88">
        <v>676</v>
      </c>
      <c r="AX54" s="88">
        <v>7451</v>
      </c>
      <c r="AY54" s="88">
        <v>30</v>
      </c>
      <c r="AZ54" s="88">
        <v>338</v>
      </c>
      <c r="BA54" s="88">
        <v>137</v>
      </c>
      <c r="BB54" s="88">
        <v>17</v>
      </c>
      <c r="BC54" s="88">
        <v>87</v>
      </c>
      <c r="BD54" s="88">
        <v>1</v>
      </c>
      <c r="BE54" s="88">
        <v>88</v>
      </c>
      <c r="BF54" s="88">
        <v>610</v>
      </c>
      <c r="BG54" s="88">
        <v>8061</v>
      </c>
      <c r="BH54" s="88">
        <v>125</v>
      </c>
      <c r="BI54" s="88">
        <v>45</v>
      </c>
      <c r="BJ54" s="88">
        <v>32</v>
      </c>
      <c r="BK54" s="88">
        <v>0</v>
      </c>
      <c r="BL54" s="88">
        <v>202</v>
      </c>
      <c r="BM54" s="88">
        <v>202</v>
      </c>
      <c r="BN54" s="88">
        <v>763</v>
      </c>
      <c r="BO54" s="88">
        <v>46</v>
      </c>
      <c r="BP54" s="88">
        <v>53</v>
      </c>
      <c r="BQ54" s="88">
        <v>129</v>
      </c>
      <c r="BR54" s="88">
        <v>20</v>
      </c>
      <c r="BS54" s="88">
        <v>9</v>
      </c>
      <c r="BT54" s="88">
        <v>29</v>
      </c>
      <c r="BU54" s="88">
        <v>1020</v>
      </c>
      <c r="BV54" s="88">
        <v>1222</v>
      </c>
      <c r="BW54" s="88">
        <v>6839</v>
      </c>
      <c r="BX54" s="88">
        <v>5118</v>
      </c>
      <c r="BY54" s="88">
        <v>886</v>
      </c>
      <c r="BZ54" s="88">
        <v>834</v>
      </c>
      <c r="CA54" s="88">
        <v>8061</v>
      </c>
      <c r="CB54" s="88">
        <v>291</v>
      </c>
      <c r="CC54" s="88">
        <v>1391</v>
      </c>
      <c r="CD54" s="88">
        <v>4716</v>
      </c>
      <c r="CE54" s="88">
        <v>264</v>
      </c>
      <c r="CF54" s="88">
        <v>252</v>
      </c>
      <c r="CG54" s="88">
        <v>176</v>
      </c>
      <c r="CH54" s="88">
        <v>0</v>
      </c>
      <c r="CI54" s="88">
        <v>1</v>
      </c>
      <c r="CJ54" s="88">
        <v>693</v>
      </c>
      <c r="CK54" s="88">
        <v>7091</v>
      </c>
      <c r="CL54" s="88">
        <v>30</v>
      </c>
      <c r="CM54" s="88">
        <v>335</v>
      </c>
      <c r="CN54" s="88">
        <v>137</v>
      </c>
      <c r="CO54" s="88">
        <v>12</v>
      </c>
      <c r="CP54" s="88">
        <v>86</v>
      </c>
      <c r="CQ54" s="88">
        <v>1</v>
      </c>
      <c r="CR54" s="88">
        <v>87</v>
      </c>
      <c r="CS54" s="88">
        <v>601</v>
      </c>
      <c r="CT54" s="88">
        <v>7692</v>
      </c>
      <c r="CU54" s="88">
        <v>133</v>
      </c>
      <c r="CV54" s="88">
        <v>45</v>
      </c>
      <c r="CW54" s="88">
        <v>32</v>
      </c>
      <c r="CX54" s="88">
        <v>0</v>
      </c>
      <c r="CY54" s="88">
        <v>210</v>
      </c>
      <c r="CZ54" s="88">
        <v>210</v>
      </c>
      <c r="DA54" s="88">
        <v>1112</v>
      </c>
      <c r="DB54" s="88">
        <v>47</v>
      </c>
      <c r="DC54" s="88">
        <v>53</v>
      </c>
      <c r="DD54" s="88">
        <v>129</v>
      </c>
      <c r="DE54" s="88">
        <v>19</v>
      </c>
      <c r="DF54" s="88">
        <v>9</v>
      </c>
      <c r="DG54" s="88">
        <v>28</v>
      </c>
      <c r="DH54" s="88">
        <v>1369</v>
      </c>
      <c r="DI54" s="88">
        <v>1579</v>
      </c>
      <c r="DJ54" s="88">
        <v>6112</v>
      </c>
      <c r="DK54" s="88">
        <v>5060</v>
      </c>
      <c r="DL54" s="88">
        <v>219</v>
      </c>
      <c r="DM54" s="88">
        <v>834</v>
      </c>
      <c r="DN54" s="88">
        <v>7692</v>
      </c>
    </row>
    <row r="55" spans="1:118" x14ac:dyDescent="0.25">
      <c r="A55" s="82">
        <v>25812</v>
      </c>
      <c r="B55" s="88">
        <v>349</v>
      </c>
      <c r="C55" s="88">
        <v>1586</v>
      </c>
      <c r="D55" s="88">
        <v>4879</v>
      </c>
      <c r="E55" s="88">
        <v>276</v>
      </c>
      <c r="F55" s="88">
        <v>257</v>
      </c>
      <c r="G55" s="88">
        <v>167</v>
      </c>
      <c r="H55" s="88">
        <v>0</v>
      </c>
      <c r="I55" s="88">
        <v>1</v>
      </c>
      <c r="J55" s="88">
        <v>701</v>
      </c>
      <c r="K55" s="88">
        <v>7515</v>
      </c>
      <c r="L55" s="88">
        <v>30</v>
      </c>
      <c r="M55" s="88">
        <v>341</v>
      </c>
      <c r="N55" s="88">
        <v>136</v>
      </c>
      <c r="O55" s="88">
        <v>20</v>
      </c>
      <c r="P55" s="88">
        <v>87</v>
      </c>
      <c r="Q55" s="88">
        <v>1</v>
      </c>
      <c r="R55" s="88">
        <v>88</v>
      </c>
      <c r="S55" s="88">
        <v>615</v>
      </c>
      <c r="T55" s="88">
        <v>8130</v>
      </c>
      <c r="U55" s="88">
        <v>131</v>
      </c>
      <c r="V55" s="88">
        <v>47</v>
      </c>
      <c r="W55" s="88">
        <v>33</v>
      </c>
      <c r="X55" s="88">
        <v>0</v>
      </c>
      <c r="Y55" s="88">
        <v>212</v>
      </c>
      <c r="Z55" s="88">
        <v>212</v>
      </c>
      <c r="AA55" s="88">
        <v>797</v>
      </c>
      <c r="AB55" s="88">
        <v>41</v>
      </c>
      <c r="AC55" s="88">
        <v>53</v>
      </c>
      <c r="AD55" s="88">
        <v>135</v>
      </c>
      <c r="AE55" s="88">
        <v>21</v>
      </c>
      <c r="AF55" s="88">
        <v>9</v>
      </c>
      <c r="AG55" s="88">
        <v>30</v>
      </c>
      <c r="AH55" s="88">
        <v>1055</v>
      </c>
      <c r="AI55" s="88">
        <v>1267</v>
      </c>
      <c r="AJ55" s="88">
        <v>6863</v>
      </c>
      <c r="AK55" s="88">
        <v>5239</v>
      </c>
      <c r="AL55" s="88">
        <v>812</v>
      </c>
      <c r="AM55" s="88">
        <v>812</v>
      </c>
      <c r="AN55" s="88">
        <v>8130</v>
      </c>
      <c r="AO55" s="88">
        <v>353</v>
      </c>
      <c r="AP55" s="88">
        <v>1537</v>
      </c>
      <c r="AQ55" s="88">
        <v>4836</v>
      </c>
      <c r="AR55" s="88">
        <v>276</v>
      </c>
      <c r="AS55" s="88">
        <v>256</v>
      </c>
      <c r="AT55" s="88">
        <v>166</v>
      </c>
      <c r="AU55" s="88">
        <v>0</v>
      </c>
      <c r="AV55" s="88">
        <v>1</v>
      </c>
      <c r="AW55" s="88">
        <v>699</v>
      </c>
      <c r="AX55" s="88">
        <v>7425</v>
      </c>
      <c r="AY55" s="88">
        <v>30</v>
      </c>
      <c r="AZ55" s="88">
        <v>338</v>
      </c>
      <c r="BA55" s="88">
        <v>135</v>
      </c>
      <c r="BB55" s="88">
        <v>19</v>
      </c>
      <c r="BC55" s="88">
        <v>86</v>
      </c>
      <c r="BD55" s="88">
        <v>1</v>
      </c>
      <c r="BE55" s="88">
        <v>87</v>
      </c>
      <c r="BF55" s="88">
        <v>609</v>
      </c>
      <c r="BG55" s="88">
        <v>8034</v>
      </c>
      <c r="BH55" s="88">
        <v>130</v>
      </c>
      <c r="BI55" s="88">
        <v>48</v>
      </c>
      <c r="BJ55" s="88">
        <v>33</v>
      </c>
      <c r="BK55" s="88">
        <v>0</v>
      </c>
      <c r="BL55" s="88">
        <v>211</v>
      </c>
      <c r="BM55" s="88">
        <v>211</v>
      </c>
      <c r="BN55" s="88">
        <v>877</v>
      </c>
      <c r="BO55" s="88">
        <v>41</v>
      </c>
      <c r="BP55" s="88">
        <v>53</v>
      </c>
      <c r="BQ55" s="88">
        <v>135</v>
      </c>
      <c r="BR55" s="88">
        <v>20</v>
      </c>
      <c r="BS55" s="88">
        <v>9</v>
      </c>
      <c r="BT55" s="88">
        <v>28</v>
      </c>
      <c r="BU55" s="88">
        <v>1134</v>
      </c>
      <c r="BV55" s="88">
        <v>1345</v>
      </c>
      <c r="BW55" s="88">
        <v>6689</v>
      </c>
      <c r="BX55" s="88">
        <v>5215</v>
      </c>
      <c r="BY55" s="88">
        <v>671</v>
      </c>
      <c r="BZ55" s="88">
        <v>803</v>
      </c>
      <c r="CA55" s="88">
        <v>8034</v>
      </c>
      <c r="CB55" s="88">
        <v>380</v>
      </c>
      <c r="CC55" s="88">
        <v>1499</v>
      </c>
      <c r="CD55" s="88">
        <v>4964</v>
      </c>
      <c r="CE55" s="88">
        <v>276</v>
      </c>
      <c r="CF55" s="88">
        <v>256</v>
      </c>
      <c r="CG55" s="88">
        <v>86</v>
      </c>
      <c r="CH55" s="88">
        <v>0</v>
      </c>
      <c r="CI55" s="88">
        <v>1</v>
      </c>
      <c r="CJ55" s="88">
        <v>619</v>
      </c>
      <c r="CK55" s="88">
        <v>7463</v>
      </c>
      <c r="CL55" s="88">
        <v>30</v>
      </c>
      <c r="CM55" s="88">
        <v>338</v>
      </c>
      <c r="CN55" s="88">
        <v>135</v>
      </c>
      <c r="CO55" s="88">
        <v>22</v>
      </c>
      <c r="CP55" s="88">
        <v>87</v>
      </c>
      <c r="CQ55" s="88">
        <v>1</v>
      </c>
      <c r="CR55" s="88">
        <v>88</v>
      </c>
      <c r="CS55" s="88">
        <v>614</v>
      </c>
      <c r="CT55" s="88">
        <v>8076</v>
      </c>
      <c r="CU55" s="88">
        <v>127</v>
      </c>
      <c r="CV55" s="88">
        <v>48</v>
      </c>
      <c r="CW55" s="88">
        <v>33</v>
      </c>
      <c r="CX55" s="88">
        <v>0</v>
      </c>
      <c r="CY55" s="88">
        <v>208</v>
      </c>
      <c r="CZ55" s="88">
        <v>208</v>
      </c>
      <c r="DA55" s="88">
        <v>534</v>
      </c>
      <c r="DB55" s="88">
        <v>42</v>
      </c>
      <c r="DC55" s="88">
        <v>53</v>
      </c>
      <c r="DD55" s="88">
        <v>135</v>
      </c>
      <c r="DE55" s="88">
        <v>20</v>
      </c>
      <c r="DF55" s="88">
        <v>9</v>
      </c>
      <c r="DG55" s="88">
        <v>29</v>
      </c>
      <c r="DH55" s="88">
        <v>792</v>
      </c>
      <c r="DI55" s="88">
        <v>1000</v>
      </c>
      <c r="DJ55" s="88">
        <v>7076</v>
      </c>
      <c r="DK55" s="88">
        <v>5160</v>
      </c>
      <c r="DL55" s="88">
        <v>1113</v>
      </c>
      <c r="DM55" s="88">
        <v>803</v>
      </c>
      <c r="DN55" s="88">
        <v>8076</v>
      </c>
    </row>
    <row r="56" spans="1:118" x14ac:dyDescent="0.25">
      <c r="A56" s="82">
        <v>25903</v>
      </c>
      <c r="B56" s="88">
        <v>365</v>
      </c>
      <c r="C56" s="88">
        <v>1557</v>
      </c>
      <c r="D56" s="88">
        <v>5085</v>
      </c>
      <c r="E56" s="88">
        <v>288</v>
      </c>
      <c r="F56" s="88">
        <v>263</v>
      </c>
      <c r="G56" s="88">
        <v>168</v>
      </c>
      <c r="H56" s="88">
        <v>0</v>
      </c>
      <c r="I56" s="88">
        <v>1</v>
      </c>
      <c r="J56" s="88">
        <v>719</v>
      </c>
      <c r="K56" s="88">
        <v>7727</v>
      </c>
      <c r="L56" s="88">
        <v>31</v>
      </c>
      <c r="M56" s="88">
        <v>347</v>
      </c>
      <c r="N56" s="88">
        <v>137</v>
      </c>
      <c r="O56" s="88">
        <v>21</v>
      </c>
      <c r="P56" s="88">
        <v>88</v>
      </c>
      <c r="Q56" s="88">
        <v>1</v>
      </c>
      <c r="R56" s="88">
        <v>89</v>
      </c>
      <c r="S56" s="88">
        <v>625</v>
      </c>
      <c r="T56" s="88">
        <v>8352</v>
      </c>
      <c r="U56" s="88">
        <v>136</v>
      </c>
      <c r="V56" s="88">
        <v>48</v>
      </c>
      <c r="W56" s="88">
        <v>34</v>
      </c>
      <c r="X56" s="88">
        <v>0</v>
      </c>
      <c r="Y56" s="88">
        <v>219</v>
      </c>
      <c r="Z56" s="88">
        <v>219</v>
      </c>
      <c r="AA56" s="88">
        <v>791</v>
      </c>
      <c r="AB56" s="88">
        <v>41</v>
      </c>
      <c r="AC56" s="88">
        <v>54</v>
      </c>
      <c r="AD56" s="88">
        <v>140</v>
      </c>
      <c r="AE56" s="88">
        <v>21</v>
      </c>
      <c r="AF56" s="88">
        <v>9</v>
      </c>
      <c r="AG56" s="88">
        <v>30</v>
      </c>
      <c r="AH56" s="88">
        <v>1057</v>
      </c>
      <c r="AI56" s="88">
        <v>1276</v>
      </c>
      <c r="AJ56" s="88">
        <v>7076</v>
      </c>
      <c r="AK56" s="88">
        <v>5371</v>
      </c>
      <c r="AL56" s="88">
        <v>902</v>
      </c>
      <c r="AM56" s="88">
        <v>803</v>
      </c>
      <c r="AN56" s="88">
        <v>8352</v>
      </c>
      <c r="AO56" s="88">
        <v>359</v>
      </c>
      <c r="AP56" s="88">
        <v>1571</v>
      </c>
      <c r="AQ56" s="88">
        <v>5066</v>
      </c>
      <c r="AR56" s="88">
        <v>288</v>
      </c>
      <c r="AS56" s="88">
        <v>263</v>
      </c>
      <c r="AT56" s="88">
        <v>168</v>
      </c>
      <c r="AU56" s="88">
        <v>0</v>
      </c>
      <c r="AV56" s="88">
        <v>1</v>
      </c>
      <c r="AW56" s="88">
        <v>720</v>
      </c>
      <c r="AX56" s="88">
        <v>7716</v>
      </c>
      <c r="AY56" s="88">
        <v>31</v>
      </c>
      <c r="AZ56" s="88">
        <v>352</v>
      </c>
      <c r="BA56" s="88">
        <v>137</v>
      </c>
      <c r="BB56" s="88">
        <v>22</v>
      </c>
      <c r="BC56" s="88">
        <v>88</v>
      </c>
      <c r="BD56" s="88">
        <v>1</v>
      </c>
      <c r="BE56" s="88">
        <v>89</v>
      </c>
      <c r="BF56" s="88">
        <v>630</v>
      </c>
      <c r="BG56" s="88">
        <v>8346</v>
      </c>
      <c r="BH56" s="88">
        <v>137</v>
      </c>
      <c r="BI56" s="88">
        <v>49</v>
      </c>
      <c r="BJ56" s="88">
        <v>34</v>
      </c>
      <c r="BK56" s="88">
        <v>0</v>
      </c>
      <c r="BL56" s="88">
        <v>220</v>
      </c>
      <c r="BM56" s="88">
        <v>220</v>
      </c>
      <c r="BN56" s="88">
        <v>714</v>
      </c>
      <c r="BO56" s="88">
        <v>39</v>
      </c>
      <c r="BP56" s="88">
        <v>54</v>
      </c>
      <c r="BQ56" s="88">
        <v>140</v>
      </c>
      <c r="BR56" s="88">
        <v>23</v>
      </c>
      <c r="BS56" s="88">
        <v>9</v>
      </c>
      <c r="BT56" s="88">
        <v>32</v>
      </c>
      <c r="BU56" s="88">
        <v>979</v>
      </c>
      <c r="BV56" s="88">
        <v>1199</v>
      </c>
      <c r="BW56" s="88">
        <v>7147</v>
      </c>
      <c r="BX56" s="88">
        <v>5396</v>
      </c>
      <c r="BY56" s="88">
        <v>949</v>
      </c>
      <c r="BZ56" s="88">
        <v>802</v>
      </c>
      <c r="CA56" s="88">
        <v>8346</v>
      </c>
      <c r="CB56" s="88">
        <v>391</v>
      </c>
      <c r="CC56" s="88">
        <v>1780</v>
      </c>
      <c r="CD56" s="88">
        <v>5348</v>
      </c>
      <c r="CE56" s="88">
        <v>288</v>
      </c>
      <c r="CF56" s="88">
        <v>263</v>
      </c>
      <c r="CG56" s="88">
        <v>214</v>
      </c>
      <c r="CH56" s="88">
        <v>0</v>
      </c>
      <c r="CI56" s="88">
        <v>1</v>
      </c>
      <c r="CJ56" s="88">
        <v>766</v>
      </c>
      <c r="CK56" s="88">
        <v>8285</v>
      </c>
      <c r="CL56" s="88">
        <v>31</v>
      </c>
      <c r="CM56" s="88">
        <v>354</v>
      </c>
      <c r="CN56" s="88">
        <v>137</v>
      </c>
      <c r="CO56" s="88">
        <v>21</v>
      </c>
      <c r="CP56" s="88">
        <v>88</v>
      </c>
      <c r="CQ56" s="88">
        <v>1</v>
      </c>
      <c r="CR56" s="88">
        <v>89</v>
      </c>
      <c r="CS56" s="88">
        <v>631</v>
      </c>
      <c r="CT56" s="88">
        <v>8916</v>
      </c>
      <c r="CU56" s="88">
        <v>134</v>
      </c>
      <c r="CV56" s="88">
        <v>49</v>
      </c>
      <c r="CW56" s="88">
        <v>34</v>
      </c>
      <c r="CX56" s="88">
        <v>0</v>
      </c>
      <c r="CY56" s="88">
        <v>218</v>
      </c>
      <c r="CZ56" s="88">
        <v>218</v>
      </c>
      <c r="DA56" s="88">
        <v>616</v>
      </c>
      <c r="DB56" s="88">
        <v>40</v>
      </c>
      <c r="DC56" s="88">
        <v>54</v>
      </c>
      <c r="DD56" s="88">
        <v>140</v>
      </c>
      <c r="DE56" s="88">
        <v>25</v>
      </c>
      <c r="DF56" s="88">
        <v>9</v>
      </c>
      <c r="DG56" s="88">
        <v>34</v>
      </c>
      <c r="DH56" s="88">
        <v>884</v>
      </c>
      <c r="DI56" s="88">
        <v>1101</v>
      </c>
      <c r="DJ56" s="88">
        <v>7815</v>
      </c>
      <c r="DK56" s="88">
        <v>5729</v>
      </c>
      <c r="DL56" s="88">
        <v>1284</v>
      </c>
      <c r="DM56" s="88">
        <v>802</v>
      </c>
      <c r="DN56" s="88">
        <v>8916</v>
      </c>
    </row>
    <row r="57" spans="1:118" x14ac:dyDescent="0.25">
      <c r="A57" s="82">
        <v>25993</v>
      </c>
      <c r="B57" s="88">
        <v>385</v>
      </c>
      <c r="C57" s="88">
        <v>1572</v>
      </c>
      <c r="D57" s="88">
        <v>5319</v>
      </c>
      <c r="E57" s="88">
        <v>296</v>
      </c>
      <c r="F57" s="88">
        <v>269</v>
      </c>
      <c r="G57" s="88">
        <v>161</v>
      </c>
      <c r="H57" s="88">
        <v>0</v>
      </c>
      <c r="I57" s="88">
        <v>1</v>
      </c>
      <c r="J57" s="88">
        <v>728</v>
      </c>
      <c r="K57" s="88">
        <v>8003</v>
      </c>
      <c r="L57" s="88">
        <v>32</v>
      </c>
      <c r="M57" s="88">
        <v>352</v>
      </c>
      <c r="N57" s="88">
        <v>141</v>
      </c>
      <c r="O57" s="88">
        <v>20</v>
      </c>
      <c r="P57" s="88">
        <v>89</v>
      </c>
      <c r="Q57" s="88">
        <v>1</v>
      </c>
      <c r="R57" s="88">
        <v>91</v>
      </c>
      <c r="S57" s="88">
        <v>636</v>
      </c>
      <c r="T57" s="88">
        <v>8639</v>
      </c>
      <c r="U57" s="88">
        <v>139</v>
      </c>
      <c r="V57" s="88">
        <v>50</v>
      </c>
      <c r="W57" s="88">
        <v>34</v>
      </c>
      <c r="X57" s="88">
        <v>1</v>
      </c>
      <c r="Y57" s="88">
        <v>224</v>
      </c>
      <c r="Z57" s="88">
        <v>224</v>
      </c>
      <c r="AA57" s="88">
        <v>784</v>
      </c>
      <c r="AB57" s="88">
        <v>43</v>
      </c>
      <c r="AC57" s="88">
        <v>57</v>
      </c>
      <c r="AD57" s="88">
        <v>145</v>
      </c>
      <c r="AE57" s="88">
        <v>22</v>
      </c>
      <c r="AF57" s="88">
        <v>9</v>
      </c>
      <c r="AG57" s="88">
        <v>31</v>
      </c>
      <c r="AH57" s="88">
        <v>1060</v>
      </c>
      <c r="AI57" s="88">
        <v>1284</v>
      </c>
      <c r="AJ57" s="88">
        <v>7355</v>
      </c>
      <c r="AK57" s="88">
        <v>5517</v>
      </c>
      <c r="AL57" s="88">
        <v>1027</v>
      </c>
      <c r="AM57" s="88">
        <v>812</v>
      </c>
      <c r="AN57" s="88">
        <v>8639</v>
      </c>
      <c r="AO57" s="88">
        <v>383</v>
      </c>
      <c r="AP57" s="88">
        <v>1548</v>
      </c>
      <c r="AQ57" s="88">
        <v>5364</v>
      </c>
      <c r="AR57" s="88">
        <v>297</v>
      </c>
      <c r="AS57" s="88">
        <v>269</v>
      </c>
      <c r="AT57" s="88">
        <v>172</v>
      </c>
      <c r="AU57" s="88">
        <v>0</v>
      </c>
      <c r="AV57" s="88">
        <v>1</v>
      </c>
      <c r="AW57" s="88">
        <v>739</v>
      </c>
      <c r="AX57" s="88">
        <v>8034</v>
      </c>
      <c r="AY57" s="88">
        <v>32</v>
      </c>
      <c r="AZ57" s="88">
        <v>352</v>
      </c>
      <c r="BA57" s="88">
        <v>141</v>
      </c>
      <c r="BB57" s="88">
        <v>21</v>
      </c>
      <c r="BC57" s="88">
        <v>91</v>
      </c>
      <c r="BD57" s="88">
        <v>1</v>
      </c>
      <c r="BE57" s="88">
        <v>92</v>
      </c>
      <c r="BF57" s="88">
        <v>637</v>
      </c>
      <c r="BG57" s="88">
        <v>8671</v>
      </c>
      <c r="BH57" s="88">
        <v>141</v>
      </c>
      <c r="BI57" s="88">
        <v>50</v>
      </c>
      <c r="BJ57" s="88">
        <v>34</v>
      </c>
      <c r="BK57" s="88">
        <v>1</v>
      </c>
      <c r="BL57" s="88">
        <v>226</v>
      </c>
      <c r="BM57" s="88">
        <v>226</v>
      </c>
      <c r="BN57" s="88">
        <v>808</v>
      </c>
      <c r="BO57" s="88">
        <v>48</v>
      </c>
      <c r="BP57" s="88">
        <v>57</v>
      </c>
      <c r="BQ57" s="88">
        <v>145</v>
      </c>
      <c r="BR57" s="88">
        <v>21</v>
      </c>
      <c r="BS57" s="88">
        <v>9</v>
      </c>
      <c r="BT57" s="88">
        <v>30</v>
      </c>
      <c r="BU57" s="88">
        <v>1088</v>
      </c>
      <c r="BV57" s="88">
        <v>1314</v>
      </c>
      <c r="BW57" s="88">
        <v>7357</v>
      </c>
      <c r="BX57" s="88">
        <v>5509</v>
      </c>
      <c r="BY57" s="88">
        <v>1036</v>
      </c>
      <c r="BZ57" s="88">
        <v>812</v>
      </c>
      <c r="CA57" s="88">
        <v>8671</v>
      </c>
      <c r="CB57" s="88">
        <v>372</v>
      </c>
      <c r="CC57" s="88">
        <v>1618</v>
      </c>
      <c r="CD57" s="88">
        <v>4984</v>
      </c>
      <c r="CE57" s="88">
        <v>297</v>
      </c>
      <c r="CF57" s="88">
        <v>269</v>
      </c>
      <c r="CG57" s="88">
        <v>93</v>
      </c>
      <c r="CH57" s="88">
        <v>0</v>
      </c>
      <c r="CI57" s="88">
        <v>1</v>
      </c>
      <c r="CJ57" s="88">
        <v>661</v>
      </c>
      <c r="CK57" s="88">
        <v>7634</v>
      </c>
      <c r="CL57" s="88">
        <v>32</v>
      </c>
      <c r="CM57" s="88">
        <v>352</v>
      </c>
      <c r="CN57" s="88">
        <v>141</v>
      </c>
      <c r="CO57" s="88">
        <v>20</v>
      </c>
      <c r="CP57" s="88">
        <v>91</v>
      </c>
      <c r="CQ57" s="88">
        <v>1</v>
      </c>
      <c r="CR57" s="88">
        <v>92</v>
      </c>
      <c r="CS57" s="88">
        <v>638</v>
      </c>
      <c r="CT57" s="88">
        <v>8272</v>
      </c>
      <c r="CU57" s="88">
        <v>139</v>
      </c>
      <c r="CV57" s="88">
        <v>50</v>
      </c>
      <c r="CW57" s="88">
        <v>34</v>
      </c>
      <c r="CX57" s="88">
        <v>1</v>
      </c>
      <c r="CY57" s="88">
        <v>223</v>
      </c>
      <c r="CZ57" s="88">
        <v>223</v>
      </c>
      <c r="DA57" s="88">
        <v>848</v>
      </c>
      <c r="DB57" s="88">
        <v>49</v>
      </c>
      <c r="DC57" s="88">
        <v>57</v>
      </c>
      <c r="DD57" s="88">
        <v>145</v>
      </c>
      <c r="DE57" s="88">
        <v>20</v>
      </c>
      <c r="DF57" s="88">
        <v>9</v>
      </c>
      <c r="DG57" s="88">
        <v>29</v>
      </c>
      <c r="DH57" s="88">
        <v>1128</v>
      </c>
      <c r="DI57" s="88">
        <v>1351</v>
      </c>
      <c r="DJ57" s="88">
        <v>6921</v>
      </c>
      <c r="DK57" s="88">
        <v>5297</v>
      </c>
      <c r="DL57" s="88">
        <v>811</v>
      </c>
      <c r="DM57" s="88">
        <v>812</v>
      </c>
      <c r="DN57" s="88">
        <v>8272</v>
      </c>
    </row>
    <row r="58" spans="1:118" x14ac:dyDescent="0.25">
      <c r="A58" s="82">
        <v>26085</v>
      </c>
      <c r="B58" s="88">
        <v>403</v>
      </c>
      <c r="C58" s="88">
        <v>1635</v>
      </c>
      <c r="D58" s="88">
        <v>5502</v>
      </c>
      <c r="E58" s="88">
        <v>304</v>
      </c>
      <c r="F58" s="88">
        <v>275</v>
      </c>
      <c r="G58" s="88">
        <v>159</v>
      </c>
      <c r="H58" s="88">
        <v>0</v>
      </c>
      <c r="I58" s="88">
        <v>1</v>
      </c>
      <c r="J58" s="88">
        <v>739</v>
      </c>
      <c r="K58" s="88">
        <v>8278</v>
      </c>
      <c r="L58" s="88">
        <v>34</v>
      </c>
      <c r="M58" s="88">
        <v>365</v>
      </c>
      <c r="N58" s="88">
        <v>148</v>
      </c>
      <c r="O58" s="88">
        <v>14</v>
      </c>
      <c r="P58" s="88">
        <v>91</v>
      </c>
      <c r="Q58" s="88">
        <v>1</v>
      </c>
      <c r="R58" s="88">
        <v>92</v>
      </c>
      <c r="S58" s="88">
        <v>653</v>
      </c>
      <c r="T58" s="88">
        <v>8931</v>
      </c>
      <c r="U58" s="88">
        <v>143</v>
      </c>
      <c r="V58" s="88">
        <v>53</v>
      </c>
      <c r="W58" s="88">
        <v>35</v>
      </c>
      <c r="X58" s="88">
        <v>1</v>
      </c>
      <c r="Y58" s="88">
        <v>231</v>
      </c>
      <c r="Z58" s="88">
        <v>231</v>
      </c>
      <c r="AA58" s="88">
        <v>809</v>
      </c>
      <c r="AB58" s="88">
        <v>44</v>
      </c>
      <c r="AC58" s="88">
        <v>61</v>
      </c>
      <c r="AD58" s="88">
        <v>149</v>
      </c>
      <c r="AE58" s="88">
        <v>22</v>
      </c>
      <c r="AF58" s="88">
        <v>10</v>
      </c>
      <c r="AG58" s="88">
        <v>32</v>
      </c>
      <c r="AH58" s="88">
        <v>1094</v>
      </c>
      <c r="AI58" s="88">
        <v>1326</v>
      </c>
      <c r="AJ58" s="88">
        <v>7605</v>
      </c>
      <c r="AK58" s="88">
        <v>5671</v>
      </c>
      <c r="AL58" s="88">
        <v>1099</v>
      </c>
      <c r="AM58" s="88">
        <v>836</v>
      </c>
      <c r="AN58" s="88">
        <v>8931</v>
      </c>
      <c r="AO58" s="88">
        <v>415</v>
      </c>
      <c r="AP58" s="88">
        <v>1640</v>
      </c>
      <c r="AQ58" s="88">
        <v>5501</v>
      </c>
      <c r="AR58" s="88">
        <v>305</v>
      </c>
      <c r="AS58" s="88">
        <v>276</v>
      </c>
      <c r="AT58" s="88">
        <v>147</v>
      </c>
      <c r="AU58" s="88">
        <v>0</v>
      </c>
      <c r="AV58" s="88">
        <v>1</v>
      </c>
      <c r="AW58" s="88">
        <v>729</v>
      </c>
      <c r="AX58" s="88">
        <v>8284</v>
      </c>
      <c r="AY58" s="88">
        <v>34</v>
      </c>
      <c r="AZ58" s="88">
        <v>361</v>
      </c>
      <c r="BA58" s="88">
        <v>147</v>
      </c>
      <c r="BB58" s="88">
        <v>17</v>
      </c>
      <c r="BC58" s="88">
        <v>90</v>
      </c>
      <c r="BD58" s="88">
        <v>1</v>
      </c>
      <c r="BE58" s="88">
        <v>91</v>
      </c>
      <c r="BF58" s="88">
        <v>650</v>
      </c>
      <c r="BG58" s="88">
        <v>8934</v>
      </c>
      <c r="BH58" s="88">
        <v>139</v>
      </c>
      <c r="BI58" s="88">
        <v>51</v>
      </c>
      <c r="BJ58" s="88">
        <v>35</v>
      </c>
      <c r="BK58" s="88">
        <v>1</v>
      </c>
      <c r="BL58" s="88">
        <v>226</v>
      </c>
      <c r="BM58" s="88">
        <v>226</v>
      </c>
      <c r="BN58" s="88">
        <v>819</v>
      </c>
      <c r="BO58" s="88">
        <v>45</v>
      </c>
      <c r="BP58" s="88">
        <v>61</v>
      </c>
      <c r="BQ58" s="88">
        <v>150</v>
      </c>
      <c r="BR58" s="88">
        <v>20</v>
      </c>
      <c r="BS58" s="88">
        <v>10</v>
      </c>
      <c r="BT58" s="88">
        <v>30</v>
      </c>
      <c r="BU58" s="88">
        <v>1105</v>
      </c>
      <c r="BV58" s="88">
        <v>1331</v>
      </c>
      <c r="BW58" s="88">
        <v>7603</v>
      </c>
      <c r="BX58" s="88">
        <v>5640</v>
      </c>
      <c r="BY58" s="88">
        <v>1131</v>
      </c>
      <c r="BZ58" s="88">
        <v>832</v>
      </c>
      <c r="CA58" s="88">
        <v>8934</v>
      </c>
      <c r="CB58" s="88">
        <v>358</v>
      </c>
      <c r="CC58" s="88">
        <v>1402</v>
      </c>
      <c r="CD58" s="88">
        <v>5527</v>
      </c>
      <c r="CE58" s="88">
        <v>305</v>
      </c>
      <c r="CF58" s="88">
        <v>276</v>
      </c>
      <c r="CG58" s="88">
        <v>173</v>
      </c>
      <c r="CH58" s="88">
        <v>0</v>
      </c>
      <c r="CI58" s="88">
        <v>1</v>
      </c>
      <c r="CJ58" s="88">
        <v>755</v>
      </c>
      <c r="CK58" s="88">
        <v>8042</v>
      </c>
      <c r="CL58" s="88">
        <v>34</v>
      </c>
      <c r="CM58" s="88">
        <v>357</v>
      </c>
      <c r="CN58" s="88">
        <v>147</v>
      </c>
      <c r="CO58" s="88">
        <v>12</v>
      </c>
      <c r="CP58" s="88">
        <v>89</v>
      </c>
      <c r="CQ58" s="88">
        <v>1</v>
      </c>
      <c r="CR58" s="88">
        <v>90</v>
      </c>
      <c r="CS58" s="88">
        <v>641</v>
      </c>
      <c r="CT58" s="88">
        <v>8683</v>
      </c>
      <c r="CU58" s="88">
        <v>147</v>
      </c>
      <c r="CV58" s="88">
        <v>51</v>
      </c>
      <c r="CW58" s="88">
        <v>35</v>
      </c>
      <c r="CX58" s="88">
        <v>1</v>
      </c>
      <c r="CY58" s="88">
        <v>234</v>
      </c>
      <c r="CZ58" s="88">
        <v>234</v>
      </c>
      <c r="DA58" s="88">
        <v>1177</v>
      </c>
      <c r="DB58" s="88">
        <v>46</v>
      </c>
      <c r="DC58" s="88">
        <v>61</v>
      </c>
      <c r="DD58" s="88">
        <v>150</v>
      </c>
      <c r="DE58" s="88">
        <v>20</v>
      </c>
      <c r="DF58" s="88">
        <v>10</v>
      </c>
      <c r="DG58" s="88">
        <v>30</v>
      </c>
      <c r="DH58" s="88">
        <v>1464</v>
      </c>
      <c r="DI58" s="88">
        <v>1698</v>
      </c>
      <c r="DJ58" s="88">
        <v>6985</v>
      </c>
      <c r="DK58" s="88">
        <v>5573</v>
      </c>
      <c r="DL58" s="88">
        <v>580</v>
      </c>
      <c r="DM58" s="88">
        <v>832</v>
      </c>
      <c r="DN58" s="88">
        <v>8683</v>
      </c>
    </row>
    <row r="59" spans="1:118" x14ac:dyDescent="0.25">
      <c r="A59" s="82">
        <v>26177</v>
      </c>
      <c r="B59" s="88">
        <v>416</v>
      </c>
      <c r="C59" s="88">
        <v>1686</v>
      </c>
      <c r="D59" s="88">
        <v>5615</v>
      </c>
      <c r="E59" s="88">
        <v>313</v>
      </c>
      <c r="F59" s="88">
        <v>281</v>
      </c>
      <c r="G59" s="88">
        <v>155</v>
      </c>
      <c r="H59" s="88">
        <v>0</v>
      </c>
      <c r="I59" s="88">
        <v>1</v>
      </c>
      <c r="J59" s="88">
        <v>750</v>
      </c>
      <c r="K59" s="88">
        <v>8466</v>
      </c>
      <c r="L59" s="88">
        <v>36</v>
      </c>
      <c r="M59" s="88">
        <v>383</v>
      </c>
      <c r="N59" s="88">
        <v>155</v>
      </c>
      <c r="O59" s="88">
        <v>10</v>
      </c>
      <c r="P59" s="88">
        <v>92</v>
      </c>
      <c r="Q59" s="88">
        <v>1</v>
      </c>
      <c r="R59" s="88">
        <v>94</v>
      </c>
      <c r="S59" s="88">
        <v>678</v>
      </c>
      <c r="T59" s="88">
        <v>9145</v>
      </c>
      <c r="U59" s="88">
        <v>148</v>
      </c>
      <c r="V59" s="88">
        <v>57</v>
      </c>
      <c r="W59" s="88">
        <v>36</v>
      </c>
      <c r="X59" s="88">
        <v>0</v>
      </c>
      <c r="Y59" s="88">
        <v>242</v>
      </c>
      <c r="Z59" s="88">
        <v>242</v>
      </c>
      <c r="AA59" s="88">
        <v>867</v>
      </c>
      <c r="AB59" s="88">
        <v>43</v>
      </c>
      <c r="AC59" s="88">
        <v>66</v>
      </c>
      <c r="AD59" s="88">
        <v>153</v>
      </c>
      <c r="AE59" s="88">
        <v>23</v>
      </c>
      <c r="AF59" s="88">
        <v>10</v>
      </c>
      <c r="AG59" s="88">
        <v>33</v>
      </c>
      <c r="AH59" s="88">
        <v>1162</v>
      </c>
      <c r="AI59" s="88">
        <v>1404</v>
      </c>
      <c r="AJ59" s="88">
        <v>7741</v>
      </c>
      <c r="AK59" s="88">
        <v>5819</v>
      </c>
      <c r="AL59" s="88">
        <v>1058</v>
      </c>
      <c r="AM59" s="88">
        <v>863</v>
      </c>
      <c r="AN59" s="88">
        <v>9145</v>
      </c>
      <c r="AO59" s="88">
        <v>409</v>
      </c>
      <c r="AP59" s="88">
        <v>1704</v>
      </c>
      <c r="AQ59" s="88">
        <v>5628</v>
      </c>
      <c r="AR59" s="88">
        <v>307</v>
      </c>
      <c r="AS59" s="88">
        <v>280</v>
      </c>
      <c r="AT59" s="88">
        <v>148</v>
      </c>
      <c r="AU59" s="88">
        <v>0</v>
      </c>
      <c r="AV59" s="88">
        <v>1</v>
      </c>
      <c r="AW59" s="88">
        <v>736</v>
      </c>
      <c r="AX59" s="88">
        <v>8477</v>
      </c>
      <c r="AY59" s="88">
        <v>36</v>
      </c>
      <c r="AZ59" s="88">
        <v>381</v>
      </c>
      <c r="BA59" s="88">
        <v>156</v>
      </c>
      <c r="BB59" s="88">
        <v>7</v>
      </c>
      <c r="BC59" s="88">
        <v>92</v>
      </c>
      <c r="BD59" s="88">
        <v>1</v>
      </c>
      <c r="BE59" s="88">
        <v>94</v>
      </c>
      <c r="BF59" s="88">
        <v>675</v>
      </c>
      <c r="BG59" s="88">
        <v>9152</v>
      </c>
      <c r="BH59" s="88">
        <v>150</v>
      </c>
      <c r="BI59" s="88">
        <v>59</v>
      </c>
      <c r="BJ59" s="88">
        <v>36</v>
      </c>
      <c r="BK59" s="88">
        <v>0</v>
      </c>
      <c r="BL59" s="88">
        <v>245</v>
      </c>
      <c r="BM59" s="88">
        <v>245</v>
      </c>
      <c r="BN59" s="88">
        <v>833</v>
      </c>
      <c r="BO59" s="88">
        <v>43</v>
      </c>
      <c r="BP59" s="88">
        <v>67</v>
      </c>
      <c r="BQ59" s="88">
        <v>152</v>
      </c>
      <c r="BR59" s="88">
        <v>25</v>
      </c>
      <c r="BS59" s="88">
        <v>10</v>
      </c>
      <c r="BT59" s="88">
        <v>35</v>
      </c>
      <c r="BU59" s="88">
        <v>1130</v>
      </c>
      <c r="BV59" s="88">
        <v>1375</v>
      </c>
      <c r="BW59" s="88">
        <v>7778</v>
      </c>
      <c r="BX59" s="88">
        <v>5855</v>
      </c>
      <c r="BY59" s="88">
        <v>1055</v>
      </c>
      <c r="BZ59" s="88">
        <v>868</v>
      </c>
      <c r="CA59" s="88">
        <v>9152</v>
      </c>
      <c r="CB59" s="88">
        <v>441</v>
      </c>
      <c r="CC59" s="88">
        <v>1655</v>
      </c>
      <c r="CD59" s="88">
        <v>5572</v>
      </c>
      <c r="CE59" s="88">
        <v>307</v>
      </c>
      <c r="CF59" s="88">
        <v>280</v>
      </c>
      <c r="CG59" s="88">
        <v>74</v>
      </c>
      <c r="CH59" s="88">
        <v>0</v>
      </c>
      <c r="CI59" s="88">
        <v>1</v>
      </c>
      <c r="CJ59" s="88">
        <v>662</v>
      </c>
      <c r="CK59" s="88">
        <v>8330</v>
      </c>
      <c r="CL59" s="88">
        <v>36</v>
      </c>
      <c r="CM59" s="88">
        <v>382</v>
      </c>
      <c r="CN59" s="88">
        <v>156</v>
      </c>
      <c r="CO59" s="88">
        <v>9</v>
      </c>
      <c r="CP59" s="88">
        <v>93</v>
      </c>
      <c r="CQ59" s="88">
        <v>1</v>
      </c>
      <c r="CR59" s="88">
        <v>94</v>
      </c>
      <c r="CS59" s="88">
        <v>678</v>
      </c>
      <c r="CT59" s="88">
        <v>9008</v>
      </c>
      <c r="CU59" s="88">
        <v>150</v>
      </c>
      <c r="CV59" s="88">
        <v>59</v>
      </c>
      <c r="CW59" s="88">
        <v>36</v>
      </c>
      <c r="CX59" s="88">
        <v>0</v>
      </c>
      <c r="CY59" s="88">
        <v>245</v>
      </c>
      <c r="CZ59" s="88">
        <v>245</v>
      </c>
      <c r="DA59" s="88">
        <v>523</v>
      </c>
      <c r="DB59" s="88">
        <v>44</v>
      </c>
      <c r="DC59" s="88">
        <v>67</v>
      </c>
      <c r="DD59" s="88">
        <v>152</v>
      </c>
      <c r="DE59" s="88">
        <v>25</v>
      </c>
      <c r="DF59" s="88">
        <v>10</v>
      </c>
      <c r="DG59" s="88">
        <v>35</v>
      </c>
      <c r="DH59" s="88">
        <v>821</v>
      </c>
      <c r="DI59" s="88">
        <v>1066</v>
      </c>
      <c r="DJ59" s="88">
        <v>7942</v>
      </c>
      <c r="DK59" s="88">
        <v>5798</v>
      </c>
      <c r="DL59" s="88">
        <v>1276</v>
      </c>
      <c r="DM59" s="88">
        <v>868</v>
      </c>
      <c r="DN59" s="88">
        <v>9008</v>
      </c>
    </row>
    <row r="60" spans="1:118" x14ac:dyDescent="0.25">
      <c r="A60" s="82">
        <v>26268</v>
      </c>
      <c r="B60" s="88">
        <v>427</v>
      </c>
      <c r="C60" s="88">
        <v>1716</v>
      </c>
      <c r="D60" s="88">
        <v>5718</v>
      </c>
      <c r="E60" s="88">
        <v>322</v>
      </c>
      <c r="F60" s="88">
        <v>287</v>
      </c>
      <c r="G60" s="88">
        <v>153</v>
      </c>
      <c r="H60" s="88">
        <v>0</v>
      </c>
      <c r="I60" s="88">
        <v>1</v>
      </c>
      <c r="J60" s="88">
        <v>764</v>
      </c>
      <c r="K60" s="88">
        <v>8625</v>
      </c>
      <c r="L60" s="88">
        <v>39</v>
      </c>
      <c r="M60" s="88">
        <v>402</v>
      </c>
      <c r="N60" s="88">
        <v>162</v>
      </c>
      <c r="O60" s="88">
        <v>17</v>
      </c>
      <c r="P60" s="88">
        <v>95</v>
      </c>
      <c r="Q60" s="88">
        <v>1</v>
      </c>
      <c r="R60" s="88">
        <v>97</v>
      </c>
      <c r="S60" s="88">
        <v>717</v>
      </c>
      <c r="T60" s="88">
        <v>9342</v>
      </c>
      <c r="U60" s="88">
        <v>156</v>
      </c>
      <c r="V60" s="88">
        <v>60</v>
      </c>
      <c r="W60" s="88">
        <v>36</v>
      </c>
      <c r="X60" s="88">
        <v>0</v>
      </c>
      <c r="Y60" s="88">
        <v>253</v>
      </c>
      <c r="Z60" s="88">
        <v>253</v>
      </c>
      <c r="AA60" s="88">
        <v>918</v>
      </c>
      <c r="AB60" s="88">
        <v>44</v>
      </c>
      <c r="AC60" s="88">
        <v>71</v>
      </c>
      <c r="AD60" s="88">
        <v>158</v>
      </c>
      <c r="AE60" s="88">
        <v>25</v>
      </c>
      <c r="AF60" s="88">
        <v>11</v>
      </c>
      <c r="AG60" s="88">
        <v>36</v>
      </c>
      <c r="AH60" s="88">
        <v>1227</v>
      </c>
      <c r="AI60" s="88">
        <v>1480</v>
      </c>
      <c r="AJ60" s="88">
        <v>7862</v>
      </c>
      <c r="AK60" s="88">
        <v>5957</v>
      </c>
      <c r="AL60" s="88">
        <v>1018</v>
      </c>
      <c r="AM60" s="88">
        <v>888</v>
      </c>
      <c r="AN60" s="88">
        <v>9342</v>
      </c>
      <c r="AO60" s="88">
        <v>427</v>
      </c>
      <c r="AP60" s="88">
        <v>1720</v>
      </c>
      <c r="AQ60" s="88">
        <v>5686</v>
      </c>
      <c r="AR60" s="88">
        <v>332</v>
      </c>
      <c r="AS60" s="88">
        <v>287</v>
      </c>
      <c r="AT60" s="88">
        <v>188</v>
      </c>
      <c r="AU60" s="88">
        <v>0</v>
      </c>
      <c r="AV60" s="88">
        <v>1</v>
      </c>
      <c r="AW60" s="88">
        <v>808</v>
      </c>
      <c r="AX60" s="88">
        <v>8640</v>
      </c>
      <c r="AY60" s="88">
        <v>39</v>
      </c>
      <c r="AZ60" s="88">
        <v>412</v>
      </c>
      <c r="BA60" s="88">
        <v>162</v>
      </c>
      <c r="BB60" s="88">
        <v>13</v>
      </c>
      <c r="BC60" s="88">
        <v>96</v>
      </c>
      <c r="BD60" s="88">
        <v>1</v>
      </c>
      <c r="BE60" s="88">
        <v>97</v>
      </c>
      <c r="BF60" s="88">
        <v>723</v>
      </c>
      <c r="BG60" s="88">
        <v>9363</v>
      </c>
      <c r="BH60" s="88">
        <v>157</v>
      </c>
      <c r="BI60" s="88">
        <v>60</v>
      </c>
      <c r="BJ60" s="88">
        <v>37</v>
      </c>
      <c r="BK60" s="88">
        <v>0</v>
      </c>
      <c r="BL60" s="88">
        <v>254</v>
      </c>
      <c r="BM60" s="88">
        <v>254</v>
      </c>
      <c r="BN60" s="88">
        <v>948</v>
      </c>
      <c r="BO60" s="88">
        <v>41</v>
      </c>
      <c r="BP60" s="88">
        <v>71</v>
      </c>
      <c r="BQ60" s="88">
        <v>158</v>
      </c>
      <c r="BR60" s="88">
        <v>24</v>
      </c>
      <c r="BS60" s="88">
        <v>10</v>
      </c>
      <c r="BT60" s="88">
        <v>34</v>
      </c>
      <c r="BU60" s="88">
        <v>1253</v>
      </c>
      <c r="BV60" s="88">
        <v>1507</v>
      </c>
      <c r="BW60" s="88">
        <v>7856</v>
      </c>
      <c r="BX60" s="88">
        <v>5949</v>
      </c>
      <c r="BY60" s="88">
        <v>1020</v>
      </c>
      <c r="BZ60" s="88">
        <v>887</v>
      </c>
      <c r="CA60" s="88">
        <v>9363</v>
      </c>
      <c r="CB60" s="88">
        <v>463</v>
      </c>
      <c r="CC60" s="88">
        <v>1985</v>
      </c>
      <c r="CD60" s="88">
        <v>6082</v>
      </c>
      <c r="CE60" s="88">
        <v>332</v>
      </c>
      <c r="CF60" s="88">
        <v>287</v>
      </c>
      <c r="CG60" s="88">
        <v>245</v>
      </c>
      <c r="CH60" s="88">
        <v>0</v>
      </c>
      <c r="CI60" s="88">
        <v>1</v>
      </c>
      <c r="CJ60" s="88">
        <v>865</v>
      </c>
      <c r="CK60" s="88">
        <v>9395</v>
      </c>
      <c r="CL60" s="88">
        <v>39</v>
      </c>
      <c r="CM60" s="88">
        <v>412</v>
      </c>
      <c r="CN60" s="88">
        <v>162</v>
      </c>
      <c r="CO60" s="88">
        <v>12</v>
      </c>
      <c r="CP60" s="88">
        <v>96</v>
      </c>
      <c r="CQ60" s="88">
        <v>1</v>
      </c>
      <c r="CR60" s="88">
        <v>97</v>
      </c>
      <c r="CS60" s="88">
        <v>722</v>
      </c>
      <c r="CT60" s="88">
        <v>10118</v>
      </c>
      <c r="CU60" s="88">
        <v>157</v>
      </c>
      <c r="CV60" s="88">
        <v>60</v>
      </c>
      <c r="CW60" s="88">
        <v>37</v>
      </c>
      <c r="CX60" s="88">
        <v>0</v>
      </c>
      <c r="CY60" s="88">
        <v>254</v>
      </c>
      <c r="CZ60" s="88">
        <v>254</v>
      </c>
      <c r="DA60" s="88">
        <v>828</v>
      </c>
      <c r="DB60" s="88">
        <v>42</v>
      </c>
      <c r="DC60" s="88">
        <v>71</v>
      </c>
      <c r="DD60" s="88">
        <v>158</v>
      </c>
      <c r="DE60" s="88">
        <v>26</v>
      </c>
      <c r="DF60" s="88">
        <v>10</v>
      </c>
      <c r="DG60" s="88">
        <v>36</v>
      </c>
      <c r="DH60" s="88">
        <v>1135</v>
      </c>
      <c r="DI60" s="88">
        <v>1390</v>
      </c>
      <c r="DJ60" s="88">
        <v>8728</v>
      </c>
      <c r="DK60" s="88">
        <v>6312</v>
      </c>
      <c r="DL60" s="88">
        <v>1529</v>
      </c>
      <c r="DM60" s="88">
        <v>887</v>
      </c>
      <c r="DN60" s="88">
        <v>10118</v>
      </c>
    </row>
    <row r="61" spans="1:118" x14ac:dyDescent="0.25">
      <c r="A61" s="82">
        <v>26359</v>
      </c>
      <c r="B61" s="88">
        <v>443</v>
      </c>
      <c r="C61" s="88">
        <v>1728</v>
      </c>
      <c r="D61" s="88">
        <v>5852</v>
      </c>
      <c r="E61" s="88">
        <v>336</v>
      </c>
      <c r="F61" s="88">
        <v>296</v>
      </c>
      <c r="G61" s="88">
        <v>157</v>
      </c>
      <c r="H61" s="88">
        <v>0</v>
      </c>
      <c r="I61" s="88">
        <v>1</v>
      </c>
      <c r="J61" s="88">
        <v>791</v>
      </c>
      <c r="K61" s="88">
        <v>8814</v>
      </c>
      <c r="L61" s="88">
        <v>43</v>
      </c>
      <c r="M61" s="88">
        <v>417</v>
      </c>
      <c r="N61" s="88">
        <v>168</v>
      </c>
      <c r="O61" s="88">
        <v>36</v>
      </c>
      <c r="P61" s="88">
        <v>99</v>
      </c>
      <c r="Q61" s="88">
        <v>1</v>
      </c>
      <c r="R61" s="88">
        <v>100</v>
      </c>
      <c r="S61" s="88">
        <v>763</v>
      </c>
      <c r="T61" s="88">
        <v>9577</v>
      </c>
      <c r="U61" s="88">
        <v>163</v>
      </c>
      <c r="V61" s="88">
        <v>62</v>
      </c>
      <c r="W61" s="88">
        <v>37</v>
      </c>
      <c r="X61" s="88">
        <v>0</v>
      </c>
      <c r="Y61" s="88">
        <v>261</v>
      </c>
      <c r="Z61" s="88">
        <v>261</v>
      </c>
      <c r="AA61" s="88">
        <v>975</v>
      </c>
      <c r="AB61" s="88">
        <v>48</v>
      </c>
      <c r="AC61" s="88">
        <v>75</v>
      </c>
      <c r="AD61" s="88">
        <v>167</v>
      </c>
      <c r="AE61" s="88">
        <v>26</v>
      </c>
      <c r="AF61" s="88">
        <v>11</v>
      </c>
      <c r="AG61" s="88">
        <v>37</v>
      </c>
      <c r="AH61" s="88">
        <v>1302</v>
      </c>
      <c r="AI61" s="88">
        <v>1563</v>
      </c>
      <c r="AJ61" s="88">
        <v>8014</v>
      </c>
      <c r="AK61" s="88">
        <v>6083</v>
      </c>
      <c r="AL61" s="88">
        <v>1029</v>
      </c>
      <c r="AM61" s="88">
        <v>901</v>
      </c>
      <c r="AN61" s="88">
        <v>9577</v>
      </c>
      <c r="AO61" s="88">
        <v>442</v>
      </c>
      <c r="AP61" s="88">
        <v>1711</v>
      </c>
      <c r="AQ61" s="88">
        <v>5853</v>
      </c>
      <c r="AR61" s="88">
        <v>332</v>
      </c>
      <c r="AS61" s="88">
        <v>296</v>
      </c>
      <c r="AT61" s="88">
        <v>111</v>
      </c>
      <c r="AU61" s="88">
        <v>0</v>
      </c>
      <c r="AV61" s="88">
        <v>1</v>
      </c>
      <c r="AW61" s="88">
        <v>740</v>
      </c>
      <c r="AX61" s="88">
        <v>8746</v>
      </c>
      <c r="AY61" s="88">
        <v>42</v>
      </c>
      <c r="AZ61" s="88">
        <v>413</v>
      </c>
      <c r="BA61" s="88">
        <v>168</v>
      </c>
      <c r="BB61" s="88">
        <v>33</v>
      </c>
      <c r="BC61" s="88">
        <v>97</v>
      </c>
      <c r="BD61" s="88">
        <v>2</v>
      </c>
      <c r="BE61" s="88">
        <v>99</v>
      </c>
      <c r="BF61" s="88">
        <v>755</v>
      </c>
      <c r="BG61" s="88">
        <v>9500</v>
      </c>
      <c r="BH61" s="88">
        <v>162</v>
      </c>
      <c r="BI61" s="88">
        <v>61</v>
      </c>
      <c r="BJ61" s="88">
        <v>37</v>
      </c>
      <c r="BK61" s="88">
        <v>0</v>
      </c>
      <c r="BL61" s="88">
        <v>261</v>
      </c>
      <c r="BM61" s="88">
        <v>261</v>
      </c>
      <c r="BN61" s="88">
        <v>970</v>
      </c>
      <c r="BO61" s="88">
        <v>52</v>
      </c>
      <c r="BP61" s="88">
        <v>75</v>
      </c>
      <c r="BQ61" s="88">
        <v>166</v>
      </c>
      <c r="BR61" s="88">
        <v>28</v>
      </c>
      <c r="BS61" s="88">
        <v>11</v>
      </c>
      <c r="BT61" s="88">
        <v>39</v>
      </c>
      <c r="BU61" s="88">
        <v>1302</v>
      </c>
      <c r="BV61" s="88">
        <v>1563</v>
      </c>
      <c r="BW61" s="88">
        <v>7937</v>
      </c>
      <c r="BX61" s="88">
        <v>6075</v>
      </c>
      <c r="BY61" s="88">
        <v>962</v>
      </c>
      <c r="BZ61" s="88">
        <v>901</v>
      </c>
      <c r="CA61" s="88">
        <v>9500</v>
      </c>
      <c r="CB61" s="88">
        <v>428</v>
      </c>
      <c r="CC61" s="88">
        <v>1751</v>
      </c>
      <c r="CD61" s="88">
        <v>5559</v>
      </c>
      <c r="CE61" s="88">
        <v>332</v>
      </c>
      <c r="CF61" s="88">
        <v>296</v>
      </c>
      <c r="CG61" s="88">
        <v>60</v>
      </c>
      <c r="CH61" s="88">
        <v>0</v>
      </c>
      <c r="CI61" s="88">
        <v>1</v>
      </c>
      <c r="CJ61" s="88">
        <v>689</v>
      </c>
      <c r="CK61" s="88">
        <v>8427</v>
      </c>
      <c r="CL61" s="88">
        <v>42</v>
      </c>
      <c r="CM61" s="88">
        <v>415</v>
      </c>
      <c r="CN61" s="88">
        <v>168</v>
      </c>
      <c r="CO61" s="88">
        <v>32</v>
      </c>
      <c r="CP61" s="88">
        <v>97</v>
      </c>
      <c r="CQ61" s="88">
        <v>3</v>
      </c>
      <c r="CR61" s="88">
        <v>100</v>
      </c>
      <c r="CS61" s="88">
        <v>756</v>
      </c>
      <c r="CT61" s="88">
        <v>9183</v>
      </c>
      <c r="CU61" s="88">
        <v>162</v>
      </c>
      <c r="CV61" s="88">
        <v>61</v>
      </c>
      <c r="CW61" s="88">
        <v>37</v>
      </c>
      <c r="CX61" s="88">
        <v>0</v>
      </c>
      <c r="CY61" s="88">
        <v>261</v>
      </c>
      <c r="CZ61" s="88">
        <v>261</v>
      </c>
      <c r="DA61" s="88">
        <v>1006</v>
      </c>
      <c r="DB61" s="88">
        <v>53</v>
      </c>
      <c r="DC61" s="88">
        <v>75</v>
      </c>
      <c r="DD61" s="88">
        <v>166</v>
      </c>
      <c r="DE61" s="88">
        <v>26</v>
      </c>
      <c r="DF61" s="88">
        <v>11</v>
      </c>
      <c r="DG61" s="88">
        <v>37</v>
      </c>
      <c r="DH61" s="88">
        <v>1338</v>
      </c>
      <c r="DI61" s="88">
        <v>1599</v>
      </c>
      <c r="DJ61" s="88">
        <v>7585</v>
      </c>
      <c r="DK61" s="88">
        <v>5848</v>
      </c>
      <c r="DL61" s="88">
        <v>836</v>
      </c>
      <c r="DM61" s="88">
        <v>901</v>
      </c>
      <c r="DN61" s="88">
        <v>9183</v>
      </c>
    </row>
    <row r="62" spans="1:118" x14ac:dyDescent="0.25">
      <c r="A62" s="82">
        <v>26451</v>
      </c>
      <c r="B62" s="88">
        <v>462</v>
      </c>
      <c r="C62" s="88">
        <v>1747</v>
      </c>
      <c r="D62" s="88">
        <v>6003</v>
      </c>
      <c r="E62" s="88">
        <v>361</v>
      </c>
      <c r="F62" s="88">
        <v>306</v>
      </c>
      <c r="G62" s="88">
        <v>170</v>
      </c>
      <c r="H62" s="88">
        <v>0</v>
      </c>
      <c r="I62" s="88">
        <v>1</v>
      </c>
      <c r="J62" s="88">
        <v>837</v>
      </c>
      <c r="K62" s="88">
        <v>9049</v>
      </c>
      <c r="L62" s="88">
        <v>47</v>
      </c>
      <c r="M62" s="88">
        <v>428</v>
      </c>
      <c r="N62" s="88">
        <v>170</v>
      </c>
      <c r="O62" s="88">
        <v>55</v>
      </c>
      <c r="P62" s="88">
        <v>101</v>
      </c>
      <c r="Q62" s="88">
        <v>1</v>
      </c>
      <c r="R62" s="88">
        <v>102</v>
      </c>
      <c r="S62" s="88">
        <v>803</v>
      </c>
      <c r="T62" s="88">
        <v>9852</v>
      </c>
      <c r="U62" s="88">
        <v>168</v>
      </c>
      <c r="V62" s="88">
        <v>65</v>
      </c>
      <c r="W62" s="88">
        <v>37</v>
      </c>
      <c r="X62" s="88">
        <v>0</v>
      </c>
      <c r="Y62" s="88">
        <v>270</v>
      </c>
      <c r="Z62" s="88">
        <v>270</v>
      </c>
      <c r="AA62" s="88">
        <v>1001</v>
      </c>
      <c r="AB62" s="88">
        <v>52</v>
      </c>
      <c r="AC62" s="88">
        <v>79</v>
      </c>
      <c r="AD62" s="88">
        <v>179</v>
      </c>
      <c r="AE62" s="88">
        <v>26</v>
      </c>
      <c r="AF62" s="88">
        <v>10</v>
      </c>
      <c r="AG62" s="88">
        <v>36</v>
      </c>
      <c r="AH62" s="88">
        <v>1347</v>
      </c>
      <c r="AI62" s="88">
        <v>1618</v>
      </c>
      <c r="AJ62" s="88">
        <v>8234</v>
      </c>
      <c r="AK62" s="88">
        <v>6218</v>
      </c>
      <c r="AL62" s="88">
        <v>1117</v>
      </c>
      <c r="AM62" s="88">
        <v>900</v>
      </c>
      <c r="AN62" s="88">
        <v>9852</v>
      </c>
      <c r="AO62" s="88">
        <v>467</v>
      </c>
      <c r="AP62" s="88">
        <v>1762</v>
      </c>
      <c r="AQ62" s="88">
        <v>6026</v>
      </c>
      <c r="AR62" s="88">
        <v>352</v>
      </c>
      <c r="AS62" s="88">
        <v>307</v>
      </c>
      <c r="AT62" s="88">
        <v>191</v>
      </c>
      <c r="AU62" s="88">
        <v>0</v>
      </c>
      <c r="AV62" s="88">
        <v>1</v>
      </c>
      <c r="AW62" s="88">
        <v>852</v>
      </c>
      <c r="AX62" s="88">
        <v>9106</v>
      </c>
      <c r="AY62" s="88">
        <v>47</v>
      </c>
      <c r="AZ62" s="88">
        <v>428</v>
      </c>
      <c r="BA62" s="88">
        <v>172</v>
      </c>
      <c r="BB62" s="88">
        <v>61</v>
      </c>
      <c r="BC62" s="88">
        <v>104</v>
      </c>
      <c r="BD62" s="88">
        <v>1</v>
      </c>
      <c r="BE62" s="88">
        <v>105</v>
      </c>
      <c r="BF62" s="88">
        <v>813</v>
      </c>
      <c r="BG62" s="88">
        <v>9919</v>
      </c>
      <c r="BH62" s="88">
        <v>169</v>
      </c>
      <c r="BI62" s="88">
        <v>63</v>
      </c>
      <c r="BJ62" s="88">
        <v>37</v>
      </c>
      <c r="BK62" s="88">
        <v>0</v>
      </c>
      <c r="BL62" s="88">
        <v>269</v>
      </c>
      <c r="BM62" s="88">
        <v>269</v>
      </c>
      <c r="BN62" s="88">
        <v>990</v>
      </c>
      <c r="BO62" s="88">
        <v>52</v>
      </c>
      <c r="BP62" s="88">
        <v>80</v>
      </c>
      <c r="BQ62" s="88">
        <v>178</v>
      </c>
      <c r="BR62" s="88">
        <v>26</v>
      </c>
      <c r="BS62" s="88">
        <v>12</v>
      </c>
      <c r="BT62" s="88">
        <v>37</v>
      </c>
      <c r="BU62" s="88">
        <v>1337</v>
      </c>
      <c r="BV62" s="88">
        <v>1607</v>
      </c>
      <c r="BW62" s="88">
        <v>8312</v>
      </c>
      <c r="BX62" s="88">
        <v>6223</v>
      </c>
      <c r="BY62" s="88">
        <v>1181</v>
      </c>
      <c r="BZ62" s="88">
        <v>909</v>
      </c>
      <c r="CA62" s="88">
        <v>9919</v>
      </c>
      <c r="CB62" s="88">
        <v>405</v>
      </c>
      <c r="CC62" s="88">
        <v>1508</v>
      </c>
      <c r="CD62" s="88">
        <v>6058</v>
      </c>
      <c r="CE62" s="88">
        <v>352</v>
      </c>
      <c r="CF62" s="88">
        <v>307</v>
      </c>
      <c r="CG62" s="88">
        <v>235</v>
      </c>
      <c r="CH62" s="88">
        <v>0</v>
      </c>
      <c r="CI62" s="88">
        <v>1</v>
      </c>
      <c r="CJ62" s="88">
        <v>896</v>
      </c>
      <c r="CK62" s="88">
        <v>8867</v>
      </c>
      <c r="CL62" s="88">
        <v>47</v>
      </c>
      <c r="CM62" s="88">
        <v>423</v>
      </c>
      <c r="CN62" s="88">
        <v>172</v>
      </c>
      <c r="CO62" s="88">
        <v>44</v>
      </c>
      <c r="CP62" s="88">
        <v>103</v>
      </c>
      <c r="CQ62" s="88">
        <v>1</v>
      </c>
      <c r="CR62" s="88">
        <v>104</v>
      </c>
      <c r="CS62" s="88">
        <v>790</v>
      </c>
      <c r="CT62" s="88">
        <v>9657</v>
      </c>
      <c r="CU62" s="88">
        <v>169</v>
      </c>
      <c r="CV62" s="88">
        <v>63</v>
      </c>
      <c r="CW62" s="88">
        <v>37</v>
      </c>
      <c r="CX62" s="88">
        <v>0</v>
      </c>
      <c r="CY62" s="88">
        <v>269</v>
      </c>
      <c r="CZ62" s="88">
        <v>269</v>
      </c>
      <c r="DA62" s="88">
        <v>1408</v>
      </c>
      <c r="DB62" s="88">
        <v>53</v>
      </c>
      <c r="DC62" s="88">
        <v>80</v>
      </c>
      <c r="DD62" s="88">
        <v>178</v>
      </c>
      <c r="DE62" s="88">
        <v>26</v>
      </c>
      <c r="DF62" s="88">
        <v>12</v>
      </c>
      <c r="DG62" s="88">
        <v>38</v>
      </c>
      <c r="DH62" s="88">
        <v>1756</v>
      </c>
      <c r="DI62" s="88">
        <v>2025</v>
      </c>
      <c r="DJ62" s="88">
        <v>7631</v>
      </c>
      <c r="DK62" s="88">
        <v>6140</v>
      </c>
      <c r="DL62" s="88">
        <v>582</v>
      </c>
      <c r="DM62" s="88">
        <v>909</v>
      </c>
      <c r="DN62" s="88">
        <v>9657</v>
      </c>
    </row>
    <row r="63" spans="1:118" x14ac:dyDescent="0.25">
      <c r="A63" s="82">
        <v>26543</v>
      </c>
      <c r="B63" s="88">
        <v>477</v>
      </c>
      <c r="C63" s="88">
        <v>1808</v>
      </c>
      <c r="D63" s="88">
        <v>6160</v>
      </c>
      <c r="E63" s="88">
        <v>391</v>
      </c>
      <c r="F63" s="88">
        <v>316</v>
      </c>
      <c r="G63" s="88">
        <v>180</v>
      </c>
      <c r="H63" s="88">
        <v>0</v>
      </c>
      <c r="I63" s="88">
        <v>1</v>
      </c>
      <c r="J63" s="88">
        <v>889</v>
      </c>
      <c r="K63" s="88">
        <v>9333</v>
      </c>
      <c r="L63" s="88">
        <v>52</v>
      </c>
      <c r="M63" s="88">
        <v>449</v>
      </c>
      <c r="N63" s="88">
        <v>173</v>
      </c>
      <c r="O63" s="88">
        <v>56</v>
      </c>
      <c r="P63" s="88">
        <v>102</v>
      </c>
      <c r="Q63" s="88">
        <v>1</v>
      </c>
      <c r="R63" s="88">
        <v>103</v>
      </c>
      <c r="S63" s="88">
        <v>833</v>
      </c>
      <c r="T63" s="88">
        <v>10166</v>
      </c>
      <c r="U63" s="88">
        <v>174</v>
      </c>
      <c r="V63" s="88">
        <v>70</v>
      </c>
      <c r="W63" s="88">
        <v>38</v>
      </c>
      <c r="X63" s="88">
        <v>0</v>
      </c>
      <c r="Y63" s="88">
        <v>283</v>
      </c>
      <c r="Z63" s="88">
        <v>283</v>
      </c>
      <c r="AA63" s="88">
        <v>998</v>
      </c>
      <c r="AB63" s="88">
        <v>52</v>
      </c>
      <c r="AC63" s="88">
        <v>82</v>
      </c>
      <c r="AD63" s="88">
        <v>193</v>
      </c>
      <c r="AE63" s="88">
        <v>27</v>
      </c>
      <c r="AF63" s="88">
        <v>10</v>
      </c>
      <c r="AG63" s="88">
        <v>37</v>
      </c>
      <c r="AH63" s="88">
        <v>1363</v>
      </c>
      <c r="AI63" s="88">
        <v>1646</v>
      </c>
      <c r="AJ63" s="88">
        <v>8520</v>
      </c>
      <c r="AK63" s="88">
        <v>6378</v>
      </c>
      <c r="AL63" s="88">
        <v>1247</v>
      </c>
      <c r="AM63" s="88">
        <v>895</v>
      </c>
      <c r="AN63" s="88">
        <v>10166</v>
      </c>
      <c r="AO63" s="88">
        <v>473</v>
      </c>
      <c r="AP63" s="88">
        <v>1798</v>
      </c>
      <c r="AQ63" s="88">
        <v>6158</v>
      </c>
      <c r="AR63" s="88">
        <v>399</v>
      </c>
      <c r="AS63" s="88">
        <v>316</v>
      </c>
      <c r="AT63" s="88">
        <v>182</v>
      </c>
      <c r="AU63" s="88">
        <v>0</v>
      </c>
      <c r="AV63" s="88">
        <v>1</v>
      </c>
      <c r="AW63" s="88">
        <v>898</v>
      </c>
      <c r="AX63" s="88">
        <v>9328</v>
      </c>
      <c r="AY63" s="88">
        <v>52</v>
      </c>
      <c r="AZ63" s="88">
        <v>449</v>
      </c>
      <c r="BA63" s="88">
        <v>172</v>
      </c>
      <c r="BB63" s="88">
        <v>61</v>
      </c>
      <c r="BC63" s="88">
        <v>101</v>
      </c>
      <c r="BD63" s="88">
        <v>1</v>
      </c>
      <c r="BE63" s="88">
        <v>102</v>
      </c>
      <c r="BF63" s="88">
        <v>835</v>
      </c>
      <c r="BG63" s="88">
        <v>10163</v>
      </c>
      <c r="BH63" s="88">
        <v>171</v>
      </c>
      <c r="BI63" s="88">
        <v>73</v>
      </c>
      <c r="BJ63" s="88">
        <v>38</v>
      </c>
      <c r="BK63" s="88">
        <v>0</v>
      </c>
      <c r="BL63" s="88">
        <v>282</v>
      </c>
      <c r="BM63" s="88">
        <v>282</v>
      </c>
      <c r="BN63" s="88">
        <v>1038</v>
      </c>
      <c r="BO63" s="88">
        <v>51</v>
      </c>
      <c r="BP63" s="88">
        <v>82</v>
      </c>
      <c r="BQ63" s="88">
        <v>194</v>
      </c>
      <c r="BR63" s="88">
        <v>26</v>
      </c>
      <c r="BS63" s="88">
        <v>8</v>
      </c>
      <c r="BT63" s="88">
        <v>34</v>
      </c>
      <c r="BU63" s="88">
        <v>1400</v>
      </c>
      <c r="BV63" s="88">
        <v>1682</v>
      </c>
      <c r="BW63" s="88">
        <v>8481</v>
      </c>
      <c r="BX63" s="88">
        <v>6387</v>
      </c>
      <c r="BY63" s="88">
        <v>1206</v>
      </c>
      <c r="BZ63" s="88">
        <v>889</v>
      </c>
      <c r="CA63" s="88">
        <v>10163</v>
      </c>
      <c r="CB63" s="88">
        <v>510</v>
      </c>
      <c r="CC63" s="88">
        <v>1819</v>
      </c>
      <c r="CD63" s="88">
        <v>6106</v>
      </c>
      <c r="CE63" s="88">
        <v>399</v>
      </c>
      <c r="CF63" s="88">
        <v>316</v>
      </c>
      <c r="CG63" s="88">
        <v>89</v>
      </c>
      <c r="CH63" s="88">
        <v>0</v>
      </c>
      <c r="CI63" s="88">
        <v>1</v>
      </c>
      <c r="CJ63" s="88">
        <v>805</v>
      </c>
      <c r="CK63" s="88">
        <v>9241</v>
      </c>
      <c r="CL63" s="88">
        <v>52</v>
      </c>
      <c r="CM63" s="88">
        <v>444</v>
      </c>
      <c r="CN63" s="88">
        <v>172</v>
      </c>
      <c r="CO63" s="88">
        <v>71</v>
      </c>
      <c r="CP63" s="88">
        <v>101</v>
      </c>
      <c r="CQ63" s="88">
        <v>1</v>
      </c>
      <c r="CR63" s="88">
        <v>102</v>
      </c>
      <c r="CS63" s="88">
        <v>841</v>
      </c>
      <c r="CT63" s="88">
        <v>10081</v>
      </c>
      <c r="CU63" s="88">
        <v>171</v>
      </c>
      <c r="CV63" s="88">
        <v>73</v>
      </c>
      <c r="CW63" s="88">
        <v>38</v>
      </c>
      <c r="CX63" s="88">
        <v>0</v>
      </c>
      <c r="CY63" s="88">
        <v>282</v>
      </c>
      <c r="CZ63" s="88">
        <v>282</v>
      </c>
      <c r="DA63" s="88">
        <v>671</v>
      </c>
      <c r="DB63" s="88">
        <v>53</v>
      </c>
      <c r="DC63" s="88">
        <v>82</v>
      </c>
      <c r="DD63" s="88">
        <v>194</v>
      </c>
      <c r="DE63" s="88">
        <v>26</v>
      </c>
      <c r="DF63" s="88">
        <v>7</v>
      </c>
      <c r="DG63" s="88">
        <v>33</v>
      </c>
      <c r="DH63" s="88">
        <v>1034</v>
      </c>
      <c r="DI63" s="88">
        <v>1316</v>
      </c>
      <c r="DJ63" s="88">
        <v>8765</v>
      </c>
      <c r="DK63" s="88">
        <v>6330</v>
      </c>
      <c r="DL63" s="88">
        <v>1547</v>
      </c>
      <c r="DM63" s="88">
        <v>889</v>
      </c>
      <c r="DN63" s="88">
        <v>10081</v>
      </c>
    </row>
    <row r="64" spans="1:118" x14ac:dyDescent="0.25">
      <c r="A64" s="82">
        <v>26634</v>
      </c>
      <c r="B64" s="88">
        <v>492</v>
      </c>
      <c r="C64" s="88">
        <v>1874</v>
      </c>
      <c r="D64" s="88">
        <v>6350</v>
      </c>
      <c r="E64" s="88">
        <v>420</v>
      </c>
      <c r="F64" s="88">
        <v>328</v>
      </c>
      <c r="G64" s="88">
        <v>180</v>
      </c>
      <c r="H64" s="88">
        <v>0</v>
      </c>
      <c r="I64" s="88">
        <v>1</v>
      </c>
      <c r="J64" s="88">
        <v>930</v>
      </c>
      <c r="K64" s="88">
        <v>9646</v>
      </c>
      <c r="L64" s="88">
        <v>57</v>
      </c>
      <c r="M64" s="88">
        <v>485</v>
      </c>
      <c r="N64" s="88">
        <v>177</v>
      </c>
      <c r="O64" s="88">
        <v>38</v>
      </c>
      <c r="P64" s="88">
        <v>101</v>
      </c>
      <c r="Q64" s="88">
        <v>1</v>
      </c>
      <c r="R64" s="88">
        <v>102</v>
      </c>
      <c r="S64" s="88">
        <v>859</v>
      </c>
      <c r="T64" s="88">
        <v>10504</v>
      </c>
      <c r="U64" s="88">
        <v>183</v>
      </c>
      <c r="V64" s="88">
        <v>75</v>
      </c>
      <c r="W64" s="88">
        <v>40</v>
      </c>
      <c r="X64" s="88">
        <v>0</v>
      </c>
      <c r="Y64" s="88">
        <v>298</v>
      </c>
      <c r="Z64" s="88">
        <v>298</v>
      </c>
      <c r="AA64" s="88">
        <v>999</v>
      </c>
      <c r="AB64" s="88">
        <v>53</v>
      </c>
      <c r="AC64" s="88">
        <v>87</v>
      </c>
      <c r="AD64" s="88">
        <v>206</v>
      </c>
      <c r="AE64" s="88">
        <v>29</v>
      </c>
      <c r="AF64" s="88">
        <v>12</v>
      </c>
      <c r="AG64" s="88">
        <v>41</v>
      </c>
      <c r="AH64" s="88">
        <v>1386</v>
      </c>
      <c r="AI64" s="88">
        <v>1684</v>
      </c>
      <c r="AJ64" s="88">
        <v>8820</v>
      </c>
      <c r="AK64" s="88">
        <v>6572</v>
      </c>
      <c r="AL64" s="88">
        <v>1351</v>
      </c>
      <c r="AM64" s="88">
        <v>897</v>
      </c>
      <c r="AN64" s="88">
        <v>10504</v>
      </c>
      <c r="AO64" s="88">
        <v>495</v>
      </c>
      <c r="AP64" s="88">
        <v>1863</v>
      </c>
      <c r="AQ64" s="88">
        <v>6339</v>
      </c>
      <c r="AR64" s="88">
        <v>426</v>
      </c>
      <c r="AS64" s="88">
        <v>327</v>
      </c>
      <c r="AT64" s="88">
        <v>186</v>
      </c>
      <c r="AU64" s="88">
        <v>0</v>
      </c>
      <c r="AV64" s="88">
        <v>1</v>
      </c>
      <c r="AW64" s="88">
        <v>942</v>
      </c>
      <c r="AX64" s="88">
        <v>9638</v>
      </c>
      <c r="AY64" s="88">
        <v>57</v>
      </c>
      <c r="AZ64" s="88">
        <v>477</v>
      </c>
      <c r="BA64" s="88">
        <v>176</v>
      </c>
      <c r="BB64" s="88">
        <v>40</v>
      </c>
      <c r="BC64" s="88">
        <v>100</v>
      </c>
      <c r="BD64" s="88">
        <v>1</v>
      </c>
      <c r="BE64" s="88">
        <v>101</v>
      </c>
      <c r="BF64" s="88">
        <v>851</v>
      </c>
      <c r="BG64" s="88">
        <v>10489</v>
      </c>
      <c r="BH64" s="88">
        <v>186</v>
      </c>
      <c r="BI64" s="88">
        <v>75</v>
      </c>
      <c r="BJ64" s="88">
        <v>40</v>
      </c>
      <c r="BK64" s="88">
        <v>0</v>
      </c>
      <c r="BL64" s="88">
        <v>302</v>
      </c>
      <c r="BM64" s="88">
        <v>302</v>
      </c>
      <c r="BN64" s="88">
        <v>957</v>
      </c>
      <c r="BO64" s="88">
        <v>55</v>
      </c>
      <c r="BP64" s="88">
        <v>86</v>
      </c>
      <c r="BQ64" s="88">
        <v>206</v>
      </c>
      <c r="BR64" s="88">
        <v>29</v>
      </c>
      <c r="BS64" s="88">
        <v>11</v>
      </c>
      <c r="BT64" s="88">
        <v>40</v>
      </c>
      <c r="BU64" s="88">
        <v>1344</v>
      </c>
      <c r="BV64" s="88">
        <v>1646</v>
      </c>
      <c r="BW64" s="88">
        <v>8843</v>
      </c>
      <c r="BX64" s="88">
        <v>6556</v>
      </c>
      <c r="BY64" s="88">
        <v>1391</v>
      </c>
      <c r="BZ64" s="88">
        <v>896</v>
      </c>
      <c r="CA64" s="88">
        <v>10489</v>
      </c>
      <c r="CB64" s="88">
        <v>537</v>
      </c>
      <c r="CC64" s="88">
        <v>2299</v>
      </c>
      <c r="CD64" s="88">
        <v>6707</v>
      </c>
      <c r="CE64" s="88">
        <v>426</v>
      </c>
      <c r="CF64" s="88">
        <v>327</v>
      </c>
      <c r="CG64" s="88">
        <v>246</v>
      </c>
      <c r="CH64" s="88">
        <v>0</v>
      </c>
      <c r="CI64" s="88">
        <v>1</v>
      </c>
      <c r="CJ64" s="88">
        <v>1001</v>
      </c>
      <c r="CK64" s="88">
        <v>10545</v>
      </c>
      <c r="CL64" s="88">
        <v>57</v>
      </c>
      <c r="CM64" s="88">
        <v>541</v>
      </c>
      <c r="CN64" s="88">
        <v>176</v>
      </c>
      <c r="CO64" s="88">
        <v>38</v>
      </c>
      <c r="CP64" s="88">
        <v>100</v>
      </c>
      <c r="CQ64" s="88">
        <v>1</v>
      </c>
      <c r="CR64" s="88">
        <v>101</v>
      </c>
      <c r="CS64" s="88">
        <v>914</v>
      </c>
      <c r="CT64" s="88">
        <v>11459</v>
      </c>
      <c r="CU64" s="88">
        <v>186</v>
      </c>
      <c r="CV64" s="88">
        <v>75</v>
      </c>
      <c r="CW64" s="88">
        <v>40</v>
      </c>
      <c r="CX64" s="88">
        <v>0</v>
      </c>
      <c r="CY64" s="88">
        <v>302</v>
      </c>
      <c r="CZ64" s="88">
        <v>302</v>
      </c>
      <c r="DA64" s="88">
        <v>845</v>
      </c>
      <c r="DB64" s="88">
        <v>54</v>
      </c>
      <c r="DC64" s="88">
        <v>86</v>
      </c>
      <c r="DD64" s="88">
        <v>206</v>
      </c>
      <c r="DE64" s="88">
        <v>31</v>
      </c>
      <c r="DF64" s="88">
        <v>10</v>
      </c>
      <c r="DG64" s="88">
        <v>41</v>
      </c>
      <c r="DH64" s="88">
        <v>1232</v>
      </c>
      <c r="DI64" s="88">
        <v>1534</v>
      </c>
      <c r="DJ64" s="88">
        <v>9924</v>
      </c>
      <c r="DK64" s="88">
        <v>6955</v>
      </c>
      <c r="DL64" s="88">
        <v>2073</v>
      </c>
      <c r="DM64" s="88">
        <v>896</v>
      </c>
      <c r="DN64" s="88">
        <v>11459</v>
      </c>
    </row>
    <row r="65" spans="1:118" x14ac:dyDescent="0.25">
      <c r="A65" s="82">
        <v>26724</v>
      </c>
      <c r="B65" s="88">
        <v>509</v>
      </c>
      <c r="C65" s="88">
        <v>1996</v>
      </c>
      <c r="D65" s="88">
        <v>6612</v>
      </c>
      <c r="E65" s="88">
        <v>442</v>
      </c>
      <c r="F65" s="88">
        <v>344</v>
      </c>
      <c r="G65" s="88">
        <v>165</v>
      </c>
      <c r="H65" s="88">
        <v>0</v>
      </c>
      <c r="I65" s="88">
        <v>2</v>
      </c>
      <c r="J65" s="88">
        <v>952</v>
      </c>
      <c r="K65" s="88">
        <v>10069</v>
      </c>
      <c r="L65" s="88">
        <v>64</v>
      </c>
      <c r="M65" s="88">
        <v>523</v>
      </c>
      <c r="N65" s="88">
        <v>183</v>
      </c>
      <c r="O65" s="88">
        <v>17</v>
      </c>
      <c r="P65" s="88">
        <v>101</v>
      </c>
      <c r="Q65" s="88">
        <v>2</v>
      </c>
      <c r="R65" s="88">
        <v>102</v>
      </c>
      <c r="S65" s="88">
        <v>889</v>
      </c>
      <c r="T65" s="88">
        <v>10958</v>
      </c>
      <c r="U65" s="88">
        <v>193</v>
      </c>
      <c r="V65" s="88">
        <v>80</v>
      </c>
      <c r="W65" s="88">
        <v>42</v>
      </c>
      <c r="X65" s="88">
        <v>0</v>
      </c>
      <c r="Y65" s="88">
        <v>316</v>
      </c>
      <c r="Z65" s="88">
        <v>316</v>
      </c>
      <c r="AA65" s="88">
        <v>1010</v>
      </c>
      <c r="AB65" s="88">
        <v>54</v>
      </c>
      <c r="AC65" s="88">
        <v>92</v>
      </c>
      <c r="AD65" s="88">
        <v>217</v>
      </c>
      <c r="AE65" s="88">
        <v>31</v>
      </c>
      <c r="AF65" s="88">
        <v>15</v>
      </c>
      <c r="AG65" s="88">
        <v>46</v>
      </c>
      <c r="AH65" s="88">
        <v>1419</v>
      </c>
      <c r="AI65" s="88">
        <v>1735</v>
      </c>
      <c r="AJ65" s="88">
        <v>9223</v>
      </c>
      <c r="AK65" s="88">
        <v>6814</v>
      </c>
      <c r="AL65" s="88">
        <v>1481</v>
      </c>
      <c r="AM65" s="88">
        <v>928</v>
      </c>
      <c r="AN65" s="88">
        <v>10958</v>
      </c>
      <c r="AO65" s="88">
        <v>506</v>
      </c>
      <c r="AP65" s="88">
        <v>2054</v>
      </c>
      <c r="AQ65" s="88">
        <v>6584</v>
      </c>
      <c r="AR65" s="88">
        <v>435</v>
      </c>
      <c r="AS65" s="88">
        <v>343</v>
      </c>
      <c r="AT65" s="88">
        <v>149</v>
      </c>
      <c r="AU65" s="88">
        <v>0</v>
      </c>
      <c r="AV65" s="88">
        <v>2</v>
      </c>
      <c r="AW65" s="88">
        <v>929</v>
      </c>
      <c r="AX65" s="88">
        <v>10074</v>
      </c>
      <c r="AY65" s="88">
        <v>64</v>
      </c>
      <c r="AZ65" s="88">
        <v>529</v>
      </c>
      <c r="BA65" s="88">
        <v>183</v>
      </c>
      <c r="BB65" s="88">
        <v>10</v>
      </c>
      <c r="BC65" s="88">
        <v>102</v>
      </c>
      <c r="BD65" s="88">
        <v>2</v>
      </c>
      <c r="BE65" s="88">
        <v>103</v>
      </c>
      <c r="BF65" s="88">
        <v>890</v>
      </c>
      <c r="BG65" s="88">
        <v>10963</v>
      </c>
      <c r="BH65" s="88">
        <v>193</v>
      </c>
      <c r="BI65" s="88">
        <v>80</v>
      </c>
      <c r="BJ65" s="88">
        <v>41</v>
      </c>
      <c r="BK65" s="88">
        <v>0</v>
      </c>
      <c r="BL65" s="88">
        <v>315</v>
      </c>
      <c r="BM65" s="88">
        <v>315</v>
      </c>
      <c r="BN65" s="88">
        <v>1021</v>
      </c>
      <c r="BO65" s="88">
        <v>55</v>
      </c>
      <c r="BP65" s="88">
        <v>92</v>
      </c>
      <c r="BQ65" s="88">
        <v>217</v>
      </c>
      <c r="BR65" s="88">
        <v>32</v>
      </c>
      <c r="BS65" s="88">
        <v>16</v>
      </c>
      <c r="BT65" s="88">
        <v>49</v>
      </c>
      <c r="BU65" s="88">
        <v>1433</v>
      </c>
      <c r="BV65" s="88">
        <v>1748</v>
      </c>
      <c r="BW65" s="88">
        <v>9216</v>
      </c>
      <c r="BX65" s="88">
        <v>6815</v>
      </c>
      <c r="BY65" s="88">
        <v>1475</v>
      </c>
      <c r="BZ65" s="88">
        <v>926</v>
      </c>
      <c r="CA65" s="88">
        <v>10963</v>
      </c>
      <c r="CB65" s="88">
        <v>490</v>
      </c>
      <c r="CC65" s="88">
        <v>1900</v>
      </c>
      <c r="CD65" s="88">
        <v>6180</v>
      </c>
      <c r="CE65" s="88">
        <v>435</v>
      </c>
      <c r="CF65" s="88">
        <v>343</v>
      </c>
      <c r="CG65" s="88">
        <v>80</v>
      </c>
      <c r="CH65" s="88">
        <v>0</v>
      </c>
      <c r="CI65" s="88">
        <v>2</v>
      </c>
      <c r="CJ65" s="88">
        <v>860</v>
      </c>
      <c r="CK65" s="88">
        <v>9430</v>
      </c>
      <c r="CL65" s="88">
        <v>64</v>
      </c>
      <c r="CM65" s="88">
        <v>518</v>
      </c>
      <c r="CN65" s="88">
        <v>183</v>
      </c>
      <c r="CO65" s="88">
        <v>10</v>
      </c>
      <c r="CP65" s="88">
        <v>102</v>
      </c>
      <c r="CQ65" s="88">
        <v>2</v>
      </c>
      <c r="CR65" s="88">
        <v>104</v>
      </c>
      <c r="CS65" s="88">
        <v>879</v>
      </c>
      <c r="CT65" s="88">
        <v>10309</v>
      </c>
      <c r="CU65" s="88">
        <v>193</v>
      </c>
      <c r="CV65" s="88">
        <v>80</v>
      </c>
      <c r="CW65" s="88">
        <v>41</v>
      </c>
      <c r="CX65" s="88">
        <v>0</v>
      </c>
      <c r="CY65" s="88">
        <v>315</v>
      </c>
      <c r="CZ65" s="88">
        <v>315</v>
      </c>
      <c r="DA65" s="88">
        <v>1045</v>
      </c>
      <c r="DB65" s="88">
        <v>52</v>
      </c>
      <c r="DC65" s="88">
        <v>92</v>
      </c>
      <c r="DD65" s="88">
        <v>217</v>
      </c>
      <c r="DE65" s="88">
        <v>30</v>
      </c>
      <c r="DF65" s="88">
        <v>15</v>
      </c>
      <c r="DG65" s="88">
        <v>45</v>
      </c>
      <c r="DH65" s="88">
        <v>1452</v>
      </c>
      <c r="DI65" s="88">
        <v>1766</v>
      </c>
      <c r="DJ65" s="88">
        <v>8542</v>
      </c>
      <c r="DK65" s="88">
        <v>6542</v>
      </c>
      <c r="DL65" s="88">
        <v>1075</v>
      </c>
      <c r="DM65" s="88">
        <v>926</v>
      </c>
      <c r="DN65" s="88">
        <v>10309</v>
      </c>
    </row>
    <row r="66" spans="1:118" x14ac:dyDescent="0.25">
      <c r="A66" s="82">
        <v>26816</v>
      </c>
      <c r="B66" s="88">
        <v>530</v>
      </c>
      <c r="C66" s="88">
        <v>2188</v>
      </c>
      <c r="D66" s="88">
        <v>6931</v>
      </c>
      <c r="E66" s="88">
        <v>466</v>
      </c>
      <c r="F66" s="88">
        <v>365</v>
      </c>
      <c r="G66" s="88">
        <v>156</v>
      </c>
      <c r="H66" s="88">
        <v>0</v>
      </c>
      <c r="I66" s="88">
        <v>2</v>
      </c>
      <c r="J66" s="88">
        <v>988</v>
      </c>
      <c r="K66" s="88">
        <v>10637</v>
      </c>
      <c r="L66" s="88">
        <v>73</v>
      </c>
      <c r="M66" s="88">
        <v>553</v>
      </c>
      <c r="N66" s="88">
        <v>189</v>
      </c>
      <c r="O66" s="88">
        <v>11</v>
      </c>
      <c r="P66" s="88">
        <v>101</v>
      </c>
      <c r="Q66" s="88">
        <v>2</v>
      </c>
      <c r="R66" s="88">
        <v>104</v>
      </c>
      <c r="S66" s="88">
        <v>930</v>
      </c>
      <c r="T66" s="88">
        <v>11566</v>
      </c>
      <c r="U66" s="88">
        <v>209</v>
      </c>
      <c r="V66" s="88">
        <v>91</v>
      </c>
      <c r="W66" s="88">
        <v>45</v>
      </c>
      <c r="X66" s="88">
        <v>1</v>
      </c>
      <c r="Y66" s="88">
        <v>345</v>
      </c>
      <c r="Z66" s="88">
        <v>345</v>
      </c>
      <c r="AA66" s="88">
        <v>1058</v>
      </c>
      <c r="AB66" s="88">
        <v>54</v>
      </c>
      <c r="AC66" s="88">
        <v>98</v>
      </c>
      <c r="AD66" s="88">
        <v>226</v>
      </c>
      <c r="AE66" s="88">
        <v>32</v>
      </c>
      <c r="AF66" s="88">
        <v>18</v>
      </c>
      <c r="AG66" s="88">
        <v>50</v>
      </c>
      <c r="AH66" s="88">
        <v>1486</v>
      </c>
      <c r="AI66" s="88">
        <v>1831</v>
      </c>
      <c r="AJ66" s="88">
        <v>9736</v>
      </c>
      <c r="AK66" s="88">
        <v>7110</v>
      </c>
      <c r="AL66" s="88">
        <v>1635</v>
      </c>
      <c r="AM66" s="88">
        <v>991</v>
      </c>
      <c r="AN66" s="88">
        <v>11566</v>
      </c>
      <c r="AO66" s="88">
        <v>531</v>
      </c>
      <c r="AP66" s="88">
        <v>2023</v>
      </c>
      <c r="AQ66" s="88">
        <v>6973</v>
      </c>
      <c r="AR66" s="88">
        <v>466</v>
      </c>
      <c r="AS66" s="88">
        <v>365</v>
      </c>
      <c r="AT66" s="88">
        <v>172</v>
      </c>
      <c r="AU66" s="88">
        <v>0</v>
      </c>
      <c r="AV66" s="88">
        <v>2</v>
      </c>
      <c r="AW66" s="88">
        <v>1005</v>
      </c>
      <c r="AX66" s="88">
        <v>10532</v>
      </c>
      <c r="AY66" s="88">
        <v>73</v>
      </c>
      <c r="AZ66" s="88">
        <v>563</v>
      </c>
      <c r="BA66" s="88">
        <v>193</v>
      </c>
      <c r="BB66" s="88">
        <v>5</v>
      </c>
      <c r="BC66" s="88">
        <v>100</v>
      </c>
      <c r="BD66" s="88">
        <v>2</v>
      </c>
      <c r="BE66" s="88">
        <v>102</v>
      </c>
      <c r="BF66" s="88">
        <v>937</v>
      </c>
      <c r="BG66" s="88">
        <v>11469</v>
      </c>
      <c r="BH66" s="88">
        <v>209</v>
      </c>
      <c r="BI66" s="88">
        <v>85</v>
      </c>
      <c r="BJ66" s="88">
        <v>44</v>
      </c>
      <c r="BK66" s="88">
        <v>1</v>
      </c>
      <c r="BL66" s="88">
        <v>339</v>
      </c>
      <c r="BM66" s="88">
        <v>339</v>
      </c>
      <c r="BN66" s="88">
        <v>1080</v>
      </c>
      <c r="BO66" s="88">
        <v>53</v>
      </c>
      <c r="BP66" s="88">
        <v>99</v>
      </c>
      <c r="BQ66" s="88">
        <v>226</v>
      </c>
      <c r="BR66" s="88">
        <v>33</v>
      </c>
      <c r="BS66" s="88">
        <v>17</v>
      </c>
      <c r="BT66" s="88">
        <v>50</v>
      </c>
      <c r="BU66" s="88">
        <v>1509</v>
      </c>
      <c r="BV66" s="88">
        <v>1848</v>
      </c>
      <c r="BW66" s="88">
        <v>9621</v>
      </c>
      <c r="BX66" s="88">
        <v>7115</v>
      </c>
      <c r="BY66" s="88">
        <v>1529</v>
      </c>
      <c r="BZ66" s="88">
        <v>976</v>
      </c>
      <c r="CA66" s="88">
        <v>11469</v>
      </c>
      <c r="CB66" s="88">
        <v>461</v>
      </c>
      <c r="CC66" s="88">
        <v>1725</v>
      </c>
      <c r="CD66" s="88">
        <v>6967</v>
      </c>
      <c r="CE66" s="88">
        <v>466</v>
      </c>
      <c r="CF66" s="88">
        <v>365</v>
      </c>
      <c r="CG66" s="88">
        <v>217</v>
      </c>
      <c r="CH66" s="88">
        <v>0</v>
      </c>
      <c r="CI66" s="88">
        <v>2</v>
      </c>
      <c r="CJ66" s="88">
        <v>1050</v>
      </c>
      <c r="CK66" s="88">
        <v>10203</v>
      </c>
      <c r="CL66" s="88">
        <v>73</v>
      </c>
      <c r="CM66" s="88">
        <v>562</v>
      </c>
      <c r="CN66" s="88">
        <v>193</v>
      </c>
      <c r="CO66" s="88">
        <v>4</v>
      </c>
      <c r="CP66" s="88">
        <v>100</v>
      </c>
      <c r="CQ66" s="88">
        <v>2</v>
      </c>
      <c r="CR66" s="88">
        <v>102</v>
      </c>
      <c r="CS66" s="88">
        <v>934</v>
      </c>
      <c r="CT66" s="88">
        <v>11137</v>
      </c>
      <c r="CU66" s="88">
        <v>209</v>
      </c>
      <c r="CV66" s="88">
        <v>85</v>
      </c>
      <c r="CW66" s="88">
        <v>44</v>
      </c>
      <c r="CX66" s="88">
        <v>1</v>
      </c>
      <c r="CY66" s="88">
        <v>339</v>
      </c>
      <c r="CZ66" s="88">
        <v>339</v>
      </c>
      <c r="DA66" s="88">
        <v>1522</v>
      </c>
      <c r="DB66" s="88">
        <v>54</v>
      </c>
      <c r="DC66" s="88">
        <v>99</v>
      </c>
      <c r="DD66" s="88">
        <v>226</v>
      </c>
      <c r="DE66" s="88">
        <v>34</v>
      </c>
      <c r="DF66" s="88">
        <v>23</v>
      </c>
      <c r="DG66" s="88">
        <v>57</v>
      </c>
      <c r="DH66" s="88">
        <v>1959</v>
      </c>
      <c r="DI66" s="88">
        <v>2298</v>
      </c>
      <c r="DJ66" s="88">
        <v>8839</v>
      </c>
      <c r="DK66" s="88">
        <v>7035</v>
      </c>
      <c r="DL66" s="88">
        <v>828</v>
      </c>
      <c r="DM66" s="88">
        <v>976</v>
      </c>
      <c r="DN66" s="88">
        <v>11137</v>
      </c>
    </row>
    <row r="67" spans="1:118" x14ac:dyDescent="0.25">
      <c r="A67" s="82">
        <v>26908</v>
      </c>
      <c r="B67" s="88">
        <v>551</v>
      </c>
      <c r="C67" s="88">
        <v>2342</v>
      </c>
      <c r="D67" s="88">
        <v>7290</v>
      </c>
      <c r="E67" s="88">
        <v>503</v>
      </c>
      <c r="F67" s="88">
        <v>388</v>
      </c>
      <c r="G67" s="88">
        <v>161</v>
      </c>
      <c r="H67" s="88">
        <v>0</v>
      </c>
      <c r="I67" s="88">
        <v>2</v>
      </c>
      <c r="J67" s="88">
        <v>1054</v>
      </c>
      <c r="K67" s="88">
        <v>11237</v>
      </c>
      <c r="L67" s="88">
        <v>83</v>
      </c>
      <c r="M67" s="88">
        <v>578</v>
      </c>
      <c r="N67" s="88">
        <v>195</v>
      </c>
      <c r="O67" s="88">
        <v>24</v>
      </c>
      <c r="P67" s="88">
        <v>101</v>
      </c>
      <c r="Q67" s="88">
        <v>2</v>
      </c>
      <c r="R67" s="88">
        <v>104</v>
      </c>
      <c r="S67" s="88">
        <v>983</v>
      </c>
      <c r="T67" s="88">
        <v>12220</v>
      </c>
      <c r="U67" s="88">
        <v>229</v>
      </c>
      <c r="V67" s="88">
        <v>105</v>
      </c>
      <c r="W67" s="88">
        <v>51</v>
      </c>
      <c r="X67" s="88">
        <v>1</v>
      </c>
      <c r="Y67" s="88">
        <v>385</v>
      </c>
      <c r="Z67" s="88">
        <v>385</v>
      </c>
      <c r="AA67" s="88">
        <v>1159</v>
      </c>
      <c r="AB67" s="88">
        <v>54</v>
      </c>
      <c r="AC67" s="88">
        <v>104</v>
      </c>
      <c r="AD67" s="88">
        <v>235</v>
      </c>
      <c r="AE67" s="88">
        <v>33</v>
      </c>
      <c r="AF67" s="88">
        <v>18</v>
      </c>
      <c r="AG67" s="88">
        <v>51</v>
      </c>
      <c r="AH67" s="88">
        <v>1604</v>
      </c>
      <c r="AI67" s="88">
        <v>1989</v>
      </c>
      <c r="AJ67" s="88">
        <v>10231</v>
      </c>
      <c r="AK67" s="88">
        <v>7443</v>
      </c>
      <c r="AL67" s="88">
        <v>1723</v>
      </c>
      <c r="AM67" s="88">
        <v>1066</v>
      </c>
      <c r="AN67" s="88">
        <v>12220</v>
      </c>
      <c r="AO67" s="88">
        <v>550</v>
      </c>
      <c r="AP67" s="88">
        <v>2519</v>
      </c>
      <c r="AQ67" s="88">
        <v>7282</v>
      </c>
      <c r="AR67" s="88">
        <v>502</v>
      </c>
      <c r="AS67" s="88">
        <v>390</v>
      </c>
      <c r="AT67" s="88">
        <v>148</v>
      </c>
      <c r="AU67" s="88">
        <v>0</v>
      </c>
      <c r="AV67" s="88">
        <v>2</v>
      </c>
      <c r="AW67" s="88">
        <v>1041</v>
      </c>
      <c r="AX67" s="88">
        <v>11392</v>
      </c>
      <c r="AY67" s="88">
        <v>83</v>
      </c>
      <c r="AZ67" s="88">
        <v>568</v>
      </c>
      <c r="BA67" s="88">
        <v>194</v>
      </c>
      <c r="BB67" s="88">
        <v>27</v>
      </c>
      <c r="BC67" s="88">
        <v>102</v>
      </c>
      <c r="BD67" s="88">
        <v>3</v>
      </c>
      <c r="BE67" s="88">
        <v>105</v>
      </c>
      <c r="BF67" s="88">
        <v>977</v>
      </c>
      <c r="BG67" s="88">
        <v>12369</v>
      </c>
      <c r="BH67" s="88">
        <v>223</v>
      </c>
      <c r="BI67" s="88">
        <v>109</v>
      </c>
      <c r="BJ67" s="88">
        <v>51</v>
      </c>
      <c r="BK67" s="88">
        <v>1</v>
      </c>
      <c r="BL67" s="88">
        <v>384</v>
      </c>
      <c r="BM67" s="88">
        <v>384</v>
      </c>
      <c r="BN67" s="88">
        <v>1108</v>
      </c>
      <c r="BO67" s="88">
        <v>53</v>
      </c>
      <c r="BP67" s="88">
        <v>104</v>
      </c>
      <c r="BQ67" s="88">
        <v>235</v>
      </c>
      <c r="BR67" s="88">
        <v>28</v>
      </c>
      <c r="BS67" s="88">
        <v>20</v>
      </c>
      <c r="BT67" s="88">
        <v>48</v>
      </c>
      <c r="BU67" s="88">
        <v>1547</v>
      </c>
      <c r="BV67" s="88">
        <v>1931</v>
      </c>
      <c r="BW67" s="88">
        <v>10438</v>
      </c>
      <c r="BX67" s="88">
        <v>7435</v>
      </c>
      <c r="BY67" s="88">
        <v>1924</v>
      </c>
      <c r="BZ67" s="88">
        <v>1079</v>
      </c>
      <c r="CA67" s="88">
        <v>12369</v>
      </c>
      <c r="CB67" s="88">
        <v>595</v>
      </c>
      <c r="CC67" s="88">
        <v>2306</v>
      </c>
      <c r="CD67" s="88">
        <v>7236</v>
      </c>
      <c r="CE67" s="88">
        <v>502</v>
      </c>
      <c r="CF67" s="88">
        <v>390</v>
      </c>
      <c r="CG67" s="88">
        <v>72</v>
      </c>
      <c r="CH67" s="88">
        <v>0</v>
      </c>
      <c r="CI67" s="88">
        <v>2</v>
      </c>
      <c r="CJ67" s="88">
        <v>965</v>
      </c>
      <c r="CK67" s="88">
        <v>11101</v>
      </c>
      <c r="CL67" s="88">
        <v>83</v>
      </c>
      <c r="CM67" s="88">
        <v>564</v>
      </c>
      <c r="CN67" s="88">
        <v>194</v>
      </c>
      <c r="CO67" s="88">
        <v>31</v>
      </c>
      <c r="CP67" s="88">
        <v>102</v>
      </c>
      <c r="CQ67" s="88">
        <v>3</v>
      </c>
      <c r="CR67" s="88">
        <v>105</v>
      </c>
      <c r="CS67" s="88">
        <v>976</v>
      </c>
      <c r="CT67" s="88">
        <v>12077</v>
      </c>
      <c r="CU67" s="88">
        <v>223</v>
      </c>
      <c r="CV67" s="88">
        <v>109</v>
      </c>
      <c r="CW67" s="88">
        <v>51</v>
      </c>
      <c r="CX67" s="88">
        <v>1</v>
      </c>
      <c r="CY67" s="88">
        <v>384</v>
      </c>
      <c r="CZ67" s="88">
        <v>384</v>
      </c>
      <c r="DA67" s="88">
        <v>737</v>
      </c>
      <c r="DB67" s="88">
        <v>55</v>
      </c>
      <c r="DC67" s="88">
        <v>104</v>
      </c>
      <c r="DD67" s="88">
        <v>235</v>
      </c>
      <c r="DE67" s="88">
        <v>28</v>
      </c>
      <c r="DF67" s="88">
        <v>16</v>
      </c>
      <c r="DG67" s="88">
        <v>44</v>
      </c>
      <c r="DH67" s="88">
        <v>1175</v>
      </c>
      <c r="DI67" s="88">
        <v>1559</v>
      </c>
      <c r="DJ67" s="88">
        <v>10518</v>
      </c>
      <c r="DK67" s="88">
        <v>7373</v>
      </c>
      <c r="DL67" s="88">
        <v>2066</v>
      </c>
      <c r="DM67" s="88">
        <v>1079</v>
      </c>
      <c r="DN67" s="88">
        <v>12077</v>
      </c>
    </row>
    <row r="68" spans="1:118" x14ac:dyDescent="0.25">
      <c r="A68" s="82">
        <v>26999</v>
      </c>
      <c r="B68" s="88">
        <v>573</v>
      </c>
      <c r="C68" s="88">
        <v>2450</v>
      </c>
      <c r="D68" s="88">
        <v>7660</v>
      </c>
      <c r="E68" s="88">
        <v>552</v>
      </c>
      <c r="F68" s="88">
        <v>411</v>
      </c>
      <c r="G68" s="88">
        <v>185</v>
      </c>
      <c r="H68" s="88">
        <v>0</v>
      </c>
      <c r="I68" s="88">
        <v>2</v>
      </c>
      <c r="J68" s="88">
        <v>1151</v>
      </c>
      <c r="K68" s="88">
        <v>11833</v>
      </c>
      <c r="L68" s="88">
        <v>92</v>
      </c>
      <c r="M68" s="88">
        <v>606</v>
      </c>
      <c r="N68" s="88">
        <v>204</v>
      </c>
      <c r="O68" s="88">
        <v>43</v>
      </c>
      <c r="P68" s="88">
        <v>102</v>
      </c>
      <c r="Q68" s="88">
        <v>2</v>
      </c>
      <c r="R68" s="88">
        <v>104</v>
      </c>
      <c r="S68" s="88">
        <v>1049</v>
      </c>
      <c r="T68" s="88">
        <v>12882</v>
      </c>
      <c r="U68" s="88">
        <v>251</v>
      </c>
      <c r="V68" s="88">
        <v>117</v>
      </c>
      <c r="W68" s="88">
        <v>56</v>
      </c>
      <c r="X68" s="88">
        <v>1</v>
      </c>
      <c r="Y68" s="88">
        <v>424</v>
      </c>
      <c r="Z68" s="88">
        <v>424</v>
      </c>
      <c r="AA68" s="88">
        <v>1262</v>
      </c>
      <c r="AB68" s="88">
        <v>56</v>
      </c>
      <c r="AC68" s="88">
        <v>112</v>
      </c>
      <c r="AD68" s="88">
        <v>244</v>
      </c>
      <c r="AE68" s="88">
        <v>35</v>
      </c>
      <c r="AF68" s="88">
        <v>17</v>
      </c>
      <c r="AG68" s="88">
        <v>51</v>
      </c>
      <c r="AH68" s="88">
        <v>1726</v>
      </c>
      <c r="AI68" s="88">
        <v>2150</v>
      </c>
      <c r="AJ68" s="88">
        <v>10732</v>
      </c>
      <c r="AK68" s="88">
        <v>7791</v>
      </c>
      <c r="AL68" s="88">
        <v>1813</v>
      </c>
      <c r="AM68" s="88">
        <v>1128</v>
      </c>
      <c r="AN68" s="88">
        <v>12882</v>
      </c>
      <c r="AO68" s="88">
        <v>578</v>
      </c>
      <c r="AP68" s="88">
        <v>2432</v>
      </c>
      <c r="AQ68" s="88">
        <v>7666</v>
      </c>
      <c r="AR68" s="88">
        <v>546</v>
      </c>
      <c r="AS68" s="88">
        <v>411</v>
      </c>
      <c r="AT68" s="88">
        <v>176</v>
      </c>
      <c r="AU68" s="88">
        <v>0</v>
      </c>
      <c r="AV68" s="88">
        <v>2</v>
      </c>
      <c r="AW68" s="88">
        <v>1136</v>
      </c>
      <c r="AX68" s="88">
        <v>11812</v>
      </c>
      <c r="AY68" s="88">
        <v>92</v>
      </c>
      <c r="AZ68" s="88">
        <v>604</v>
      </c>
      <c r="BA68" s="88">
        <v>204</v>
      </c>
      <c r="BB68" s="88">
        <v>44</v>
      </c>
      <c r="BC68" s="88">
        <v>102</v>
      </c>
      <c r="BD68" s="88">
        <v>2</v>
      </c>
      <c r="BE68" s="88">
        <v>104</v>
      </c>
      <c r="BF68" s="88">
        <v>1048</v>
      </c>
      <c r="BG68" s="88">
        <v>12859</v>
      </c>
      <c r="BH68" s="88">
        <v>261</v>
      </c>
      <c r="BI68" s="88">
        <v>119</v>
      </c>
      <c r="BJ68" s="88">
        <v>57</v>
      </c>
      <c r="BK68" s="88">
        <v>1</v>
      </c>
      <c r="BL68" s="88">
        <v>438</v>
      </c>
      <c r="BM68" s="88">
        <v>438</v>
      </c>
      <c r="BN68" s="88">
        <v>1310</v>
      </c>
      <c r="BO68" s="88">
        <v>57</v>
      </c>
      <c r="BP68" s="88">
        <v>112</v>
      </c>
      <c r="BQ68" s="88">
        <v>244</v>
      </c>
      <c r="BR68" s="88">
        <v>40</v>
      </c>
      <c r="BS68" s="88">
        <v>16</v>
      </c>
      <c r="BT68" s="88">
        <v>56</v>
      </c>
      <c r="BU68" s="88">
        <v>1779</v>
      </c>
      <c r="BV68" s="88">
        <v>2217</v>
      </c>
      <c r="BW68" s="88">
        <v>10642</v>
      </c>
      <c r="BX68" s="88">
        <v>7814</v>
      </c>
      <c r="BY68" s="88">
        <v>1698</v>
      </c>
      <c r="BZ68" s="88">
        <v>1130</v>
      </c>
      <c r="CA68" s="88">
        <v>12859</v>
      </c>
      <c r="CB68" s="88">
        <v>625</v>
      </c>
      <c r="CC68" s="88">
        <v>3050</v>
      </c>
      <c r="CD68" s="88">
        <v>8129</v>
      </c>
      <c r="CE68" s="88">
        <v>546</v>
      </c>
      <c r="CF68" s="88">
        <v>411</v>
      </c>
      <c r="CG68" s="88">
        <v>234</v>
      </c>
      <c r="CH68" s="88">
        <v>0</v>
      </c>
      <c r="CI68" s="88">
        <v>2</v>
      </c>
      <c r="CJ68" s="88">
        <v>1194</v>
      </c>
      <c r="CK68" s="88">
        <v>12998</v>
      </c>
      <c r="CL68" s="88">
        <v>92</v>
      </c>
      <c r="CM68" s="88">
        <v>625</v>
      </c>
      <c r="CN68" s="88">
        <v>204</v>
      </c>
      <c r="CO68" s="88">
        <v>43</v>
      </c>
      <c r="CP68" s="88">
        <v>102</v>
      </c>
      <c r="CQ68" s="88">
        <v>2</v>
      </c>
      <c r="CR68" s="88">
        <v>104</v>
      </c>
      <c r="CS68" s="88">
        <v>1068</v>
      </c>
      <c r="CT68" s="88">
        <v>14066</v>
      </c>
      <c r="CU68" s="88">
        <v>261</v>
      </c>
      <c r="CV68" s="88">
        <v>119</v>
      </c>
      <c r="CW68" s="88">
        <v>57</v>
      </c>
      <c r="CX68" s="88">
        <v>1</v>
      </c>
      <c r="CY68" s="88">
        <v>438</v>
      </c>
      <c r="CZ68" s="88">
        <v>438</v>
      </c>
      <c r="DA68" s="88">
        <v>1163</v>
      </c>
      <c r="DB68" s="88">
        <v>57</v>
      </c>
      <c r="DC68" s="88">
        <v>112</v>
      </c>
      <c r="DD68" s="88">
        <v>244</v>
      </c>
      <c r="DE68" s="88">
        <v>42</v>
      </c>
      <c r="DF68" s="88">
        <v>15</v>
      </c>
      <c r="DG68" s="88">
        <v>57</v>
      </c>
      <c r="DH68" s="88">
        <v>1633</v>
      </c>
      <c r="DI68" s="88">
        <v>2071</v>
      </c>
      <c r="DJ68" s="88">
        <v>11996</v>
      </c>
      <c r="DK68" s="88">
        <v>8290</v>
      </c>
      <c r="DL68" s="88">
        <v>2576</v>
      </c>
      <c r="DM68" s="88">
        <v>1130</v>
      </c>
      <c r="DN68" s="88">
        <v>14066</v>
      </c>
    </row>
    <row r="69" spans="1:118" x14ac:dyDescent="0.25">
      <c r="A69" s="82">
        <v>27089</v>
      </c>
      <c r="B69" s="88">
        <v>600</v>
      </c>
      <c r="C69" s="88">
        <v>2466</v>
      </c>
      <c r="D69" s="88">
        <v>8150</v>
      </c>
      <c r="E69" s="88">
        <v>592</v>
      </c>
      <c r="F69" s="88">
        <v>434</v>
      </c>
      <c r="G69" s="88">
        <v>210</v>
      </c>
      <c r="H69" s="88">
        <v>0</v>
      </c>
      <c r="I69" s="88">
        <v>2</v>
      </c>
      <c r="J69" s="88">
        <v>1238</v>
      </c>
      <c r="K69" s="88">
        <v>12454</v>
      </c>
      <c r="L69" s="88">
        <v>102</v>
      </c>
      <c r="M69" s="88">
        <v>655</v>
      </c>
      <c r="N69" s="88">
        <v>228</v>
      </c>
      <c r="O69" s="88">
        <v>55</v>
      </c>
      <c r="P69" s="88">
        <v>102</v>
      </c>
      <c r="Q69" s="88">
        <v>2</v>
      </c>
      <c r="R69" s="88">
        <v>104</v>
      </c>
      <c r="S69" s="88">
        <v>1144</v>
      </c>
      <c r="T69" s="88">
        <v>13598</v>
      </c>
      <c r="U69" s="88">
        <v>276</v>
      </c>
      <c r="V69" s="88">
        <v>125</v>
      </c>
      <c r="W69" s="88">
        <v>61</v>
      </c>
      <c r="X69" s="88">
        <v>1</v>
      </c>
      <c r="Y69" s="88">
        <v>463</v>
      </c>
      <c r="Z69" s="88">
        <v>463</v>
      </c>
      <c r="AA69" s="88">
        <v>1429</v>
      </c>
      <c r="AB69" s="88">
        <v>59</v>
      </c>
      <c r="AC69" s="88">
        <v>123</v>
      </c>
      <c r="AD69" s="88">
        <v>254</v>
      </c>
      <c r="AE69" s="88">
        <v>37</v>
      </c>
      <c r="AF69" s="88">
        <v>15</v>
      </c>
      <c r="AG69" s="88">
        <v>51</v>
      </c>
      <c r="AH69" s="88">
        <v>1917</v>
      </c>
      <c r="AI69" s="88">
        <v>2379</v>
      </c>
      <c r="AJ69" s="88">
        <v>11218</v>
      </c>
      <c r="AK69" s="88">
        <v>8187</v>
      </c>
      <c r="AL69" s="88">
        <v>1883</v>
      </c>
      <c r="AM69" s="88">
        <v>1148</v>
      </c>
      <c r="AN69" s="88">
        <v>13598</v>
      </c>
      <c r="AO69" s="88">
        <v>593</v>
      </c>
      <c r="AP69" s="88">
        <v>2324</v>
      </c>
      <c r="AQ69" s="88">
        <v>8161</v>
      </c>
      <c r="AR69" s="88">
        <v>602</v>
      </c>
      <c r="AS69" s="88">
        <v>433</v>
      </c>
      <c r="AT69" s="88">
        <v>227</v>
      </c>
      <c r="AU69" s="88">
        <v>0</v>
      </c>
      <c r="AV69" s="88">
        <v>2</v>
      </c>
      <c r="AW69" s="88">
        <v>1264</v>
      </c>
      <c r="AX69" s="88">
        <v>12342</v>
      </c>
      <c r="AY69" s="88">
        <v>102</v>
      </c>
      <c r="AZ69" s="88">
        <v>664</v>
      </c>
      <c r="BA69" s="88">
        <v>226</v>
      </c>
      <c r="BB69" s="88">
        <v>58</v>
      </c>
      <c r="BC69" s="88">
        <v>101</v>
      </c>
      <c r="BD69" s="88">
        <v>2</v>
      </c>
      <c r="BE69" s="88">
        <v>102</v>
      </c>
      <c r="BF69" s="88">
        <v>1153</v>
      </c>
      <c r="BG69" s="88">
        <v>13495</v>
      </c>
      <c r="BH69" s="88">
        <v>272</v>
      </c>
      <c r="BI69" s="88">
        <v>123</v>
      </c>
      <c r="BJ69" s="88">
        <v>60</v>
      </c>
      <c r="BK69" s="88">
        <v>1</v>
      </c>
      <c r="BL69" s="88">
        <v>456</v>
      </c>
      <c r="BM69" s="88">
        <v>456</v>
      </c>
      <c r="BN69" s="88">
        <v>1447</v>
      </c>
      <c r="BO69" s="88">
        <v>59</v>
      </c>
      <c r="BP69" s="88">
        <v>123</v>
      </c>
      <c r="BQ69" s="88">
        <v>254</v>
      </c>
      <c r="BR69" s="88">
        <v>34</v>
      </c>
      <c r="BS69" s="88">
        <v>14</v>
      </c>
      <c r="BT69" s="88">
        <v>48</v>
      </c>
      <c r="BU69" s="88">
        <v>1931</v>
      </c>
      <c r="BV69" s="88">
        <v>2387</v>
      </c>
      <c r="BW69" s="88">
        <v>11108</v>
      </c>
      <c r="BX69" s="88">
        <v>8175</v>
      </c>
      <c r="BY69" s="88">
        <v>1783</v>
      </c>
      <c r="BZ69" s="88">
        <v>1150</v>
      </c>
      <c r="CA69" s="88">
        <v>13495</v>
      </c>
      <c r="CB69" s="88">
        <v>575</v>
      </c>
      <c r="CC69" s="88">
        <v>2554</v>
      </c>
      <c r="CD69" s="88">
        <v>7587</v>
      </c>
      <c r="CE69" s="88">
        <v>602</v>
      </c>
      <c r="CF69" s="88">
        <v>433</v>
      </c>
      <c r="CG69" s="88">
        <v>121</v>
      </c>
      <c r="CH69" s="88">
        <v>0</v>
      </c>
      <c r="CI69" s="88">
        <v>2</v>
      </c>
      <c r="CJ69" s="88">
        <v>1158</v>
      </c>
      <c r="CK69" s="88">
        <v>11873</v>
      </c>
      <c r="CL69" s="88">
        <v>102</v>
      </c>
      <c r="CM69" s="88">
        <v>635</v>
      </c>
      <c r="CN69" s="88">
        <v>226</v>
      </c>
      <c r="CO69" s="88">
        <v>56</v>
      </c>
      <c r="CP69" s="88">
        <v>101</v>
      </c>
      <c r="CQ69" s="88">
        <v>2</v>
      </c>
      <c r="CR69" s="88">
        <v>103</v>
      </c>
      <c r="CS69" s="88">
        <v>1122</v>
      </c>
      <c r="CT69" s="88">
        <v>12995</v>
      </c>
      <c r="CU69" s="88">
        <v>272</v>
      </c>
      <c r="CV69" s="88">
        <v>123</v>
      </c>
      <c r="CW69" s="88">
        <v>60</v>
      </c>
      <c r="CX69" s="88">
        <v>1</v>
      </c>
      <c r="CY69" s="88">
        <v>456</v>
      </c>
      <c r="CZ69" s="88">
        <v>456</v>
      </c>
      <c r="DA69" s="88">
        <v>1469</v>
      </c>
      <c r="DB69" s="88">
        <v>56</v>
      </c>
      <c r="DC69" s="88">
        <v>123</v>
      </c>
      <c r="DD69" s="88">
        <v>254</v>
      </c>
      <c r="DE69" s="88">
        <v>31</v>
      </c>
      <c r="DF69" s="88">
        <v>13</v>
      </c>
      <c r="DG69" s="88">
        <v>44</v>
      </c>
      <c r="DH69" s="88">
        <v>1946</v>
      </c>
      <c r="DI69" s="88">
        <v>2402</v>
      </c>
      <c r="DJ69" s="88">
        <v>10593</v>
      </c>
      <c r="DK69" s="88">
        <v>7836</v>
      </c>
      <c r="DL69" s="88">
        <v>1607</v>
      </c>
      <c r="DM69" s="88">
        <v>1150</v>
      </c>
      <c r="DN69" s="88">
        <v>12995</v>
      </c>
    </row>
    <row r="70" spans="1:118" x14ac:dyDescent="0.25">
      <c r="A70" s="82">
        <v>27181</v>
      </c>
      <c r="B70" s="88">
        <v>631</v>
      </c>
      <c r="C70" s="88">
        <v>2388</v>
      </c>
      <c r="D70" s="88">
        <v>8823</v>
      </c>
      <c r="E70" s="88">
        <v>623</v>
      </c>
      <c r="F70" s="88">
        <v>456</v>
      </c>
      <c r="G70" s="88">
        <v>220</v>
      </c>
      <c r="H70" s="88">
        <v>0</v>
      </c>
      <c r="I70" s="88">
        <v>2</v>
      </c>
      <c r="J70" s="88">
        <v>1301</v>
      </c>
      <c r="K70" s="88">
        <v>13143</v>
      </c>
      <c r="L70" s="88">
        <v>113</v>
      </c>
      <c r="M70" s="88">
        <v>717</v>
      </c>
      <c r="N70" s="88">
        <v>271</v>
      </c>
      <c r="O70" s="88">
        <v>61</v>
      </c>
      <c r="P70" s="88">
        <v>102</v>
      </c>
      <c r="Q70" s="88">
        <v>2</v>
      </c>
      <c r="R70" s="88">
        <v>104</v>
      </c>
      <c r="S70" s="88">
        <v>1267</v>
      </c>
      <c r="T70" s="88">
        <v>14410</v>
      </c>
      <c r="U70" s="88">
        <v>307</v>
      </c>
      <c r="V70" s="88">
        <v>130</v>
      </c>
      <c r="W70" s="88">
        <v>68</v>
      </c>
      <c r="X70" s="88">
        <v>1</v>
      </c>
      <c r="Y70" s="88">
        <v>506</v>
      </c>
      <c r="Z70" s="88">
        <v>506</v>
      </c>
      <c r="AA70" s="88">
        <v>1678</v>
      </c>
      <c r="AB70" s="88">
        <v>61</v>
      </c>
      <c r="AC70" s="88">
        <v>138</v>
      </c>
      <c r="AD70" s="88">
        <v>263</v>
      </c>
      <c r="AE70" s="88">
        <v>37</v>
      </c>
      <c r="AF70" s="88">
        <v>14</v>
      </c>
      <c r="AG70" s="88">
        <v>51</v>
      </c>
      <c r="AH70" s="88">
        <v>2192</v>
      </c>
      <c r="AI70" s="88">
        <v>2698</v>
      </c>
      <c r="AJ70" s="88">
        <v>11713</v>
      </c>
      <c r="AK70" s="88">
        <v>8643</v>
      </c>
      <c r="AL70" s="88">
        <v>1943</v>
      </c>
      <c r="AM70" s="88">
        <v>1127</v>
      </c>
      <c r="AN70" s="88">
        <v>14410</v>
      </c>
      <c r="AO70" s="88">
        <v>632</v>
      </c>
      <c r="AP70" s="88">
        <v>2611</v>
      </c>
      <c r="AQ70" s="88">
        <v>8655</v>
      </c>
      <c r="AR70" s="88">
        <v>640</v>
      </c>
      <c r="AS70" s="88">
        <v>456</v>
      </c>
      <c r="AT70" s="88">
        <v>224</v>
      </c>
      <c r="AU70" s="88">
        <v>0</v>
      </c>
      <c r="AV70" s="88">
        <v>2</v>
      </c>
      <c r="AW70" s="88">
        <v>1321</v>
      </c>
      <c r="AX70" s="88">
        <v>13219</v>
      </c>
      <c r="AY70" s="88">
        <v>112</v>
      </c>
      <c r="AZ70" s="88">
        <v>696</v>
      </c>
      <c r="BA70" s="88">
        <v>260</v>
      </c>
      <c r="BB70" s="88">
        <v>60</v>
      </c>
      <c r="BC70" s="88">
        <v>104</v>
      </c>
      <c r="BD70" s="88">
        <v>2</v>
      </c>
      <c r="BE70" s="88">
        <v>106</v>
      </c>
      <c r="BF70" s="88">
        <v>1236</v>
      </c>
      <c r="BG70" s="88">
        <v>14454</v>
      </c>
      <c r="BH70" s="88">
        <v>294</v>
      </c>
      <c r="BI70" s="88">
        <v>129</v>
      </c>
      <c r="BJ70" s="88">
        <v>67</v>
      </c>
      <c r="BK70" s="88">
        <v>1</v>
      </c>
      <c r="BL70" s="88">
        <v>490</v>
      </c>
      <c r="BM70" s="88">
        <v>490</v>
      </c>
      <c r="BN70" s="88">
        <v>1514</v>
      </c>
      <c r="BO70" s="88">
        <v>60</v>
      </c>
      <c r="BP70" s="88">
        <v>138</v>
      </c>
      <c r="BQ70" s="88">
        <v>264</v>
      </c>
      <c r="BR70" s="88">
        <v>39</v>
      </c>
      <c r="BS70" s="88">
        <v>14</v>
      </c>
      <c r="BT70" s="88">
        <v>53</v>
      </c>
      <c r="BU70" s="88">
        <v>2029</v>
      </c>
      <c r="BV70" s="88">
        <v>2519</v>
      </c>
      <c r="BW70" s="88">
        <v>11935</v>
      </c>
      <c r="BX70" s="88">
        <v>8582</v>
      </c>
      <c r="BY70" s="88">
        <v>2212</v>
      </c>
      <c r="BZ70" s="88">
        <v>1141</v>
      </c>
      <c r="CA70" s="88">
        <v>14454</v>
      </c>
      <c r="CB70" s="88">
        <v>547</v>
      </c>
      <c r="CC70" s="88">
        <v>1995</v>
      </c>
      <c r="CD70" s="88">
        <v>8818</v>
      </c>
      <c r="CE70" s="88">
        <v>640</v>
      </c>
      <c r="CF70" s="88">
        <v>456</v>
      </c>
      <c r="CG70" s="88">
        <v>283</v>
      </c>
      <c r="CH70" s="88">
        <v>0</v>
      </c>
      <c r="CI70" s="88">
        <v>2</v>
      </c>
      <c r="CJ70" s="88">
        <v>1380</v>
      </c>
      <c r="CK70" s="88">
        <v>12740</v>
      </c>
      <c r="CL70" s="88">
        <v>112</v>
      </c>
      <c r="CM70" s="88">
        <v>694</v>
      </c>
      <c r="CN70" s="88">
        <v>260</v>
      </c>
      <c r="CO70" s="88">
        <v>44</v>
      </c>
      <c r="CP70" s="88">
        <v>104</v>
      </c>
      <c r="CQ70" s="88">
        <v>2</v>
      </c>
      <c r="CR70" s="88">
        <v>106</v>
      </c>
      <c r="CS70" s="88">
        <v>1217</v>
      </c>
      <c r="CT70" s="88">
        <v>13957</v>
      </c>
      <c r="CU70" s="88">
        <v>294</v>
      </c>
      <c r="CV70" s="88">
        <v>129</v>
      </c>
      <c r="CW70" s="88">
        <v>67</v>
      </c>
      <c r="CX70" s="88">
        <v>1</v>
      </c>
      <c r="CY70" s="88">
        <v>490</v>
      </c>
      <c r="CZ70" s="88">
        <v>490</v>
      </c>
      <c r="DA70" s="88">
        <v>2116</v>
      </c>
      <c r="DB70" s="88">
        <v>61</v>
      </c>
      <c r="DC70" s="88">
        <v>138</v>
      </c>
      <c r="DD70" s="88">
        <v>264</v>
      </c>
      <c r="DE70" s="88">
        <v>41</v>
      </c>
      <c r="DF70" s="88">
        <v>18</v>
      </c>
      <c r="DG70" s="88">
        <v>59</v>
      </c>
      <c r="DH70" s="88">
        <v>2638</v>
      </c>
      <c r="DI70" s="88">
        <v>3128</v>
      </c>
      <c r="DJ70" s="88">
        <v>10829</v>
      </c>
      <c r="DK70" s="88">
        <v>8489</v>
      </c>
      <c r="DL70" s="88">
        <v>1199</v>
      </c>
      <c r="DM70" s="88">
        <v>1141</v>
      </c>
      <c r="DN70" s="88">
        <v>13957</v>
      </c>
    </row>
    <row r="71" spans="1:118" x14ac:dyDescent="0.25">
      <c r="A71" s="82">
        <v>27273</v>
      </c>
      <c r="B71" s="88">
        <v>668</v>
      </c>
      <c r="C71" s="88">
        <v>2305</v>
      </c>
      <c r="D71" s="88">
        <v>9559</v>
      </c>
      <c r="E71" s="88">
        <v>662</v>
      </c>
      <c r="F71" s="88">
        <v>478</v>
      </c>
      <c r="G71" s="88">
        <v>215</v>
      </c>
      <c r="H71" s="88">
        <v>0</v>
      </c>
      <c r="I71" s="88">
        <v>2</v>
      </c>
      <c r="J71" s="88">
        <v>1356</v>
      </c>
      <c r="K71" s="88">
        <v>13889</v>
      </c>
      <c r="L71" s="88">
        <v>124</v>
      </c>
      <c r="M71" s="88">
        <v>783</v>
      </c>
      <c r="N71" s="88">
        <v>322</v>
      </c>
      <c r="O71" s="88">
        <v>65</v>
      </c>
      <c r="P71" s="88">
        <v>105</v>
      </c>
      <c r="Q71" s="88">
        <v>3</v>
      </c>
      <c r="R71" s="88">
        <v>108</v>
      </c>
      <c r="S71" s="88">
        <v>1402</v>
      </c>
      <c r="T71" s="88">
        <v>15291</v>
      </c>
      <c r="U71" s="88">
        <v>332</v>
      </c>
      <c r="V71" s="88">
        <v>136</v>
      </c>
      <c r="W71" s="88">
        <v>77</v>
      </c>
      <c r="X71" s="88">
        <v>1</v>
      </c>
      <c r="Y71" s="88">
        <v>547</v>
      </c>
      <c r="Z71" s="88">
        <v>547</v>
      </c>
      <c r="AA71" s="88">
        <v>1909</v>
      </c>
      <c r="AB71" s="88">
        <v>63</v>
      </c>
      <c r="AC71" s="88">
        <v>155</v>
      </c>
      <c r="AD71" s="88">
        <v>272</v>
      </c>
      <c r="AE71" s="88">
        <v>36</v>
      </c>
      <c r="AF71" s="88">
        <v>15</v>
      </c>
      <c r="AG71" s="88">
        <v>51</v>
      </c>
      <c r="AH71" s="88">
        <v>2449</v>
      </c>
      <c r="AI71" s="88">
        <v>2995</v>
      </c>
      <c r="AJ71" s="88">
        <v>12296</v>
      </c>
      <c r="AK71" s="88">
        <v>9135</v>
      </c>
      <c r="AL71" s="88">
        <v>2069</v>
      </c>
      <c r="AM71" s="88">
        <v>1091</v>
      </c>
      <c r="AN71" s="88">
        <v>15291</v>
      </c>
      <c r="AO71" s="88">
        <v>678</v>
      </c>
      <c r="AP71" s="88">
        <v>2166</v>
      </c>
      <c r="AQ71" s="88">
        <v>9706</v>
      </c>
      <c r="AR71" s="88">
        <v>624</v>
      </c>
      <c r="AS71" s="88">
        <v>478</v>
      </c>
      <c r="AT71" s="88">
        <v>207</v>
      </c>
      <c r="AU71" s="88">
        <v>0</v>
      </c>
      <c r="AV71" s="88">
        <v>2</v>
      </c>
      <c r="AW71" s="88">
        <v>1311</v>
      </c>
      <c r="AX71" s="88">
        <v>13860</v>
      </c>
      <c r="AY71" s="88">
        <v>124</v>
      </c>
      <c r="AZ71" s="88">
        <v>811</v>
      </c>
      <c r="BA71" s="88">
        <v>331</v>
      </c>
      <c r="BB71" s="88">
        <v>64</v>
      </c>
      <c r="BC71" s="88">
        <v>104</v>
      </c>
      <c r="BD71" s="88">
        <v>3</v>
      </c>
      <c r="BE71" s="88">
        <v>106</v>
      </c>
      <c r="BF71" s="88">
        <v>1437</v>
      </c>
      <c r="BG71" s="88">
        <v>15297</v>
      </c>
      <c r="BH71" s="88">
        <v>350</v>
      </c>
      <c r="BI71" s="88">
        <v>138</v>
      </c>
      <c r="BJ71" s="88">
        <v>78</v>
      </c>
      <c r="BK71" s="88">
        <v>1</v>
      </c>
      <c r="BL71" s="88">
        <v>567</v>
      </c>
      <c r="BM71" s="88">
        <v>567</v>
      </c>
      <c r="BN71" s="88">
        <v>2066</v>
      </c>
      <c r="BO71" s="88">
        <v>65</v>
      </c>
      <c r="BP71" s="88">
        <v>156</v>
      </c>
      <c r="BQ71" s="88">
        <v>271</v>
      </c>
      <c r="BR71" s="88">
        <v>36</v>
      </c>
      <c r="BS71" s="88">
        <v>14</v>
      </c>
      <c r="BT71" s="88">
        <v>50</v>
      </c>
      <c r="BU71" s="88">
        <v>2609</v>
      </c>
      <c r="BV71" s="88">
        <v>3175</v>
      </c>
      <c r="BW71" s="88">
        <v>12122</v>
      </c>
      <c r="BX71" s="88">
        <v>9211</v>
      </c>
      <c r="BY71" s="88">
        <v>1834</v>
      </c>
      <c r="BZ71" s="88">
        <v>1076</v>
      </c>
      <c r="CA71" s="88">
        <v>15297</v>
      </c>
      <c r="CB71" s="88">
        <v>736</v>
      </c>
      <c r="CC71" s="88">
        <v>1955</v>
      </c>
      <c r="CD71" s="88">
        <v>9536</v>
      </c>
      <c r="CE71" s="88">
        <v>624</v>
      </c>
      <c r="CF71" s="88">
        <v>478</v>
      </c>
      <c r="CG71" s="88">
        <v>101</v>
      </c>
      <c r="CH71" s="88">
        <v>0</v>
      </c>
      <c r="CI71" s="88">
        <v>2</v>
      </c>
      <c r="CJ71" s="88">
        <v>1205</v>
      </c>
      <c r="CK71" s="88">
        <v>13431</v>
      </c>
      <c r="CL71" s="88">
        <v>124</v>
      </c>
      <c r="CM71" s="88">
        <v>804</v>
      </c>
      <c r="CN71" s="88">
        <v>331</v>
      </c>
      <c r="CO71" s="88">
        <v>72</v>
      </c>
      <c r="CP71" s="88">
        <v>103</v>
      </c>
      <c r="CQ71" s="88">
        <v>3</v>
      </c>
      <c r="CR71" s="88">
        <v>106</v>
      </c>
      <c r="CS71" s="88">
        <v>1437</v>
      </c>
      <c r="CT71" s="88">
        <v>14868</v>
      </c>
      <c r="CU71" s="88">
        <v>350</v>
      </c>
      <c r="CV71" s="88">
        <v>138</v>
      </c>
      <c r="CW71" s="88">
        <v>78</v>
      </c>
      <c r="CX71" s="88">
        <v>1</v>
      </c>
      <c r="CY71" s="88">
        <v>567</v>
      </c>
      <c r="CZ71" s="88">
        <v>567</v>
      </c>
      <c r="DA71" s="88">
        <v>1413</v>
      </c>
      <c r="DB71" s="88">
        <v>68</v>
      </c>
      <c r="DC71" s="88">
        <v>156</v>
      </c>
      <c r="DD71" s="88">
        <v>271</v>
      </c>
      <c r="DE71" s="88">
        <v>36</v>
      </c>
      <c r="DF71" s="88">
        <v>12</v>
      </c>
      <c r="DG71" s="88">
        <v>48</v>
      </c>
      <c r="DH71" s="88">
        <v>1956</v>
      </c>
      <c r="DI71" s="88">
        <v>2523</v>
      </c>
      <c r="DJ71" s="88">
        <v>12346</v>
      </c>
      <c r="DK71" s="88">
        <v>9139</v>
      </c>
      <c r="DL71" s="88">
        <v>2130</v>
      </c>
      <c r="DM71" s="88">
        <v>1076</v>
      </c>
      <c r="DN71" s="88">
        <v>14868</v>
      </c>
    </row>
    <row r="72" spans="1:118" x14ac:dyDescent="0.25">
      <c r="A72" s="82">
        <v>27364</v>
      </c>
      <c r="B72" s="88">
        <v>710</v>
      </c>
      <c r="C72" s="88">
        <v>2233</v>
      </c>
      <c r="D72" s="88">
        <v>10142</v>
      </c>
      <c r="E72" s="88">
        <v>721</v>
      </c>
      <c r="F72" s="88">
        <v>501</v>
      </c>
      <c r="G72" s="88">
        <v>211</v>
      </c>
      <c r="H72" s="88">
        <v>0</v>
      </c>
      <c r="I72" s="88">
        <v>2</v>
      </c>
      <c r="J72" s="88">
        <v>1435</v>
      </c>
      <c r="K72" s="88">
        <v>14521</v>
      </c>
      <c r="L72" s="88">
        <v>134</v>
      </c>
      <c r="M72" s="88">
        <v>854</v>
      </c>
      <c r="N72" s="88">
        <v>364</v>
      </c>
      <c r="O72" s="88">
        <v>70</v>
      </c>
      <c r="P72" s="88">
        <v>110</v>
      </c>
      <c r="Q72" s="88">
        <v>3</v>
      </c>
      <c r="R72" s="88">
        <v>113</v>
      </c>
      <c r="S72" s="88">
        <v>1535</v>
      </c>
      <c r="T72" s="88">
        <v>16056</v>
      </c>
      <c r="U72" s="88">
        <v>349</v>
      </c>
      <c r="V72" s="88">
        <v>141</v>
      </c>
      <c r="W72" s="88">
        <v>86</v>
      </c>
      <c r="X72" s="88">
        <v>1</v>
      </c>
      <c r="Y72" s="88">
        <v>577</v>
      </c>
      <c r="Z72" s="88">
        <v>577</v>
      </c>
      <c r="AA72" s="88">
        <v>2009</v>
      </c>
      <c r="AB72" s="88">
        <v>63</v>
      </c>
      <c r="AC72" s="88">
        <v>171</v>
      </c>
      <c r="AD72" s="88">
        <v>282</v>
      </c>
      <c r="AE72" s="88">
        <v>36</v>
      </c>
      <c r="AF72" s="88">
        <v>17</v>
      </c>
      <c r="AG72" s="88">
        <v>53</v>
      </c>
      <c r="AH72" s="88">
        <v>2578</v>
      </c>
      <c r="AI72" s="88">
        <v>3155</v>
      </c>
      <c r="AJ72" s="88">
        <v>12901</v>
      </c>
      <c r="AK72" s="88">
        <v>9633</v>
      </c>
      <c r="AL72" s="88">
        <v>2198</v>
      </c>
      <c r="AM72" s="88">
        <v>1070</v>
      </c>
      <c r="AN72" s="88">
        <v>16056</v>
      </c>
      <c r="AO72" s="88">
        <v>694</v>
      </c>
      <c r="AP72" s="88">
        <v>2223</v>
      </c>
      <c r="AQ72" s="88">
        <v>10193</v>
      </c>
      <c r="AR72" s="88">
        <v>732</v>
      </c>
      <c r="AS72" s="88">
        <v>501</v>
      </c>
      <c r="AT72" s="88">
        <v>203</v>
      </c>
      <c r="AU72" s="88">
        <v>0</v>
      </c>
      <c r="AV72" s="88">
        <v>2</v>
      </c>
      <c r="AW72" s="88">
        <v>1438</v>
      </c>
      <c r="AX72" s="88">
        <v>14548</v>
      </c>
      <c r="AY72" s="88">
        <v>135</v>
      </c>
      <c r="AZ72" s="88">
        <v>836</v>
      </c>
      <c r="BA72" s="88">
        <v>365</v>
      </c>
      <c r="BB72" s="88">
        <v>71</v>
      </c>
      <c r="BC72" s="88">
        <v>108</v>
      </c>
      <c r="BD72" s="88">
        <v>3</v>
      </c>
      <c r="BE72" s="88">
        <v>111</v>
      </c>
      <c r="BF72" s="88">
        <v>1518</v>
      </c>
      <c r="BG72" s="88">
        <v>16066</v>
      </c>
      <c r="BH72" s="88">
        <v>352</v>
      </c>
      <c r="BI72" s="88">
        <v>140</v>
      </c>
      <c r="BJ72" s="88">
        <v>88</v>
      </c>
      <c r="BK72" s="88">
        <v>1</v>
      </c>
      <c r="BL72" s="88">
        <v>582</v>
      </c>
      <c r="BM72" s="88">
        <v>582</v>
      </c>
      <c r="BN72" s="88">
        <v>2050</v>
      </c>
      <c r="BO72" s="88">
        <v>62</v>
      </c>
      <c r="BP72" s="88">
        <v>171</v>
      </c>
      <c r="BQ72" s="88">
        <v>281</v>
      </c>
      <c r="BR72" s="88">
        <v>35</v>
      </c>
      <c r="BS72" s="88">
        <v>18</v>
      </c>
      <c r="BT72" s="88">
        <v>53</v>
      </c>
      <c r="BU72" s="88">
        <v>2617</v>
      </c>
      <c r="BV72" s="88">
        <v>3198</v>
      </c>
      <c r="BW72" s="88">
        <v>12868</v>
      </c>
      <c r="BX72" s="88">
        <v>9609</v>
      </c>
      <c r="BY72" s="88">
        <v>2192</v>
      </c>
      <c r="BZ72" s="88">
        <v>1067</v>
      </c>
      <c r="CA72" s="88">
        <v>16066</v>
      </c>
      <c r="CB72" s="88">
        <v>749</v>
      </c>
      <c r="CC72" s="88">
        <v>2966</v>
      </c>
      <c r="CD72" s="88">
        <v>10822</v>
      </c>
      <c r="CE72" s="88">
        <v>732</v>
      </c>
      <c r="CF72" s="88">
        <v>501</v>
      </c>
      <c r="CG72" s="88">
        <v>270</v>
      </c>
      <c r="CH72" s="88">
        <v>0</v>
      </c>
      <c r="CI72" s="88">
        <v>2</v>
      </c>
      <c r="CJ72" s="88">
        <v>1505</v>
      </c>
      <c r="CK72" s="88">
        <v>16042</v>
      </c>
      <c r="CL72" s="88">
        <v>135</v>
      </c>
      <c r="CM72" s="88">
        <v>877</v>
      </c>
      <c r="CN72" s="88">
        <v>365</v>
      </c>
      <c r="CO72" s="88">
        <v>69</v>
      </c>
      <c r="CP72" s="88">
        <v>108</v>
      </c>
      <c r="CQ72" s="88">
        <v>3</v>
      </c>
      <c r="CR72" s="88">
        <v>111</v>
      </c>
      <c r="CS72" s="88">
        <v>1557</v>
      </c>
      <c r="CT72" s="88">
        <v>17599</v>
      </c>
      <c r="CU72" s="88">
        <v>352</v>
      </c>
      <c r="CV72" s="88">
        <v>140</v>
      </c>
      <c r="CW72" s="88">
        <v>88</v>
      </c>
      <c r="CX72" s="88">
        <v>1</v>
      </c>
      <c r="CY72" s="88">
        <v>582</v>
      </c>
      <c r="CZ72" s="88">
        <v>582</v>
      </c>
      <c r="DA72" s="88">
        <v>1824</v>
      </c>
      <c r="DB72" s="88">
        <v>61</v>
      </c>
      <c r="DC72" s="88">
        <v>171</v>
      </c>
      <c r="DD72" s="88">
        <v>281</v>
      </c>
      <c r="DE72" s="88">
        <v>37</v>
      </c>
      <c r="DF72" s="88">
        <v>16</v>
      </c>
      <c r="DG72" s="88">
        <v>53</v>
      </c>
      <c r="DH72" s="88">
        <v>2390</v>
      </c>
      <c r="DI72" s="88">
        <v>2972</v>
      </c>
      <c r="DJ72" s="88">
        <v>14627</v>
      </c>
      <c r="DK72" s="88">
        <v>10178</v>
      </c>
      <c r="DL72" s="88">
        <v>3383</v>
      </c>
      <c r="DM72" s="88">
        <v>1067</v>
      </c>
      <c r="DN72" s="88">
        <v>17599</v>
      </c>
    </row>
    <row r="73" spans="1:118" x14ac:dyDescent="0.25">
      <c r="A73" s="82">
        <v>27454</v>
      </c>
      <c r="B73" s="88">
        <v>754</v>
      </c>
      <c r="C73" s="88">
        <v>2232</v>
      </c>
      <c r="D73" s="88">
        <v>10495</v>
      </c>
      <c r="E73" s="88">
        <v>778</v>
      </c>
      <c r="F73" s="88">
        <v>525</v>
      </c>
      <c r="G73" s="88">
        <v>213</v>
      </c>
      <c r="H73" s="88">
        <v>0</v>
      </c>
      <c r="I73" s="88">
        <v>2</v>
      </c>
      <c r="J73" s="88">
        <v>1518</v>
      </c>
      <c r="K73" s="88">
        <v>14998</v>
      </c>
      <c r="L73" s="88">
        <v>143</v>
      </c>
      <c r="M73" s="88">
        <v>932</v>
      </c>
      <c r="N73" s="88">
        <v>374</v>
      </c>
      <c r="O73" s="88">
        <v>76</v>
      </c>
      <c r="P73" s="88">
        <v>112</v>
      </c>
      <c r="Q73" s="88">
        <v>4</v>
      </c>
      <c r="R73" s="88">
        <v>116</v>
      </c>
      <c r="S73" s="88">
        <v>1641</v>
      </c>
      <c r="T73" s="88">
        <v>16639</v>
      </c>
      <c r="U73" s="88">
        <v>360</v>
      </c>
      <c r="V73" s="88">
        <v>146</v>
      </c>
      <c r="W73" s="88">
        <v>93</v>
      </c>
      <c r="X73" s="88">
        <v>1</v>
      </c>
      <c r="Y73" s="88">
        <v>599</v>
      </c>
      <c r="Z73" s="88">
        <v>599</v>
      </c>
      <c r="AA73" s="88">
        <v>1943</v>
      </c>
      <c r="AB73" s="88">
        <v>64</v>
      </c>
      <c r="AC73" s="88">
        <v>188</v>
      </c>
      <c r="AD73" s="88">
        <v>294</v>
      </c>
      <c r="AE73" s="88">
        <v>39</v>
      </c>
      <c r="AF73" s="88">
        <v>18</v>
      </c>
      <c r="AG73" s="88">
        <v>57</v>
      </c>
      <c r="AH73" s="88">
        <v>2546</v>
      </c>
      <c r="AI73" s="88">
        <v>3146</v>
      </c>
      <c r="AJ73" s="88">
        <v>13493</v>
      </c>
      <c r="AK73" s="88">
        <v>10091</v>
      </c>
      <c r="AL73" s="88">
        <v>2319</v>
      </c>
      <c r="AM73" s="88">
        <v>1084</v>
      </c>
      <c r="AN73" s="88">
        <v>16639</v>
      </c>
      <c r="AO73" s="88">
        <v>765</v>
      </c>
      <c r="AP73" s="88">
        <v>2271</v>
      </c>
      <c r="AQ73" s="88">
        <v>10497</v>
      </c>
      <c r="AR73" s="88">
        <v>787</v>
      </c>
      <c r="AS73" s="88">
        <v>525</v>
      </c>
      <c r="AT73" s="88">
        <v>228</v>
      </c>
      <c r="AU73" s="88">
        <v>0</v>
      </c>
      <c r="AV73" s="88">
        <v>2</v>
      </c>
      <c r="AW73" s="88">
        <v>1542</v>
      </c>
      <c r="AX73" s="88">
        <v>15075</v>
      </c>
      <c r="AY73" s="88">
        <v>143</v>
      </c>
      <c r="AZ73" s="88">
        <v>929</v>
      </c>
      <c r="BA73" s="88">
        <v>376</v>
      </c>
      <c r="BB73" s="88">
        <v>76</v>
      </c>
      <c r="BC73" s="88">
        <v>117</v>
      </c>
      <c r="BD73" s="88">
        <v>3</v>
      </c>
      <c r="BE73" s="88">
        <v>121</v>
      </c>
      <c r="BF73" s="88">
        <v>1645</v>
      </c>
      <c r="BG73" s="88">
        <v>16719</v>
      </c>
      <c r="BH73" s="88">
        <v>341</v>
      </c>
      <c r="BI73" s="88">
        <v>145</v>
      </c>
      <c r="BJ73" s="88">
        <v>91</v>
      </c>
      <c r="BK73" s="88">
        <v>1</v>
      </c>
      <c r="BL73" s="88">
        <v>579</v>
      </c>
      <c r="BM73" s="88">
        <v>579</v>
      </c>
      <c r="BN73" s="88">
        <v>1888</v>
      </c>
      <c r="BO73" s="88">
        <v>64</v>
      </c>
      <c r="BP73" s="88">
        <v>188</v>
      </c>
      <c r="BQ73" s="88">
        <v>294</v>
      </c>
      <c r="BR73" s="88">
        <v>37</v>
      </c>
      <c r="BS73" s="88">
        <v>18</v>
      </c>
      <c r="BT73" s="88">
        <v>55</v>
      </c>
      <c r="BU73" s="88">
        <v>2488</v>
      </c>
      <c r="BV73" s="88">
        <v>3067</v>
      </c>
      <c r="BW73" s="88">
        <v>13653</v>
      </c>
      <c r="BX73" s="88">
        <v>10081</v>
      </c>
      <c r="BY73" s="88">
        <v>2489</v>
      </c>
      <c r="BZ73" s="88">
        <v>1083</v>
      </c>
      <c r="CA73" s="88">
        <v>16719</v>
      </c>
      <c r="CB73" s="88">
        <v>743</v>
      </c>
      <c r="CC73" s="88">
        <v>2279</v>
      </c>
      <c r="CD73" s="88">
        <v>9806</v>
      </c>
      <c r="CE73" s="88">
        <v>787</v>
      </c>
      <c r="CF73" s="88">
        <v>525</v>
      </c>
      <c r="CG73" s="88">
        <v>121</v>
      </c>
      <c r="CH73" s="88">
        <v>0</v>
      </c>
      <c r="CI73" s="88">
        <v>2</v>
      </c>
      <c r="CJ73" s="88">
        <v>1435</v>
      </c>
      <c r="CK73" s="88">
        <v>14263</v>
      </c>
      <c r="CL73" s="88">
        <v>143</v>
      </c>
      <c r="CM73" s="88">
        <v>883</v>
      </c>
      <c r="CN73" s="88">
        <v>376</v>
      </c>
      <c r="CO73" s="88">
        <v>74</v>
      </c>
      <c r="CP73" s="88">
        <v>118</v>
      </c>
      <c r="CQ73" s="88">
        <v>4</v>
      </c>
      <c r="CR73" s="88">
        <v>122</v>
      </c>
      <c r="CS73" s="88">
        <v>1598</v>
      </c>
      <c r="CT73" s="88">
        <v>15861</v>
      </c>
      <c r="CU73" s="88">
        <v>341</v>
      </c>
      <c r="CV73" s="88">
        <v>145</v>
      </c>
      <c r="CW73" s="88">
        <v>91</v>
      </c>
      <c r="CX73" s="88">
        <v>1</v>
      </c>
      <c r="CY73" s="88">
        <v>579</v>
      </c>
      <c r="CZ73" s="88">
        <v>579</v>
      </c>
      <c r="DA73" s="88">
        <v>1907</v>
      </c>
      <c r="DB73" s="88">
        <v>61</v>
      </c>
      <c r="DC73" s="88">
        <v>188</v>
      </c>
      <c r="DD73" s="88">
        <v>294</v>
      </c>
      <c r="DE73" s="88">
        <v>34</v>
      </c>
      <c r="DF73" s="88">
        <v>17</v>
      </c>
      <c r="DG73" s="88">
        <v>51</v>
      </c>
      <c r="DH73" s="88">
        <v>2500</v>
      </c>
      <c r="DI73" s="88">
        <v>3079</v>
      </c>
      <c r="DJ73" s="88">
        <v>12782</v>
      </c>
      <c r="DK73" s="88">
        <v>9658</v>
      </c>
      <c r="DL73" s="88">
        <v>2041</v>
      </c>
      <c r="DM73" s="88">
        <v>1083</v>
      </c>
      <c r="DN73" s="88">
        <v>15861</v>
      </c>
    </row>
    <row r="74" spans="1:118" x14ac:dyDescent="0.25">
      <c r="A74" s="82">
        <v>27546</v>
      </c>
      <c r="B74" s="88">
        <v>800</v>
      </c>
      <c r="C74" s="88">
        <v>2306</v>
      </c>
      <c r="D74" s="88">
        <v>10763</v>
      </c>
      <c r="E74" s="88">
        <v>805</v>
      </c>
      <c r="F74" s="88">
        <v>548</v>
      </c>
      <c r="G74" s="88">
        <v>216</v>
      </c>
      <c r="H74" s="88">
        <v>0</v>
      </c>
      <c r="I74" s="88">
        <v>2</v>
      </c>
      <c r="J74" s="88">
        <v>1571</v>
      </c>
      <c r="K74" s="88">
        <v>15440</v>
      </c>
      <c r="L74" s="88">
        <v>151</v>
      </c>
      <c r="M74" s="88">
        <v>1014</v>
      </c>
      <c r="N74" s="88">
        <v>349</v>
      </c>
      <c r="O74" s="88">
        <v>82</v>
      </c>
      <c r="P74" s="88">
        <v>111</v>
      </c>
      <c r="Q74" s="88">
        <v>4</v>
      </c>
      <c r="R74" s="88">
        <v>115</v>
      </c>
      <c r="S74" s="88">
        <v>1710</v>
      </c>
      <c r="T74" s="88">
        <v>17150</v>
      </c>
      <c r="U74" s="88">
        <v>374</v>
      </c>
      <c r="V74" s="88">
        <v>152</v>
      </c>
      <c r="W74" s="88">
        <v>97</v>
      </c>
      <c r="X74" s="88">
        <v>1</v>
      </c>
      <c r="Y74" s="88">
        <v>624</v>
      </c>
      <c r="Z74" s="88">
        <v>624</v>
      </c>
      <c r="AA74" s="88">
        <v>1857</v>
      </c>
      <c r="AB74" s="88">
        <v>68</v>
      </c>
      <c r="AC74" s="88">
        <v>208</v>
      </c>
      <c r="AD74" s="88">
        <v>308</v>
      </c>
      <c r="AE74" s="88">
        <v>43</v>
      </c>
      <c r="AF74" s="88">
        <v>20</v>
      </c>
      <c r="AG74" s="88">
        <v>62</v>
      </c>
      <c r="AH74" s="88">
        <v>2503</v>
      </c>
      <c r="AI74" s="88">
        <v>3127</v>
      </c>
      <c r="AJ74" s="88">
        <v>14023</v>
      </c>
      <c r="AK74" s="88">
        <v>10486</v>
      </c>
      <c r="AL74" s="88">
        <v>2407</v>
      </c>
      <c r="AM74" s="88">
        <v>1130</v>
      </c>
      <c r="AN74" s="88">
        <v>17150</v>
      </c>
      <c r="AO74" s="88">
        <v>798</v>
      </c>
      <c r="AP74" s="88">
        <v>2303</v>
      </c>
      <c r="AQ74" s="88">
        <v>10678</v>
      </c>
      <c r="AR74" s="88">
        <v>822</v>
      </c>
      <c r="AS74" s="88">
        <v>549</v>
      </c>
      <c r="AT74" s="88">
        <v>205</v>
      </c>
      <c r="AU74" s="88">
        <v>0</v>
      </c>
      <c r="AV74" s="88">
        <v>2</v>
      </c>
      <c r="AW74" s="88">
        <v>1579</v>
      </c>
      <c r="AX74" s="88">
        <v>15357</v>
      </c>
      <c r="AY74" s="88">
        <v>150</v>
      </c>
      <c r="AZ74" s="88">
        <v>1025</v>
      </c>
      <c r="BA74" s="88">
        <v>363</v>
      </c>
      <c r="BB74" s="88">
        <v>82</v>
      </c>
      <c r="BC74" s="88">
        <v>109</v>
      </c>
      <c r="BD74" s="88">
        <v>4</v>
      </c>
      <c r="BE74" s="88">
        <v>113</v>
      </c>
      <c r="BF74" s="88">
        <v>1732</v>
      </c>
      <c r="BG74" s="88">
        <v>17089</v>
      </c>
      <c r="BH74" s="88">
        <v>380</v>
      </c>
      <c r="BI74" s="88">
        <v>152</v>
      </c>
      <c r="BJ74" s="88">
        <v>99</v>
      </c>
      <c r="BK74" s="88">
        <v>1</v>
      </c>
      <c r="BL74" s="88">
        <v>632</v>
      </c>
      <c r="BM74" s="88">
        <v>632</v>
      </c>
      <c r="BN74" s="88">
        <v>1855</v>
      </c>
      <c r="BO74" s="88">
        <v>67</v>
      </c>
      <c r="BP74" s="88">
        <v>206</v>
      </c>
      <c r="BQ74" s="88">
        <v>309</v>
      </c>
      <c r="BR74" s="88">
        <v>45</v>
      </c>
      <c r="BS74" s="88">
        <v>20</v>
      </c>
      <c r="BT74" s="88">
        <v>65</v>
      </c>
      <c r="BU74" s="88">
        <v>2502</v>
      </c>
      <c r="BV74" s="88">
        <v>3134</v>
      </c>
      <c r="BW74" s="88">
        <v>13955</v>
      </c>
      <c r="BX74" s="88">
        <v>10541</v>
      </c>
      <c r="BY74" s="88">
        <v>2290</v>
      </c>
      <c r="BZ74" s="88">
        <v>1124</v>
      </c>
      <c r="CA74" s="88">
        <v>17089</v>
      </c>
      <c r="CB74" s="88">
        <v>688</v>
      </c>
      <c r="CC74" s="88">
        <v>1764</v>
      </c>
      <c r="CD74" s="88">
        <v>10827</v>
      </c>
      <c r="CE74" s="88">
        <v>822</v>
      </c>
      <c r="CF74" s="88">
        <v>549</v>
      </c>
      <c r="CG74" s="88">
        <v>255</v>
      </c>
      <c r="CH74" s="88">
        <v>0</v>
      </c>
      <c r="CI74" s="88">
        <v>2</v>
      </c>
      <c r="CJ74" s="88">
        <v>1628</v>
      </c>
      <c r="CK74" s="88">
        <v>14908</v>
      </c>
      <c r="CL74" s="88">
        <v>150</v>
      </c>
      <c r="CM74" s="88">
        <v>1018</v>
      </c>
      <c r="CN74" s="88">
        <v>363</v>
      </c>
      <c r="CO74" s="88">
        <v>61</v>
      </c>
      <c r="CP74" s="88">
        <v>109</v>
      </c>
      <c r="CQ74" s="88">
        <v>3</v>
      </c>
      <c r="CR74" s="88">
        <v>112</v>
      </c>
      <c r="CS74" s="88">
        <v>1705</v>
      </c>
      <c r="CT74" s="88">
        <v>16613</v>
      </c>
      <c r="CU74" s="88">
        <v>380</v>
      </c>
      <c r="CV74" s="88">
        <v>152</v>
      </c>
      <c r="CW74" s="88">
        <v>99</v>
      </c>
      <c r="CX74" s="88">
        <v>1</v>
      </c>
      <c r="CY74" s="88">
        <v>632</v>
      </c>
      <c r="CZ74" s="88">
        <v>632</v>
      </c>
      <c r="DA74" s="88">
        <v>2564</v>
      </c>
      <c r="DB74" s="88">
        <v>68</v>
      </c>
      <c r="DC74" s="88">
        <v>206</v>
      </c>
      <c r="DD74" s="88">
        <v>309</v>
      </c>
      <c r="DE74" s="88">
        <v>47</v>
      </c>
      <c r="DF74" s="88">
        <v>26</v>
      </c>
      <c r="DG74" s="88">
        <v>73</v>
      </c>
      <c r="DH74" s="88">
        <v>3221</v>
      </c>
      <c r="DI74" s="88">
        <v>3852</v>
      </c>
      <c r="DJ74" s="88">
        <v>12760</v>
      </c>
      <c r="DK74" s="88">
        <v>10451</v>
      </c>
      <c r="DL74" s="88">
        <v>1185</v>
      </c>
      <c r="DM74" s="88">
        <v>1124</v>
      </c>
      <c r="DN74" s="88">
        <v>16613</v>
      </c>
    </row>
    <row r="75" spans="1:118" x14ac:dyDescent="0.25">
      <c r="A75" s="82">
        <v>27638</v>
      </c>
      <c r="B75" s="88">
        <v>850</v>
      </c>
      <c r="C75" s="88">
        <v>2391</v>
      </c>
      <c r="D75" s="88">
        <v>11119</v>
      </c>
      <c r="E75" s="88">
        <v>806</v>
      </c>
      <c r="F75" s="88">
        <v>572</v>
      </c>
      <c r="G75" s="88">
        <v>207</v>
      </c>
      <c r="H75" s="88">
        <v>0</v>
      </c>
      <c r="I75" s="88">
        <v>2</v>
      </c>
      <c r="J75" s="88">
        <v>1587</v>
      </c>
      <c r="K75" s="88">
        <v>15947</v>
      </c>
      <c r="L75" s="88">
        <v>159</v>
      </c>
      <c r="M75" s="88">
        <v>1094</v>
      </c>
      <c r="N75" s="88">
        <v>311</v>
      </c>
      <c r="O75" s="88">
        <v>89</v>
      </c>
      <c r="P75" s="88">
        <v>108</v>
      </c>
      <c r="Q75" s="88">
        <v>4</v>
      </c>
      <c r="R75" s="88">
        <v>112</v>
      </c>
      <c r="S75" s="88">
        <v>1765</v>
      </c>
      <c r="T75" s="88">
        <v>17712</v>
      </c>
      <c r="U75" s="88">
        <v>389</v>
      </c>
      <c r="V75" s="88">
        <v>159</v>
      </c>
      <c r="W75" s="88">
        <v>99</v>
      </c>
      <c r="X75" s="88">
        <v>1</v>
      </c>
      <c r="Y75" s="88">
        <v>648</v>
      </c>
      <c r="Z75" s="88">
        <v>648</v>
      </c>
      <c r="AA75" s="88">
        <v>1930</v>
      </c>
      <c r="AB75" s="88">
        <v>73</v>
      </c>
      <c r="AC75" s="88">
        <v>231</v>
      </c>
      <c r="AD75" s="88">
        <v>323</v>
      </c>
      <c r="AE75" s="88">
        <v>46</v>
      </c>
      <c r="AF75" s="88">
        <v>20</v>
      </c>
      <c r="AG75" s="88">
        <v>66</v>
      </c>
      <c r="AH75" s="88">
        <v>2622</v>
      </c>
      <c r="AI75" s="88">
        <v>3270</v>
      </c>
      <c r="AJ75" s="88">
        <v>14442</v>
      </c>
      <c r="AK75" s="88">
        <v>10854</v>
      </c>
      <c r="AL75" s="88">
        <v>2402</v>
      </c>
      <c r="AM75" s="88">
        <v>1185</v>
      </c>
      <c r="AN75" s="88">
        <v>17712</v>
      </c>
      <c r="AO75" s="88">
        <v>844</v>
      </c>
      <c r="AP75" s="88">
        <v>2369</v>
      </c>
      <c r="AQ75" s="88">
        <v>11124</v>
      </c>
      <c r="AR75" s="88">
        <v>781</v>
      </c>
      <c r="AS75" s="88">
        <v>572</v>
      </c>
      <c r="AT75" s="88">
        <v>209</v>
      </c>
      <c r="AU75" s="88">
        <v>0</v>
      </c>
      <c r="AV75" s="88">
        <v>2</v>
      </c>
      <c r="AW75" s="88">
        <v>1563</v>
      </c>
      <c r="AX75" s="88">
        <v>15901</v>
      </c>
      <c r="AY75" s="88">
        <v>159</v>
      </c>
      <c r="AZ75" s="88">
        <v>1092</v>
      </c>
      <c r="BA75" s="88">
        <v>297</v>
      </c>
      <c r="BB75" s="88">
        <v>88</v>
      </c>
      <c r="BC75" s="88">
        <v>108</v>
      </c>
      <c r="BD75" s="88">
        <v>4</v>
      </c>
      <c r="BE75" s="88">
        <v>112</v>
      </c>
      <c r="BF75" s="88">
        <v>1747</v>
      </c>
      <c r="BG75" s="88">
        <v>17648</v>
      </c>
      <c r="BH75" s="88">
        <v>400</v>
      </c>
      <c r="BI75" s="88">
        <v>159</v>
      </c>
      <c r="BJ75" s="88">
        <v>98</v>
      </c>
      <c r="BK75" s="88">
        <v>1</v>
      </c>
      <c r="BL75" s="88">
        <v>658</v>
      </c>
      <c r="BM75" s="88">
        <v>658</v>
      </c>
      <c r="BN75" s="88">
        <v>1881</v>
      </c>
      <c r="BO75" s="88">
        <v>73</v>
      </c>
      <c r="BP75" s="88">
        <v>232</v>
      </c>
      <c r="BQ75" s="88">
        <v>323</v>
      </c>
      <c r="BR75" s="88">
        <v>46</v>
      </c>
      <c r="BS75" s="88">
        <v>20</v>
      </c>
      <c r="BT75" s="88">
        <v>66</v>
      </c>
      <c r="BU75" s="88">
        <v>2575</v>
      </c>
      <c r="BV75" s="88">
        <v>3234</v>
      </c>
      <c r="BW75" s="88">
        <v>14414</v>
      </c>
      <c r="BX75" s="88">
        <v>10837</v>
      </c>
      <c r="BY75" s="88">
        <v>2383</v>
      </c>
      <c r="BZ75" s="88">
        <v>1195</v>
      </c>
      <c r="CA75" s="88">
        <v>17648</v>
      </c>
      <c r="CB75" s="88">
        <v>921</v>
      </c>
      <c r="CC75" s="88">
        <v>2173</v>
      </c>
      <c r="CD75" s="88">
        <v>10974</v>
      </c>
      <c r="CE75" s="88">
        <v>781</v>
      </c>
      <c r="CF75" s="88">
        <v>572</v>
      </c>
      <c r="CG75" s="88">
        <v>104</v>
      </c>
      <c r="CH75" s="88">
        <v>0</v>
      </c>
      <c r="CI75" s="88">
        <v>2</v>
      </c>
      <c r="CJ75" s="88">
        <v>1458</v>
      </c>
      <c r="CK75" s="88">
        <v>15527</v>
      </c>
      <c r="CL75" s="88">
        <v>159</v>
      </c>
      <c r="CM75" s="88">
        <v>1103</v>
      </c>
      <c r="CN75" s="88">
        <v>297</v>
      </c>
      <c r="CO75" s="88">
        <v>98</v>
      </c>
      <c r="CP75" s="88">
        <v>107</v>
      </c>
      <c r="CQ75" s="88">
        <v>4</v>
      </c>
      <c r="CR75" s="88">
        <v>111</v>
      </c>
      <c r="CS75" s="88">
        <v>1768</v>
      </c>
      <c r="CT75" s="88">
        <v>17294</v>
      </c>
      <c r="CU75" s="88">
        <v>400</v>
      </c>
      <c r="CV75" s="88">
        <v>159</v>
      </c>
      <c r="CW75" s="88">
        <v>98</v>
      </c>
      <c r="CX75" s="88">
        <v>1</v>
      </c>
      <c r="CY75" s="88">
        <v>658</v>
      </c>
      <c r="CZ75" s="88">
        <v>658</v>
      </c>
      <c r="DA75" s="88">
        <v>1329</v>
      </c>
      <c r="DB75" s="88">
        <v>76</v>
      </c>
      <c r="DC75" s="88">
        <v>232</v>
      </c>
      <c r="DD75" s="88">
        <v>323</v>
      </c>
      <c r="DE75" s="88">
        <v>46</v>
      </c>
      <c r="DF75" s="88">
        <v>17</v>
      </c>
      <c r="DG75" s="88">
        <v>63</v>
      </c>
      <c r="DH75" s="88">
        <v>2023</v>
      </c>
      <c r="DI75" s="88">
        <v>2682</v>
      </c>
      <c r="DJ75" s="88">
        <v>14613</v>
      </c>
      <c r="DK75" s="88">
        <v>10745</v>
      </c>
      <c r="DL75" s="88">
        <v>2673</v>
      </c>
      <c r="DM75" s="88">
        <v>1195</v>
      </c>
      <c r="DN75" s="88">
        <v>17294</v>
      </c>
    </row>
    <row r="76" spans="1:118" x14ac:dyDescent="0.25">
      <c r="A76" s="82">
        <v>27729</v>
      </c>
      <c r="B76" s="88">
        <v>890</v>
      </c>
      <c r="C76" s="88">
        <v>2515</v>
      </c>
      <c r="D76" s="88">
        <v>11557</v>
      </c>
      <c r="E76" s="88">
        <v>806</v>
      </c>
      <c r="F76" s="88">
        <v>597</v>
      </c>
      <c r="G76" s="88">
        <v>194</v>
      </c>
      <c r="H76" s="88">
        <v>0</v>
      </c>
      <c r="I76" s="88">
        <v>2</v>
      </c>
      <c r="J76" s="88">
        <v>1599</v>
      </c>
      <c r="K76" s="88">
        <v>16562</v>
      </c>
      <c r="L76" s="88">
        <v>166</v>
      </c>
      <c r="M76" s="88">
        <v>1155</v>
      </c>
      <c r="N76" s="88">
        <v>288</v>
      </c>
      <c r="O76" s="88">
        <v>97</v>
      </c>
      <c r="P76" s="88">
        <v>105</v>
      </c>
      <c r="Q76" s="88">
        <v>4</v>
      </c>
      <c r="R76" s="88">
        <v>110</v>
      </c>
      <c r="S76" s="88">
        <v>1815</v>
      </c>
      <c r="T76" s="88">
        <v>18377</v>
      </c>
      <c r="U76" s="88">
        <v>400</v>
      </c>
      <c r="V76" s="88">
        <v>164</v>
      </c>
      <c r="W76" s="88">
        <v>101</v>
      </c>
      <c r="X76" s="88">
        <v>1</v>
      </c>
      <c r="Y76" s="88">
        <v>667</v>
      </c>
      <c r="Z76" s="88">
        <v>667</v>
      </c>
      <c r="AA76" s="88">
        <v>2156</v>
      </c>
      <c r="AB76" s="88">
        <v>78</v>
      </c>
      <c r="AC76" s="88">
        <v>249</v>
      </c>
      <c r="AD76" s="88">
        <v>340</v>
      </c>
      <c r="AE76" s="88">
        <v>46</v>
      </c>
      <c r="AF76" s="88">
        <v>21</v>
      </c>
      <c r="AG76" s="88">
        <v>67</v>
      </c>
      <c r="AH76" s="88">
        <v>2889</v>
      </c>
      <c r="AI76" s="88">
        <v>3556</v>
      </c>
      <c r="AJ76" s="88">
        <v>14821</v>
      </c>
      <c r="AK76" s="88">
        <v>11248</v>
      </c>
      <c r="AL76" s="88">
        <v>2337</v>
      </c>
      <c r="AM76" s="88">
        <v>1236</v>
      </c>
      <c r="AN76" s="88">
        <v>18377</v>
      </c>
      <c r="AO76" s="88">
        <v>893</v>
      </c>
      <c r="AP76" s="88">
        <v>2505</v>
      </c>
      <c r="AQ76" s="88">
        <v>11600</v>
      </c>
      <c r="AR76" s="88">
        <v>815</v>
      </c>
      <c r="AS76" s="88">
        <v>596</v>
      </c>
      <c r="AT76" s="88">
        <v>214</v>
      </c>
      <c r="AU76" s="88">
        <v>0</v>
      </c>
      <c r="AV76" s="88">
        <v>2</v>
      </c>
      <c r="AW76" s="88">
        <v>1628</v>
      </c>
      <c r="AX76" s="88">
        <v>16626</v>
      </c>
      <c r="AY76" s="88">
        <v>166</v>
      </c>
      <c r="AZ76" s="88">
        <v>1161</v>
      </c>
      <c r="BA76" s="88">
        <v>284</v>
      </c>
      <c r="BB76" s="88">
        <v>98</v>
      </c>
      <c r="BC76" s="88">
        <v>106</v>
      </c>
      <c r="BD76" s="88">
        <v>4</v>
      </c>
      <c r="BE76" s="88">
        <v>110</v>
      </c>
      <c r="BF76" s="88">
        <v>1819</v>
      </c>
      <c r="BG76" s="88">
        <v>18444</v>
      </c>
      <c r="BH76" s="88">
        <v>393</v>
      </c>
      <c r="BI76" s="88">
        <v>165</v>
      </c>
      <c r="BJ76" s="88">
        <v>101</v>
      </c>
      <c r="BK76" s="88">
        <v>1</v>
      </c>
      <c r="BL76" s="88">
        <v>661</v>
      </c>
      <c r="BM76" s="88">
        <v>661</v>
      </c>
      <c r="BN76" s="88">
        <v>2146</v>
      </c>
      <c r="BO76" s="88">
        <v>77</v>
      </c>
      <c r="BP76" s="88">
        <v>250</v>
      </c>
      <c r="BQ76" s="88">
        <v>339</v>
      </c>
      <c r="BR76" s="88">
        <v>46</v>
      </c>
      <c r="BS76" s="88">
        <v>21</v>
      </c>
      <c r="BT76" s="88">
        <v>67</v>
      </c>
      <c r="BU76" s="88">
        <v>2880</v>
      </c>
      <c r="BV76" s="88">
        <v>3542</v>
      </c>
      <c r="BW76" s="88">
        <v>14903</v>
      </c>
      <c r="BX76" s="88">
        <v>11206</v>
      </c>
      <c r="BY76" s="88">
        <v>2461</v>
      </c>
      <c r="BZ76" s="88">
        <v>1236</v>
      </c>
      <c r="CA76" s="88">
        <v>18444</v>
      </c>
      <c r="CB76" s="88">
        <v>960</v>
      </c>
      <c r="CC76" s="88">
        <v>3499</v>
      </c>
      <c r="CD76" s="88">
        <v>12486</v>
      </c>
      <c r="CE76" s="88">
        <v>815</v>
      </c>
      <c r="CF76" s="88">
        <v>596</v>
      </c>
      <c r="CG76" s="88">
        <v>284</v>
      </c>
      <c r="CH76" s="88">
        <v>0</v>
      </c>
      <c r="CI76" s="88">
        <v>2</v>
      </c>
      <c r="CJ76" s="88">
        <v>1698</v>
      </c>
      <c r="CK76" s="88">
        <v>18643</v>
      </c>
      <c r="CL76" s="88">
        <v>166</v>
      </c>
      <c r="CM76" s="88">
        <v>1287</v>
      </c>
      <c r="CN76" s="88">
        <v>284</v>
      </c>
      <c r="CO76" s="88">
        <v>96</v>
      </c>
      <c r="CP76" s="88">
        <v>106</v>
      </c>
      <c r="CQ76" s="88">
        <v>4</v>
      </c>
      <c r="CR76" s="88">
        <v>110</v>
      </c>
      <c r="CS76" s="88">
        <v>1944</v>
      </c>
      <c r="CT76" s="88">
        <v>20587</v>
      </c>
      <c r="CU76" s="88">
        <v>393</v>
      </c>
      <c r="CV76" s="88">
        <v>165</v>
      </c>
      <c r="CW76" s="88">
        <v>101</v>
      </c>
      <c r="CX76" s="88">
        <v>1</v>
      </c>
      <c r="CY76" s="88">
        <v>661</v>
      </c>
      <c r="CZ76" s="88">
        <v>661</v>
      </c>
      <c r="DA76" s="88">
        <v>1902</v>
      </c>
      <c r="DB76" s="88">
        <v>77</v>
      </c>
      <c r="DC76" s="88">
        <v>250</v>
      </c>
      <c r="DD76" s="88">
        <v>339</v>
      </c>
      <c r="DE76" s="88">
        <v>48</v>
      </c>
      <c r="DF76" s="88">
        <v>19</v>
      </c>
      <c r="DG76" s="88">
        <v>67</v>
      </c>
      <c r="DH76" s="88">
        <v>2635</v>
      </c>
      <c r="DI76" s="88">
        <v>3297</v>
      </c>
      <c r="DJ76" s="88">
        <v>17291</v>
      </c>
      <c r="DK76" s="88">
        <v>11887</v>
      </c>
      <c r="DL76" s="88">
        <v>4167</v>
      </c>
      <c r="DM76" s="88">
        <v>1236</v>
      </c>
      <c r="DN76" s="88">
        <v>20587</v>
      </c>
    </row>
    <row r="77" spans="1:118" x14ac:dyDescent="0.25">
      <c r="A77" s="82">
        <v>27820</v>
      </c>
      <c r="B77" s="88">
        <v>924</v>
      </c>
      <c r="C77" s="88">
        <v>2626</v>
      </c>
      <c r="D77" s="88">
        <v>12030</v>
      </c>
      <c r="E77" s="88">
        <v>823</v>
      </c>
      <c r="F77" s="88">
        <v>625</v>
      </c>
      <c r="G77" s="88">
        <v>196</v>
      </c>
      <c r="H77" s="88">
        <v>0</v>
      </c>
      <c r="I77" s="88">
        <v>2</v>
      </c>
      <c r="J77" s="88">
        <v>1646</v>
      </c>
      <c r="K77" s="88">
        <v>17226</v>
      </c>
      <c r="L77" s="88">
        <v>169</v>
      </c>
      <c r="M77" s="88">
        <v>1222</v>
      </c>
      <c r="N77" s="88">
        <v>303</v>
      </c>
      <c r="O77" s="88">
        <v>105</v>
      </c>
      <c r="P77" s="88">
        <v>106</v>
      </c>
      <c r="Q77" s="88">
        <v>4</v>
      </c>
      <c r="R77" s="88">
        <v>111</v>
      </c>
      <c r="S77" s="88">
        <v>1909</v>
      </c>
      <c r="T77" s="88">
        <v>19135</v>
      </c>
      <c r="U77" s="88">
        <v>413</v>
      </c>
      <c r="V77" s="88">
        <v>171</v>
      </c>
      <c r="W77" s="88">
        <v>104</v>
      </c>
      <c r="X77" s="88">
        <v>1</v>
      </c>
      <c r="Y77" s="88">
        <v>688</v>
      </c>
      <c r="Z77" s="88">
        <v>688</v>
      </c>
      <c r="AA77" s="88">
        <v>2368</v>
      </c>
      <c r="AB77" s="88">
        <v>82</v>
      </c>
      <c r="AC77" s="88">
        <v>261</v>
      </c>
      <c r="AD77" s="88">
        <v>360</v>
      </c>
      <c r="AE77" s="88">
        <v>45</v>
      </c>
      <c r="AF77" s="88">
        <v>21</v>
      </c>
      <c r="AG77" s="88">
        <v>66</v>
      </c>
      <c r="AH77" s="88">
        <v>3136</v>
      </c>
      <c r="AI77" s="88">
        <v>3825</v>
      </c>
      <c r="AJ77" s="88">
        <v>15311</v>
      </c>
      <c r="AK77" s="88">
        <v>11723</v>
      </c>
      <c r="AL77" s="88">
        <v>2314</v>
      </c>
      <c r="AM77" s="88">
        <v>1273</v>
      </c>
      <c r="AN77" s="88">
        <v>19135</v>
      </c>
      <c r="AO77" s="88">
        <v>945</v>
      </c>
      <c r="AP77" s="88">
        <v>2680</v>
      </c>
      <c r="AQ77" s="88">
        <v>11970</v>
      </c>
      <c r="AR77" s="88">
        <v>833</v>
      </c>
      <c r="AS77" s="88">
        <v>625</v>
      </c>
      <c r="AT77" s="88">
        <v>159</v>
      </c>
      <c r="AU77" s="88">
        <v>0</v>
      </c>
      <c r="AV77" s="88">
        <v>2</v>
      </c>
      <c r="AW77" s="88">
        <v>1619</v>
      </c>
      <c r="AX77" s="88">
        <v>17215</v>
      </c>
      <c r="AY77" s="88">
        <v>169</v>
      </c>
      <c r="AZ77" s="88">
        <v>1229</v>
      </c>
      <c r="BA77" s="88">
        <v>301</v>
      </c>
      <c r="BB77" s="88">
        <v>105</v>
      </c>
      <c r="BC77" s="88">
        <v>104</v>
      </c>
      <c r="BD77" s="88">
        <v>4</v>
      </c>
      <c r="BE77" s="88">
        <v>108</v>
      </c>
      <c r="BF77" s="88">
        <v>1913</v>
      </c>
      <c r="BG77" s="88">
        <v>19127</v>
      </c>
      <c r="BH77" s="88">
        <v>404</v>
      </c>
      <c r="BI77" s="88">
        <v>169</v>
      </c>
      <c r="BJ77" s="88">
        <v>103</v>
      </c>
      <c r="BK77" s="88">
        <v>1</v>
      </c>
      <c r="BL77" s="88">
        <v>678</v>
      </c>
      <c r="BM77" s="88">
        <v>678</v>
      </c>
      <c r="BN77" s="88">
        <v>2400</v>
      </c>
      <c r="BO77" s="88">
        <v>82</v>
      </c>
      <c r="BP77" s="88">
        <v>261</v>
      </c>
      <c r="BQ77" s="88">
        <v>359</v>
      </c>
      <c r="BR77" s="88">
        <v>44</v>
      </c>
      <c r="BS77" s="88">
        <v>20</v>
      </c>
      <c r="BT77" s="88">
        <v>65</v>
      </c>
      <c r="BU77" s="88">
        <v>3168</v>
      </c>
      <c r="BV77" s="88">
        <v>3845</v>
      </c>
      <c r="BW77" s="88">
        <v>15282</v>
      </c>
      <c r="BX77" s="88">
        <v>11738</v>
      </c>
      <c r="BY77" s="88">
        <v>2272</v>
      </c>
      <c r="BZ77" s="88">
        <v>1273</v>
      </c>
      <c r="CA77" s="88">
        <v>19127</v>
      </c>
      <c r="CB77" s="88">
        <v>921</v>
      </c>
      <c r="CC77" s="88">
        <v>2430</v>
      </c>
      <c r="CD77" s="88">
        <v>11512</v>
      </c>
      <c r="CE77" s="88">
        <v>833</v>
      </c>
      <c r="CF77" s="88">
        <v>625</v>
      </c>
      <c r="CG77" s="88">
        <v>84</v>
      </c>
      <c r="CH77" s="88">
        <v>0</v>
      </c>
      <c r="CI77" s="88">
        <v>2</v>
      </c>
      <c r="CJ77" s="88">
        <v>1544</v>
      </c>
      <c r="CK77" s="88">
        <v>16406</v>
      </c>
      <c r="CL77" s="88">
        <v>169</v>
      </c>
      <c r="CM77" s="88">
        <v>1149</v>
      </c>
      <c r="CN77" s="88">
        <v>301</v>
      </c>
      <c r="CO77" s="88">
        <v>104</v>
      </c>
      <c r="CP77" s="88">
        <v>105</v>
      </c>
      <c r="CQ77" s="88">
        <v>4</v>
      </c>
      <c r="CR77" s="88">
        <v>109</v>
      </c>
      <c r="CS77" s="88">
        <v>1833</v>
      </c>
      <c r="CT77" s="88">
        <v>18239</v>
      </c>
      <c r="CU77" s="88">
        <v>404</v>
      </c>
      <c r="CV77" s="88">
        <v>169</v>
      </c>
      <c r="CW77" s="88">
        <v>103</v>
      </c>
      <c r="CX77" s="88">
        <v>1</v>
      </c>
      <c r="CY77" s="88">
        <v>678</v>
      </c>
      <c r="CZ77" s="88">
        <v>678</v>
      </c>
      <c r="DA77" s="88">
        <v>2423</v>
      </c>
      <c r="DB77" s="88">
        <v>79</v>
      </c>
      <c r="DC77" s="88">
        <v>261</v>
      </c>
      <c r="DD77" s="88">
        <v>359</v>
      </c>
      <c r="DE77" s="88">
        <v>41</v>
      </c>
      <c r="DF77" s="88">
        <v>19</v>
      </c>
      <c r="DG77" s="88">
        <v>60</v>
      </c>
      <c r="DH77" s="88">
        <v>3183</v>
      </c>
      <c r="DI77" s="88">
        <v>3861</v>
      </c>
      <c r="DJ77" s="88">
        <v>14378</v>
      </c>
      <c r="DK77" s="88">
        <v>11232</v>
      </c>
      <c r="DL77" s="88">
        <v>1873</v>
      </c>
      <c r="DM77" s="88">
        <v>1273</v>
      </c>
      <c r="DN77" s="88">
        <v>18239</v>
      </c>
    </row>
    <row r="78" spans="1:118" x14ac:dyDescent="0.25">
      <c r="A78" s="82">
        <v>27912</v>
      </c>
      <c r="B78" s="88">
        <v>959</v>
      </c>
      <c r="C78" s="88">
        <v>2715</v>
      </c>
      <c r="D78" s="88">
        <v>12472</v>
      </c>
      <c r="E78" s="88">
        <v>867</v>
      </c>
      <c r="F78" s="88">
        <v>658</v>
      </c>
      <c r="G78" s="88">
        <v>210</v>
      </c>
      <c r="H78" s="88">
        <v>0</v>
      </c>
      <c r="I78" s="88">
        <v>2</v>
      </c>
      <c r="J78" s="88">
        <v>1737</v>
      </c>
      <c r="K78" s="88">
        <v>17884</v>
      </c>
      <c r="L78" s="88">
        <v>167</v>
      </c>
      <c r="M78" s="88">
        <v>1321</v>
      </c>
      <c r="N78" s="88">
        <v>355</v>
      </c>
      <c r="O78" s="88">
        <v>110</v>
      </c>
      <c r="P78" s="88">
        <v>108</v>
      </c>
      <c r="Q78" s="88">
        <v>5</v>
      </c>
      <c r="R78" s="88">
        <v>113</v>
      </c>
      <c r="S78" s="88">
        <v>2066</v>
      </c>
      <c r="T78" s="88">
        <v>19950</v>
      </c>
      <c r="U78" s="88">
        <v>433</v>
      </c>
      <c r="V78" s="88">
        <v>180</v>
      </c>
      <c r="W78" s="88">
        <v>108</v>
      </c>
      <c r="X78" s="88">
        <v>1</v>
      </c>
      <c r="Y78" s="88">
        <v>723</v>
      </c>
      <c r="Z78" s="88">
        <v>723</v>
      </c>
      <c r="AA78" s="88">
        <v>2476</v>
      </c>
      <c r="AB78" s="88">
        <v>86</v>
      </c>
      <c r="AC78" s="88">
        <v>264</v>
      </c>
      <c r="AD78" s="88">
        <v>384</v>
      </c>
      <c r="AE78" s="88">
        <v>44</v>
      </c>
      <c r="AF78" s="88">
        <v>21</v>
      </c>
      <c r="AG78" s="88">
        <v>65</v>
      </c>
      <c r="AH78" s="88">
        <v>3275</v>
      </c>
      <c r="AI78" s="88">
        <v>3998</v>
      </c>
      <c r="AJ78" s="88">
        <v>15952</v>
      </c>
      <c r="AK78" s="88">
        <v>12285</v>
      </c>
      <c r="AL78" s="88">
        <v>2365</v>
      </c>
      <c r="AM78" s="88">
        <v>1302</v>
      </c>
      <c r="AN78" s="88">
        <v>19950</v>
      </c>
      <c r="AO78" s="88">
        <v>925</v>
      </c>
      <c r="AP78" s="88">
        <v>2703</v>
      </c>
      <c r="AQ78" s="88">
        <v>12511</v>
      </c>
      <c r="AR78" s="88">
        <v>837</v>
      </c>
      <c r="AS78" s="88">
        <v>657</v>
      </c>
      <c r="AT78" s="88">
        <v>222</v>
      </c>
      <c r="AU78" s="88">
        <v>-1</v>
      </c>
      <c r="AV78" s="88">
        <v>2</v>
      </c>
      <c r="AW78" s="88">
        <v>1718</v>
      </c>
      <c r="AX78" s="88">
        <v>17857</v>
      </c>
      <c r="AY78" s="88">
        <v>169</v>
      </c>
      <c r="AZ78" s="88">
        <v>1281</v>
      </c>
      <c r="BA78" s="88">
        <v>348</v>
      </c>
      <c r="BB78" s="88">
        <v>112</v>
      </c>
      <c r="BC78" s="88">
        <v>110</v>
      </c>
      <c r="BD78" s="88">
        <v>5</v>
      </c>
      <c r="BE78" s="88">
        <v>115</v>
      </c>
      <c r="BF78" s="88">
        <v>2025</v>
      </c>
      <c r="BG78" s="88">
        <v>19882</v>
      </c>
      <c r="BH78" s="88">
        <v>445</v>
      </c>
      <c r="BI78" s="88">
        <v>178</v>
      </c>
      <c r="BJ78" s="88">
        <v>109</v>
      </c>
      <c r="BK78" s="88">
        <v>1</v>
      </c>
      <c r="BL78" s="88">
        <v>733</v>
      </c>
      <c r="BM78" s="88">
        <v>733</v>
      </c>
      <c r="BN78" s="88">
        <v>2605</v>
      </c>
      <c r="BO78" s="88">
        <v>86</v>
      </c>
      <c r="BP78" s="88">
        <v>265</v>
      </c>
      <c r="BQ78" s="88">
        <v>383</v>
      </c>
      <c r="BR78" s="88">
        <v>44</v>
      </c>
      <c r="BS78" s="88">
        <v>22</v>
      </c>
      <c r="BT78" s="88">
        <v>66</v>
      </c>
      <c r="BU78" s="88">
        <v>3407</v>
      </c>
      <c r="BV78" s="88">
        <v>4140</v>
      </c>
      <c r="BW78" s="88">
        <v>15742</v>
      </c>
      <c r="BX78" s="88">
        <v>12275</v>
      </c>
      <c r="BY78" s="88">
        <v>2163</v>
      </c>
      <c r="BZ78" s="88">
        <v>1304</v>
      </c>
      <c r="CA78" s="88">
        <v>19882</v>
      </c>
      <c r="CB78" s="88">
        <v>796</v>
      </c>
      <c r="CC78" s="88">
        <v>2152</v>
      </c>
      <c r="CD78" s="88">
        <v>12387</v>
      </c>
      <c r="CE78" s="88">
        <v>837</v>
      </c>
      <c r="CF78" s="88">
        <v>657</v>
      </c>
      <c r="CG78" s="88">
        <v>271</v>
      </c>
      <c r="CH78" s="88">
        <v>-1</v>
      </c>
      <c r="CI78" s="88">
        <v>2</v>
      </c>
      <c r="CJ78" s="88">
        <v>1767</v>
      </c>
      <c r="CK78" s="88">
        <v>17101</v>
      </c>
      <c r="CL78" s="88">
        <v>169</v>
      </c>
      <c r="CM78" s="88">
        <v>1262</v>
      </c>
      <c r="CN78" s="88">
        <v>348</v>
      </c>
      <c r="CO78" s="88">
        <v>87</v>
      </c>
      <c r="CP78" s="88">
        <v>110</v>
      </c>
      <c r="CQ78" s="88">
        <v>4</v>
      </c>
      <c r="CR78" s="88">
        <v>114</v>
      </c>
      <c r="CS78" s="88">
        <v>1980</v>
      </c>
      <c r="CT78" s="88">
        <v>19081</v>
      </c>
      <c r="CU78" s="88">
        <v>445</v>
      </c>
      <c r="CV78" s="88">
        <v>178</v>
      </c>
      <c r="CW78" s="88">
        <v>109</v>
      </c>
      <c r="CX78" s="88">
        <v>1</v>
      </c>
      <c r="CY78" s="88">
        <v>733</v>
      </c>
      <c r="CZ78" s="88">
        <v>733</v>
      </c>
      <c r="DA78" s="88">
        <v>3558</v>
      </c>
      <c r="DB78" s="88">
        <v>87</v>
      </c>
      <c r="DC78" s="88">
        <v>265</v>
      </c>
      <c r="DD78" s="88">
        <v>383</v>
      </c>
      <c r="DE78" s="88">
        <v>46</v>
      </c>
      <c r="DF78" s="88">
        <v>29</v>
      </c>
      <c r="DG78" s="88">
        <v>75</v>
      </c>
      <c r="DH78" s="88">
        <v>4368</v>
      </c>
      <c r="DI78" s="88">
        <v>5102</v>
      </c>
      <c r="DJ78" s="88">
        <v>13979</v>
      </c>
      <c r="DK78" s="88">
        <v>12168</v>
      </c>
      <c r="DL78" s="88">
        <v>507</v>
      </c>
      <c r="DM78" s="88">
        <v>1304</v>
      </c>
      <c r="DN78" s="88">
        <v>19081</v>
      </c>
    </row>
    <row r="79" spans="1:118" x14ac:dyDescent="0.25">
      <c r="A79" s="82">
        <v>28004</v>
      </c>
      <c r="B79" s="88">
        <v>1009</v>
      </c>
      <c r="C79" s="88">
        <v>2813</v>
      </c>
      <c r="D79" s="88">
        <v>12856</v>
      </c>
      <c r="E79" s="88">
        <v>927</v>
      </c>
      <c r="F79" s="88">
        <v>693</v>
      </c>
      <c r="G79" s="88">
        <v>230</v>
      </c>
      <c r="H79" s="88">
        <v>0</v>
      </c>
      <c r="I79" s="88">
        <v>2</v>
      </c>
      <c r="J79" s="88">
        <v>1852</v>
      </c>
      <c r="K79" s="88">
        <v>18531</v>
      </c>
      <c r="L79" s="88">
        <v>163</v>
      </c>
      <c r="M79" s="88">
        <v>1442</v>
      </c>
      <c r="N79" s="88">
        <v>418</v>
      </c>
      <c r="O79" s="88">
        <v>114</v>
      </c>
      <c r="P79" s="88">
        <v>111</v>
      </c>
      <c r="Q79" s="88">
        <v>5</v>
      </c>
      <c r="R79" s="88">
        <v>116</v>
      </c>
      <c r="S79" s="88">
        <v>2253</v>
      </c>
      <c r="T79" s="88">
        <v>20783</v>
      </c>
      <c r="U79" s="88">
        <v>457</v>
      </c>
      <c r="V79" s="88">
        <v>192</v>
      </c>
      <c r="W79" s="88">
        <v>113</v>
      </c>
      <c r="X79" s="88">
        <v>1</v>
      </c>
      <c r="Y79" s="88">
        <v>763</v>
      </c>
      <c r="Z79" s="88">
        <v>763</v>
      </c>
      <c r="AA79" s="88">
        <v>2531</v>
      </c>
      <c r="AB79" s="88">
        <v>89</v>
      </c>
      <c r="AC79" s="88">
        <v>265</v>
      </c>
      <c r="AD79" s="88">
        <v>410</v>
      </c>
      <c r="AE79" s="88">
        <v>42</v>
      </c>
      <c r="AF79" s="88">
        <v>22</v>
      </c>
      <c r="AG79" s="88">
        <v>64</v>
      </c>
      <c r="AH79" s="88">
        <v>3360</v>
      </c>
      <c r="AI79" s="88">
        <v>4123</v>
      </c>
      <c r="AJ79" s="88">
        <v>16660</v>
      </c>
      <c r="AK79" s="88">
        <v>12834</v>
      </c>
      <c r="AL79" s="88">
        <v>2496</v>
      </c>
      <c r="AM79" s="88">
        <v>1330</v>
      </c>
      <c r="AN79" s="88">
        <v>20783</v>
      </c>
      <c r="AO79" s="88">
        <v>1021</v>
      </c>
      <c r="AP79" s="88">
        <v>2750</v>
      </c>
      <c r="AQ79" s="88">
        <v>12890</v>
      </c>
      <c r="AR79" s="88">
        <v>940</v>
      </c>
      <c r="AS79" s="88">
        <v>695</v>
      </c>
      <c r="AT79" s="88">
        <v>249</v>
      </c>
      <c r="AU79" s="88">
        <v>0</v>
      </c>
      <c r="AV79" s="88">
        <v>2</v>
      </c>
      <c r="AW79" s="88">
        <v>1886</v>
      </c>
      <c r="AX79" s="88">
        <v>18547</v>
      </c>
      <c r="AY79" s="88">
        <v>161</v>
      </c>
      <c r="AZ79" s="88">
        <v>1466</v>
      </c>
      <c r="BA79" s="88">
        <v>429</v>
      </c>
      <c r="BB79" s="88">
        <v>112</v>
      </c>
      <c r="BC79" s="88">
        <v>110</v>
      </c>
      <c r="BD79" s="88">
        <v>5</v>
      </c>
      <c r="BE79" s="88">
        <v>115</v>
      </c>
      <c r="BF79" s="88">
        <v>2283</v>
      </c>
      <c r="BG79" s="88">
        <v>20829</v>
      </c>
      <c r="BH79" s="88">
        <v>452</v>
      </c>
      <c r="BI79" s="88">
        <v>193</v>
      </c>
      <c r="BJ79" s="88">
        <v>113</v>
      </c>
      <c r="BK79" s="88">
        <v>1</v>
      </c>
      <c r="BL79" s="88">
        <v>760</v>
      </c>
      <c r="BM79" s="88">
        <v>760</v>
      </c>
      <c r="BN79" s="88">
        <v>2355</v>
      </c>
      <c r="BO79" s="88">
        <v>88</v>
      </c>
      <c r="BP79" s="88">
        <v>263</v>
      </c>
      <c r="BQ79" s="88">
        <v>412</v>
      </c>
      <c r="BR79" s="88">
        <v>43</v>
      </c>
      <c r="BS79" s="88">
        <v>22</v>
      </c>
      <c r="BT79" s="88">
        <v>64</v>
      </c>
      <c r="BU79" s="88">
        <v>3182</v>
      </c>
      <c r="BV79" s="88">
        <v>3941</v>
      </c>
      <c r="BW79" s="88">
        <v>16888</v>
      </c>
      <c r="BX79" s="88">
        <v>12829</v>
      </c>
      <c r="BY79" s="88">
        <v>2731</v>
      </c>
      <c r="BZ79" s="88">
        <v>1327</v>
      </c>
      <c r="CA79" s="88">
        <v>20829</v>
      </c>
      <c r="CB79" s="88">
        <v>1055</v>
      </c>
      <c r="CC79" s="88">
        <v>2658</v>
      </c>
      <c r="CD79" s="88">
        <v>13071</v>
      </c>
      <c r="CE79" s="88">
        <v>940</v>
      </c>
      <c r="CF79" s="88">
        <v>695</v>
      </c>
      <c r="CG79" s="88">
        <v>125</v>
      </c>
      <c r="CH79" s="88">
        <v>0</v>
      </c>
      <c r="CI79" s="88">
        <v>2</v>
      </c>
      <c r="CJ79" s="88">
        <v>1762</v>
      </c>
      <c r="CK79" s="88">
        <v>18547</v>
      </c>
      <c r="CL79" s="88">
        <v>161</v>
      </c>
      <c r="CM79" s="88">
        <v>1505</v>
      </c>
      <c r="CN79" s="88">
        <v>429</v>
      </c>
      <c r="CO79" s="88">
        <v>121</v>
      </c>
      <c r="CP79" s="88">
        <v>110</v>
      </c>
      <c r="CQ79" s="88">
        <v>5</v>
      </c>
      <c r="CR79" s="88">
        <v>115</v>
      </c>
      <c r="CS79" s="88">
        <v>2331</v>
      </c>
      <c r="CT79" s="88">
        <v>20878</v>
      </c>
      <c r="CU79" s="88">
        <v>452</v>
      </c>
      <c r="CV79" s="88">
        <v>193</v>
      </c>
      <c r="CW79" s="88">
        <v>113</v>
      </c>
      <c r="CX79" s="88">
        <v>1</v>
      </c>
      <c r="CY79" s="88">
        <v>760</v>
      </c>
      <c r="CZ79" s="88">
        <v>760</v>
      </c>
      <c r="DA79" s="88">
        <v>1716</v>
      </c>
      <c r="DB79" s="88">
        <v>92</v>
      </c>
      <c r="DC79" s="88">
        <v>263</v>
      </c>
      <c r="DD79" s="88">
        <v>412</v>
      </c>
      <c r="DE79" s="88">
        <v>43</v>
      </c>
      <c r="DF79" s="88">
        <v>18</v>
      </c>
      <c r="DG79" s="88">
        <v>61</v>
      </c>
      <c r="DH79" s="88">
        <v>2544</v>
      </c>
      <c r="DI79" s="88">
        <v>3304</v>
      </c>
      <c r="DJ79" s="88">
        <v>17574</v>
      </c>
      <c r="DK79" s="88">
        <v>12732</v>
      </c>
      <c r="DL79" s="88">
        <v>3515</v>
      </c>
      <c r="DM79" s="88">
        <v>1327</v>
      </c>
      <c r="DN79" s="88">
        <v>20878</v>
      </c>
    </row>
    <row r="80" spans="1:118" x14ac:dyDescent="0.25">
      <c r="A80" s="82">
        <v>28095</v>
      </c>
      <c r="B80" s="88">
        <v>1070</v>
      </c>
      <c r="C80" s="88">
        <v>2916</v>
      </c>
      <c r="D80" s="88">
        <v>13207</v>
      </c>
      <c r="E80" s="88">
        <v>987</v>
      </c>
      <c r="F80" s="88">
        <v>727</v>
      </c>
      <c r="G80" s="88">
        <v>237</v>
      </c>
      <c r="H80" s="88">
        <v>0</v>
      </c>
      <c r="I80" s="88">
        <v>2</v>
      </c>
      <c r="J80" s="88">
        <v>1953</v>
      </c>
      <c r="K80" s="88">
        <v>19146</v>
      </c>
      <c r="L80" s="88">
        <v>160</v>
      </c>
      <c r="M80" s="88">
        <v>1553</v>
      </c>
      <c r="N80" s="88">
        <v>475</v>
      </c>
      <c r="O80" s="88">
        <v>119</v>
      </c>
      <c r="P80" s="88">
        <v>113</v>
      </c>
      <c r="Q80" s="88">
        <v>5</v>
      </c>
      <c r="R80" s="88">
        <v>118</v>
      </c>
      <c r="S80" s="88">
        <v>2425</v>
      </c>
      <c r="T80" s="88">
        <v>21571</v>
      </c>
      <c r="U80" s="88">
        <v>482</v>
      </c>
      <c r="V80" s="88">
        <v>202</v>
      </c>
      <c r="W80" s="88">
        <v>117</v>
      </c>
      <c r="X80" s="88">
        <v>1</v>
      </c>
      <c r="Y80" s="88">
        <v>803</v>
      </c>
      <c r="Z80" s="88">
        <v>803</v>
      </c>
      <c r="AA80" s="88">
        <v>2636</v>
      </c>
      <c r="AB80" s="88">
        <v>92</v>
      </c>
      <c r="AC80" s="88">
        <v>266</v>
      </c>
      <c r="AD80" s="88">
        <v>437</v>
      </c>
      <c r="AE80" s="88">
        <v>41</v>
      </c>
      <c r="AF80" s="88">
        <v>24</v>
      </c>
      <c r="AG80" s="88">
        <v>65</v>
      </c>
      <c r="AH80" s="88">
        <v>3496</v>
      </c>
      <c r="AI80" s="88">
        <v>4299</v>
      </c>
      <c r="AJ80" s="88">
        <v>17272</v>
      </c>
      <c r="AK80" s="88">
        <v>13320</v>
      </c>
      <c r="AL80" s="88">
        <v>2592</v>
      </c>
      <c r="AM80" s="88">
        <v>1360</v>
      </c>
      <c r="AN80" s="88">
        <v>21571</v>
      </c>
      <c r="AO80" s="88">
        <v>1076</v>
      </c>
      <c r="AP80" s="88">
        <v>2968</v>
      </c>
      <c r="AQ80" s="88">
        <v>13170</v>
      </c>
      <c r="AR80" s="88">
        <v>992</v>
      </c>
      <c r="AS80" s="88">
        <v>727</v>
      </c>
      <c r="AT80" s="88">
        <v>223</v>
      </c>
      <c r="AU80" s="88">
        <v>0</v>
      </c>
      <c r="AV80" s="88">
        <v>3</v>
      </c>
      <c r="AW80" s="88">
        <v>1944</v>
      </c>
      <c r="AX80" s="88">
        <v>19159</v>
      </c>
      <c r="AY80" s="88">
        <v>160</v>
      </c>
      <c r="AZ80" s="88">
        <v>1575</v>
      </c>
      <c r="BA80" s="88">
        <v>476</v>
      </c>
      <c r="BB80" s="88">
        <v>117</v>
      </c>
      <c r="BC80" s="88">
        <v>114</v>
      </c>
      <c r="BD80" s="88">
        <v>5</v>
      </c>
      <c r="BE80" s="88">
        <v>119</v>
      </c>
      <c r="BF80" s="88">
        <v>2447</v>
      </c>
      <c r="BG80" s="88">
        <v>21606</v>
      </c>
      <c r="BH80" s="88">
        <v>481</v>
      </c>
      <c r="BI80" s="88">
        <v>203</v>
      </c>
      <c r="BJ80" s="88">
        <v>118</v>
      </c>
      <c r="BK80" s="88">
        <v>1</v>
      </c>
      <c r="BL80" s="88">
        <v>803</v>
      </c>
      <c r="BM80" s="88">
        <v>803</v>
      </c>
      <c r="BN80" s="88">
        <v>2683</v>
      </c>
      <c r="BO80" s="88">
        <v>93</v>
      </c>
      <c r="BP80" s="88">
        <v>267</v>
      </c>
      <c r="BQ80" s="88">
        <v>436</v>
      </c>
      <c r="BR80" s="88">
        <v>41</v>
      </c>
      <c r="BS80" s="88">
        <v>22</v>
      </c>
      <c r="BT80" s="88">
        <v>63</v>
      </c>
      <c r="BU80" s="88">
        <v>3542</v>
      </c>
      <c r="BV80" s="88">
        <v>4345</v>
      </c>
      <c r="BW80" s="88">
        <v>17261</v>
      </c>
      <c r="BX80" s="88">
        <v>13391</v>
      </c>
      <c r="BY80" s="88">
        <v>2510</v>
      </c>
      <c r="BZ80" s="88">
        <v>1359</v>
      </c>
      <c r="CA80" s="88">
        <v>21606</v>
      </c>
      <c r="CB80" s="88">
        <v>1154</v>
      </c>
      <c r="CC80" s="88">
        <v>3696</v>
      </c>
      <c r="CD80" s="88">
        <v>13912</v>
      </c>
      <c r="CE80" s="88">
        <v>992</v>
      </c>
      <c r="CF80" s="88">
        <v>727</v>
      </c>
      <c r="CG80" s="88">
        <v>303</v>
      </c>
      <c r="CH80" s="88">
        <v>0</v>
      </c>
      <c r="CI80" s="88">
        <v>3</v>
      </c>
      <c r="CJ80" s="88">
        <v>2024</v>
      </c>
      <c r="CK80" s="88">
        <v>20787</v>
      </c>
      <c r="CL80" s="88">
        <v>160</v>
      </c>
      <c r="CM80" s="88">
        <v>1529</v>
      </c>
      <c r="CN80" s="88">
        <v>476</v>
      </c>
      <c r="CO80" s="88">
        <v>116</v>
      </c>
      <c r="CP80" s="88">
        <v>114</v>
      </c>
      <c r="CQ80" s="88">
        <v>5</v>
      </c>
      <c r="CR80" s="88">
        <v>119</v>
      </c>
      <c r="CS80" s="88">
        <v>2400</v>
      </c>
      <c r="CT80" s="88">
        <v>23187</v>
      </c>
      <c r="CU80" s="88">
        <v>481</v>
      </c>
      <c r="CV80" s="88">
        <v>203</v>
      </c>
      <c r="CW80" s="88">
        <v>118</v>
      </c>
      <c r="CX80" s="88">
        <v>1</v>
      </c>
      <c r="CY80" s="88">
        <v>803</v>
      </c>
      <c r="CZ80" s="88">
        <v>803</v>
      </c>
      <c r="DA80" s="88">
        <v>2365</v>
      </c>
      <c r="DB80" s="88">
        <v>92</v>
      </c>
      <c r="DC80" s="88">
        <v>267</v>
      </c>
      <c r="DD80" s="88">
        <v>436</v>
      </c>
      <c r="DE80" s="88">
        <v>42</v>
      </c>
      <c r="DF80" s="88">
        <v>20</v>
      </c>
      <c r="DG80" s="88">
        <v>62</v>
      </c>
      <c r="DH80" s="88">
        <v>3222</v>
      </c>
      <c r="DI80" s="88">
        <v>4025</v>
      </c>
      <c r="DJ80" s="88">
        <v>19162</v>
      </c>
      <c r="DK80" s="88">
        <v>14154</v>
      </c>
      <c r="DL80" s="88">
        <v>3648</v>
      </c>
      <c r="DM80" s="88">
        <v>1359</v>
      </c>
      <c r="DN80" s="88">
        <v>23187</v>
      </c>
    </row>
    <row r="81" spans="1:118" x14ac:dyDescent="0.25">
      <c r="A81" s="82">
        <v>28185</v>
      </c>
      <c r="B81" s="88">
        <v>1129</v>
      </c>
      <c r="C81" s="88">
        <v>2990</v>
      </c>
      <c r="D81" s="88">
        <v>13532</v>
      </c>
      <c r="E81" s="88">
        <v>1009</v>
      </c>
      <c r="F81" s="88">
        <v>757</v>
      </c>
      <c r="G81" s="88">
        <v>250</v>
      </c>
      <c r="H81" s="88">
        <v>0</v>
      </c>
      <c r="I81" s="88">
        <v>3</v>
      </c>
      <c r="J81" s="88">
        <v>2018</v>
      </c>
      <c r="K81" s="88">
        <v>19669</v>
      </c>
      <c r="L81" s="88">
        <v>164</v>
      </c>
      <c r="M81" s="88">
        <v>1644</v>
      </c>
      <c r="N81" s="88">
        <v>521</v>
      </c>
      <c r="O81" s="88">
        <v>124</v>
      </c>
      <c r="P81" s="88">
        <v>115</v>
      </c>
      <c r="Q81" s="88">
        <v>5</v>
      </c>
      <c r="R81" s="88">
        <v>120</v>
      </c>
      <c r="S81" s="88">
        <v>2572</v>
      </c>
      <c r="T81" s="88">
        <v>22241</v>
      </c>
      <c r="U81" s="88">
        <v>507</v>
      </c>
      <c r="V81" s="88">
        <v>213</v>
      </c>
      <c r="W81" s="88">
        <v>120</v>
      </c>
      <c r="X81" s="88">
        <v>1</v>
      </c>
      <c r="Y81" s="88">
        <v>842</v>
      </c>
      <c r="Z81" s="88">
        <v>842</v>
      </c>
      <c r="AA81" s="88">
        <v>2860</v>
      </c>
      <c r="AB81" s="88">
        <v>95</v>
      </c>
      <c r="AC81" s="88">
        <v>269</v>
      </c>
      <c r="AD81" s="88">
        <v>461</v>
      </c>
      <c r="AE81" s="88">
        <v>42</v>
      </c>
      <c r="AF81" s="88">
        <v>25</v>
      </c>
      <c r="AG81" s="88">
        <v>67</v>
      </c>
      <c r="AH81" s="88">
        <v>3752</v>
      </c>
      <c r="AI81" s="88">
        <v>4593</v>
      </c>
      <c r="AJ81" s="88">
        <v>17647</v>
      </c>
      <c r="AK81" s="88">
        <v>13744</v>
      </c>
      <c r="AL81" s="88">
        <v>2508</v>
      </c>
      <c r="AM81" s="88">
        <v>1396</v>
      </c>
      <c r="AN81" s="88">
        <v>22241</v>
      </c>
      <c r="AO81" s="88">
        <v>1126</v>
      </c>
      <c r="AP81" s="88">
        <v>3012</v>
      </c>
      <c r="AQ81" s="88">
        <v>13497</v>
      </c>
      <c r="AR81" s="88">
        <v>1019</v>
      </c>
      <c r="AS81" s="88">
        <v>757</v>
      </c>
      <c r="AT81" s="88">
        <v>250</v>
      </c>
      <c r="AU81" s="88">
        <v>0</v>
      </c>
      <c r="AV81" s="88">
        <v>3</v>
      </c>
      <c r="AW81" s="88">
        <v>2027</v>
      </c>
      <c r="AX81" s="88">
        <v>19662</v>
      </c>
      <c r="AY81" s="88">
        <v>164</v>
      </c>
      <c r="AZ81" s="88">
        <v>1619</v>
      </c>
      <c r="BA81" s="88">
        <v>519</v>
      </c>
      <c r="BB81" s="88">
        <v>125</v>
      </c>
      <c r="BC81" s="88">
        <v>115</v>
      </c>
      <c r="BD81" s="88">
        <v>5</v>
      </c>
      <c r="BE81" s="88">
        <v>120</v>
      </c>
      <c r="BF81" s="88">
        <v>2547</v>
      </c>
      <c r="BG81" s="88">
        <v>22209</v>
      </c>
      <c r="BH81" s="88">
        <v>506</v>
      </c>
      <c r="BI81" s="88">
        <v>213</v>
      </c>
      <c r="BJ81" s="88">
        <v>118</v>
      </c>
      <c r="BK81" s="88">
        <v>1</v>
      </c>
      <c r="BL81" s="88">
        <v>839</v>
      </c>
      <c r="BM81" s="88">
        <v>839</v>
      </c>
      <c r="BN81" s="88">
        <v>2870</v>
      </c>
      <c r="BO81" s="88">
        <v>96</v>
      </c>
      <c r="BP81" s="88">
        <v>269</v>
      </c>
      <c r="BQ81" s="88">
        <v>461</v>
      </c>
      <c r="BR81" s="88">
        <v>42</v>
      </c>
      <c r="BS81" s="88">
        <v>27</v>
      </c>
      <c r="BT81" s="88">
        <v>68</v>
      </c>
      <c r="BU81" s="88">
        <v>3764</v>
      </c>
      <c r="BV81" s="88">
        <v>4603</v>
      </c>
      <c r="BW81" s="88">
        <v>17606</v>
      </c>
      <c r="BX81" s="88">
        <v>13671</v>
      </c>
      <c r="BY81" s="88">
        <v>2539</v>
      </c>
      <c r="BZ81" s="88">
        <v>1396</v>
      </c>
      <c r="CA81" s="88">
        <v>22209</v>
      </c>
      <c r="CB81" s="88">
        <v>1098</v>
      </c>
      <c r="CC81" s="88">
        <v>2889</v>
      </c>
      <c r="CD81" s="88">
        <v>12700</v>
      </c>
      <c r="CE81" s="88">
        <v>1019</v>
      </c>
      <c r="CF81" s="88">
        <v>757</v>
      </c>
      <c r="CG81" s="88">
        <v>130</v>
      </c>
      <c r="CH81" s="88">
        <v>0</v>
      </c>
      <c r="CI81" s="88">
        <v>3</v>
      </c>
      <c r="CJ81" s="88">
        <v>1908</v>
      </c>
      <c r="CK81" s="88">
        <v>18594</v>
      </c>
      <c r="CL81" s="88">
        <v>164</v>
      </c>
      <c r="CM81" s="88">
        <v>1668</v>
      </c>
      <c r="CN81" s="88">
        <v>519</v>
      </c>
      <c r="CO81" s="88">
        <v>125</v>
      </c>
      <c r="CP81" s="88">
        <v>116</v>
      </c>
      <c r="CQ81" s="88">
        <v>5</v>
      </c>
      <c r="CR81" s="88">
        <v>121</v>
      </c>
      <c r="CS81" s="88">
        <v>2598</v>
      </c>
      <c r="CT81" s="88">
        <v>21192</v>
      </c>
      <c r="CU81" s="88">
        <v>506</v>
      </c>
      <c r="CV81" s="88">
        <v>213</v>
      </c>
      <c r="CW81" s="88">
        <v>118</v>
      </c>
      <c r="CX81" s="88">
        <v>1</v>
      </c>
      <c r="CY81" s="88">
        <v>839</v>
      </c>
      <c r="CZ81" s="88">
        <v>839</v>
      </c>
      <c r="DA81" s="88">
        <v>2904</v>
      </c>
      <c r="DB81" s="88">
        <v>92</v>
      </c>
      <c r="DC81" s="88">
        <v>269</v>
      </c>
      <c r="DD81" s="88">
        <v>461</v>
      </c>
      <c r="DE81" s="88">
        <v>39</v>
      </c>
      <c r="DF81" s="88">
        <v>26</v>
      </c>
      <c r="DG81" s="88">
        <v>65</v>
      </c>
      <c r="DH81" s="88">
        <v>3791</v>
      </c>
      <c r="DI81" s="88">
        <v>4630</v>
      </c>
      <c r="DJ81" s="88">
        <v>16562</v>
      </c>
      <c r="DK81" s="88">
        <v>13103</v>
      </c>
      <c r="DL81" s="88">
        <v>2064</v>
      </c>
      <c r="DM81" s="88">
        <v>1396</v>
      </c>
      <c r="DN81" s="88">
        <v>21192</v>
      </c>
    </row>
    <row r="82" spans="1:118" x14ac:dyDescent="0.25">
      <c r="A82" s="82">
        <v>28277</v>
      </c>
      <c r="B82" s="88">
        <v>1180</v>
      </c>
      <c r="C82" s="88">
        <v>3002</v>
      </c>
      <c r="D82" s="88">
        <v>13843</v>
      </c>
      <c r="E82" s="88">
        <v>996</v>
      </c>
      <c r="F82" s="88">
        <v>781</v>
      </c>
      <c r="G82" s="88">
        <v>281</v>
      </c>
      <c r="H82" s="88">
        <v>0</v>
      </c>
      <c r="I82" s="88">
        <v>3</v>
      </c>
      <c r="J82" s="88">
        <v>2060</v>
      </c>
      <c r="K82" s="88">
        <v>20085</v>
      </c>
      <c r="L82" s="88">
        <v>174</v>
      </c>
      <c r="M82" s="88">
        <v>1711</v>
      </c>
      <c r="N82" s="88">
        <v>564</v>
      </c>
      <c r="O82" s="88">
        <v>127</v>
      </c>
      <c r="P82" s="88">
        <v>117</v>
      </c>
      <c r="Q82" s="88">
        <v>5</v>
      </c>
      <c r="R82" s="88">
        <v>122</v>
      </c>
      <c r="S82" s="88">
        <v>2699</v>
      </c>
      <c r="T82" s="88">
        <v>22784</v>
      </c>
      <c r="U82" s="88">
        <v>530</v>
      </c>
      <c r="V82" s="88">
        <v>227</v>
      </c>
      <c r="W82" s="88">
        <v>123</v>
      </c>
      <c r="X82" s="88">
        <v>2</v>
      </c>
      <c r="Y82" s="88">
        <v>881</v>
      </c>
      <c r="Z82" s="88">
        <v>881</v>
      </c>
      <c r="AA82" s="88">
        <v>3077</v>
      </c>
      <c r="AB82" s="88">
        <v>100</v>
      </c>
      <c r="AC82" s="88">
        <v>272</v>
      </c>
      <c r="AD82" s="88">
        <v>484</v>
      </c>
      <c r="AE82" s="88">
        <v>44</v>
      </c>
      <c r="AF82" s="88">
        <v>27</v>
      </c>
      <c r="AG82" s="88">
        <v>71</v>
      </c>
      <c r="AH82" s="88">
        <v>4003</v>
      </c>
      <c r="AI82" s="88">
        <v>4884</v>
      </c>
      <c r="AJ82" s="88">
        <v>17900</v>
      </c>
      <c r="AK82" s="88">
        <v>14138</v>
      </c>
      <c r="AL82" s="88">
        <v>2325</v>
      </c>
      <c r="AM82" s="88">
        <v>1438</v>
      </c>
      <c r="AN82" s="88">
        <v>22784</v>
      </c>
      <c r="AO82" s="88">
        <v>1179</v>
      </c>
      <c r="AP82" s="88">
        <v>2969</v>
      </c>
      <c r="AQ82" s="88">
        <v>13942</v>
      </c>
      <c r="AR82" s="88">
        <v>998</v>
      </c>
      <c r="AS82" s="88">
        <v>784</v>
      </c>
      <c r="AT82" s="88">
        <v>261</v>
      </c>
      <c r="AU82" s="88">
        <v>-1</v>
      </c>
      <c r="AV82" s="88">
        <v>3</v>
      </c>
      <c r="AW82" s="88">
        <v>2044</v>
      </c>
      <c r="AX82" s="88">
        <v>20135</v>
      </c>
      <c r="AY82" s="88">
        <v>171</v>
      </c>
      <c r="AZ82" s="88">
        <v>1707</v>
      </c>
      <c r="BA82" s="88">
        <v>559</v>
      </c>
      <c r="BB82" s="88">
        <v>130</v>
      </c>
      <c r="BC82" s="88">
        <v>117</v>
      </c>
      <c r="BD82" s="88">
        <v>5</v>
      </c>
      <c r="BE82" s="88">
        <v>122</v>
      </c>
      <c r="BF82" s="88">
        <v>2689</v>
      </c>
      <c r="BG82" s="88">
        <v>22824</v>
      </c>
      <c r="BH82" s="88">
        <v>537</v>
      </c>
      <c r="BI82" s="88">
        <v>221</v>
      </c>
      <c r="BJ82" s="88">
        <v>125</v>
      </c>
      <c r="BK82" s="88">
        <v>2</v>
      </c>
      <c r="BL82" s="88">
        <v>885</v>
      </c>
      <c r="BM82" s="88">
        <v>885</v>
      </c>
      <c r="BN82" s="88">
        <v>3014</v>
      </c>
      <c r="BO82" s="88">
        <v>96</v>
      </c>
      <c r="BP82" s="88">
        <v>271</v>
      </c>
      <c r="BQ82" s="88">
        <v>486</v>
      </c>
      <c r="BR82" s="88">
        <v>43</v>
      </c>
      <c r="BS82" s="88">
        <v>27</v>
      </c>
      <c r="BT82" s="88">
        <v>70</v>
      </c>
      <c r="BU82" s="88">
        <v>3937</v>
      </c>
      <c r="BV82" s="88">
        <v>4822</v>
      </c>
      <c r="BW82" s="88">
        <v>18002</v>
      </c>
      <c r="BX82" s="88">
        <v>14161</v>
      </c>
      <c r="BY82" s="88">
        <v>2405</v>
      </c>
      <c r="BZ82" s="88">
        <v>1436</v>
      </c>
      <c r="CA82" s="88">
        <v>22824</v>
      </c>
      <c r="CB82" s="88">
        <v>1077</v>
      </c>
      <c r="CC82" s="88">
        <v>2459</v>
      </c>
      <c r="CD82" s="88">
        <v>13732</v>
      </c>
      <c r="CE82" s="88">
        <v>998</v>
      </c>
      <c r="CF82" s="88">
        <v>784</v>
      </c>
      <c r="CG82" s="88">
        <v>316</v>
      </c>
      <c r="CH82" s="88">
        <v>-1</v>
      </c>
      <c r="CI82" s="88">
        <v>3</v>
      </c>
      <c r="CJ82" s="88">
        <v>2100</v>
      </c>
      <c r="CK82" s="88">
        <v>19368</v>
      </c>
      <c r="CL82" s="88">
        <v>171</v>
      </c>
      <c r="CM82" s="88">
        <v>1634</v>
      </c>
      <c r="CN82" s="88">
        <v>559</v>
      </c>
      <c r="CO82" s="88">
        <v>103</v>
      </c>
      <c r="CP82" s="88">
        <v>116</v>
      </c>
      <c r="CQ82" s="88">
        <v>5</v>
      </c>
      <c r="CR82" s="88">
        <v>121</v>
      </c>
      <c r="CS82" s="88">
        <v>2588</v>
      </c>
      <c r="CT82" s="88">
        <v>21957</v>
      </c>
      <c r="CU82" s="88">
        <v>537</v>
      </c>
      <c r="CV82" s="88">
        <v>221</v>
      </c>
      <c r="CW82" s="88">
        <v>125</v>
      </c>
      <c r="CX82" s="88">
        <v>2</v>
      </c>
      <c r="CY82" s="88">
        <v>885</v>
      </c>
      <c r="CZ82" s="88">
        <v>885</v>
      </c>
      <c r="DA82" s="88">
        <v>4063</v>
      </c>
      <c r="DB82" s="88">
        <v>97</v>
      </c>
      <c r="DC82" s="88">
        <v>271</v>
      </c>
      <c r="DD82" s="88">
        <v>486</v>
      </c>
      <c r="DE82" s="88">
        <v>44</v>
      </c>
      <c r="DF82" s="88">
        <v>34</v>
      </c>
      <c r="DG82" s="88">
        <v>78</v>
      </c>
      <c r="DH82" s="88">
        <v>4995</v>
      </c>
      <c r="DI82" s="88">
        <v>5880</v>
      </c>
      <c r="DJ82" s="88">
        <v>16077</v>
      </c>
      <c r="DK82" s="88">
        <v>14050</v>
      </c>
      <c r="DL82" s="88">
        <v>591</v>
      </c>
      <c r="DM82" s="88">
        <v>1436</v>
      </c>
      <c r="DN82" s="88">
        <v>21957</v>
      </c>
    </row>
    <row r="83" spans="1:118" x14ac:dyDescent="0.25">
      <c r="A83" s="82">
        <v>28369</v>
      </c>
      <c r="B83" s="88">
        <v>1243</v>
      </c>
      <c r="C83" s="88">
        <v>3004</v>
      </c>
      <c r="D83" s="88">
        <v>14165</v>
      </c>
      <c r="E83" s="88">
        <v>982</v>
      </c>
      <c r="F83" s="88">
        <v>804</v>
      </c>
      <c r="G83" s="88">
        <v>308</v>
      </c>
      <c r="H83" s="88">
        <v>0</v>
      </c>
      <c r="I83" s="88">
        <v>2</v>
      </c>
      <c r="J83" s="88">
        <v>2097</v>
      </c>
      <c r="K83" s="88">
        <v>20508</v>
      </c>
      <c r="L83" s="88">
        <v>185</v>
      </c>
      <c r="M83" s="88">
        <v>1764</v>
      </c>
      <c r="N83" s="88">
        <v>610</v>
      </c>
      <c r="O83" s="88">
        <v>129</v>
      </c>
      <c r="P83" s="88">
        <v>121</v>
      </c>
      <c r="Q83" s="88">
        <v>6</v>
      </c>
      <c r="R83" s="88">
        <v>127</v>
      </c>
      <c r="S83" s="88">
        <v>2815</v>
      </c>
      <c r="T83" s="88">
        <v>23323</v>
      </c>
      <c r="U83" s="88">
        <v>546</v>
      </c>
      <c r="V83" s="88">
        <v>241</v>
      </c>
      <c r="W83" s="88">
        <v>124</v>
      </c>
      <c r="X83" s="88">
        <v>2</v>
      </c>
      <c r="Y83" s="88">
        <v>913</v>
      </c>
      <c r="Z83" s="88">
        <v>913</v>
      </c>
      <c r="AA83" s="88">
        <v>3144</v>
      </c>
      <c r="AB83" s="88">
        <v>104</v>
      </c>
      <c r="AC83" s="88">
        <v>274</v>
      </c>
      <c r="AD83" s="88">
        <v>505</v>
      </c>
      <c r="AE83" s="88">
        <v>48</v>
      </c>
      <c r="AF83" s="88">
        <v>27</v>
      </c>
      <c r="AG83" s="88">
        <v>75</v>
      </c>
      <c r="AH83" s="88">
        <v>4102</v>
      </c>
      <c r="AI83" s="88">
        <v>5016</v>
      </c>
      <c r="AJ83" s="88">
        <v>18308</v>
      </c>
      <c r="AK83" s="88">
        <v>14486</v>
      </c>
      <c r="AL83" s="88">
        <v>2341</v>
      </c>
      <c r="AM83" s="88">
        <v>1481</v>
      </c>
      <c r="AN83" s="88">
        <v>23323</v>
      </c>
      <c r="AO83" s="88">
        <v>1239</v>
      </c>
      <c r="AP83" s="88">
        <v>3017</v>
      </c>
      <c r="AQ83" s="88">
        <v>14084</v>
      </c>
      <c r="AR83" s="88">
        <v>966</v>
      </c>
      <c r="AS83" s="88">
        <v>802</v>
      </c>
      <c r="AT83" s="88">
        <v>349</v>
      </c>
      <c r="AU83" s="88">
        <v>0</v>
      </c>
      <c r="AV83" s="88">
        <v>2</v>
      </c>
      <c r="AW83" s="88">
        <v>2120</v>
      </c>
      <c r="AX83" s="88">
        <v>20460</v>
      </c>
      <c r="AY83" s="88">
        <v>187</v>
      </c>
      <c r="AZ83" s="88">
        <v>1801</v>
      </c>
      <c r="BA83" s="88">
        <v>612</v>
      </c>
      <c r="BB83" s="88">
        <v>126</v>
      </c>
      <c r="BC83" s="88">
        <v>121</v>
      </c>
      <c r="BD83" s="88">
        <v>5</v>
      </c>
      <c r="BE83" s="88">
        <v>127</v>
      </c>
      <c r="BF83" s="88">
        <v>2854</v>
      </c>
      <c r="BG83" s="88">
        <v>23313</v>
      </c>
      <c r="BH83" s="88">
        <v>538</v>
      </c>
      <c r="BI83" s="88">
        <v>247</v>
      </c>
      <c r="BJ83" s="88">
        <v>123</v>
      </c>
      <c r="BK83" s="88">
        <v>3</v>
      </c>
      <c r="BL83" s="88">
        <v>911</v>
      </c>
      <c r="BM83" s="88">
        <v>911</v>
      </c>
      <c r="BN83" s="88">
        <v>3305</v>
      </c>
      <c r="BO83" s="88">
        <v>105</v>
      </c>
      <c r="BP83" s="88">
        <v>274</v>
      </c>
      <c r="BQ83" s="88">
        <v>504</v>
      </c>
      <c r="BR83" s="88">
        <v>49</v>
      </c>
      <c r="BS83" s="88">
        <v>27</v>
      </c>
      <c r="BT83" s="88">
        <v>76</v>
      </c>
      <c r="BU83" s="88">
        <v>4264</v>
      </c>
      <c r="BV83" s="88">
        <v>5176</v>
      </c>
      <c r="BW83" s="88">
        <v>18138</v>
      </c>
      <c r="BX83" s="88">
        <v>14501</v>
      </c>
      <c r="BY83" s="88">
        <v>2154</v>
      </c>
      <c r="BZ83" s="88">
        <v>1483</v>
      </c>
      <c r="CA83" s="88">
        <v>23313</v>
      </c>
      <c r="CB83" s="88">
        <v>1283</v>
      </c>
      <c r="CC83" s="88">
        <v>2952</v>
      </c>
      <c r="CD83" s="88">
        <v>14462</v>
      </c>
      <c r="CE83" s="88">
        <v>966</v>
      </c>
      <c r="CF83" s="88">
        <v>802</v>
      </c>
      <c r="CG83" s="88">
        <v>176</v>
      </c>
      <c r="CH83" s="88">
        <v>0</v>
      </c>
      <c r="CI83" s="88">
        <v>2</v>
      </c>
      <c r="CJ83" s="88">
        <v>1947</v>
      </c>
      <c r="CK83" s="88">
        <v>20645</v>
      </c>
      <c r="CL83" s="88">
        <v>187</v>
      </c>
      <c r="CM83" s="88">
        <v>1869</v>
      </c>
      <c r="CN83" s="88">
        <v>612</v>
      </c>
      <c r="CO83" s="88">
        <v>135</v>
      </c>
      <c r="CP83" s="88">
        <v>121</v>
      </c>
      <c r="CQ83" s="88">
        <v>6</v>
      </c>
      <c r="CR83" s="88">
        <v>127</v>
      </c>
      <c r="CS83" s="88">
        <v>2930</v>
      </c>
      <c r="CT83" s="88">
        <v>23575</v>
      </c>
      <c r="CU83" s="88">
        <v>538</v>
      </c>
      <c r="CV83" s="88">
        <v>247</v>
      </c>
      <c r="CW83" s="88">
        <v>123</v>
      </c>
      <c r="CX83" s="88">
        <v>3</v>
      </c>
      <c r="CY83" s="88">
        <v>911</v>
      </c>
      <c r="CZ83" s="88">
        <v>911</v>
      </c>
      <c r="DA83" s="88">
        <v>2482</v>
      </c>
      <c r="DB83" s="88">
        <v>109</v>
      </c>
      <c r="DC83" s="88">
        <v>274</v>
      </c>
      <c r="DD83" s="88">
        <v>504</v>
      </c>
      <c r="DE83" s="88">
        <v>50</v>
      </c>
      <c r="DF83" s="88">
        <v>23</v>
      </c>
      <c r="DG83" s="88">
        <v>73</v>
      </c>
      <c r="DH83" s="88">
        <v>3442</v>
      </c>
      <c r="DI83" s="88">
        <v>4353</v>
      </c>
      <c r="DJ83" s="88">
        <v>19221</v>
      </c>
      <c r="DK83" s="88">
        <v>14412</v>
      </c>
      <c r="DL83" s="88">
        <v>3326</v>
      </c>
      <c r="DM83" s="88">
        <v>1483</v>
      </c>
      <c r="DN83" s="88">
        <v>23575</v>
      </c>
    </row>
    <row r="84" spans="1:118" x14ac:dyDescent="0.25">
      <c r="A84" s="82">
        <v>28460</v>
      </c>
      <c r="B84" s="88">
        <v>1309</v>
      </c>
      <c r="C84" s="88">
        <v>3009</v>
      </c>
      <c r="D84" s="88">
        <v>14492</v>
      </c>
      <c r="E84" s="88">
        <v>983</v>
      </c>
      <c r="F84" s="88">
        <v>831</v>
      </c>
      <c r="G84" s="88">
        <v>312</v>
      </c>
      <c r="H84" s="88">
        <v>0</v>
      </c>
      <c r="I84" s="88">
        <v>2</v>
      </c>
      <c r="J84" s="88">
        <v>2128</v>
      </c>
      <c r="K84" s="88">
        <v>20938</v>
      </c>
      <c r="L84" s="88">
        <v>195</v>
      </c>
      <c r="M84" s="88">
        <v>1808</v>
      </c>
      <c r="N84" s="88">
        <v>650</v>
      </c>
      <c r="O84" s="88">
        <v>132</v>
      </c>
      <c r="P84" s="88">
        <v>127</v>
      </c>
      <c r="Q84" s="88">
        <v>6</v>
      </c>
      <c r="R84" s="88">
        <v>132</v>
      </c>
      <c r="S84" s="88">
        <v>2917</v>
      </c>
      <c r="T84" s="88">
        <v>23855</v>
      </c>
      <c r="U84" s="88">
        <v>557</v>
      </c>
      <c r="V84" s="88">
        <v>253</v>
      </c>
      <c r="W84" s="88">
        <v>125</v>
      </c>
      <c r="X84" s="88">
        <v>3</v>
      </c>
      <c r="Y84" s="88">
        <v>937</v>
      </c>
      <c r="Z84" s="88">
        <v>937</v>
      </c>
      <c r="AA84" s="88">
        <v>3095</v>
      </c>
      <c r="AB84" s="88">
        <v>107</v>
      </c>
      <c r="AC84" s="88">
        <v>275</v>
      </c>
      <c r="AD84" s="88">
        <v>530</v>
      </c>
      <c r="AE84" s="88">
        <v>52</v>
      </c>
      <c r="AF84" s="88">
        <v>27</v>
      </c>
      <c r="AG84" s="88">
        <v>79</v>
      </c>
      <c r="AH84" s="88">
        <v>4086</v>
      </c>
      <c r="AI84" s="88">
        <v>5023</v>
      </c>
      <c r="AJ84" s="88">
        <v>18832</v>
      </c>
      <c r="AK84" s="88">
        <v>14836</v>
      </c>
      <c r="AL84" s="88">
        <v>2472</v>
      </c>
      <c r="AM84" s="88">
        <v>1524</v>
      </c>
      <c r="AN84" s="88">
        <v>23855</v>
      </c>
      <c r="AO84" s="88">
        <v>1309</v>
      </c>
      <c r="AP84" s="88">
        <v>3012</v>
      </c>
      <c r="AQ84" s="88">
        <v>14459</v>
      </c>
      <c r="AR84" s="88">
        <v>989</v>
      </c>
      <c r="AS84" s="88">
        <v>830</v>
      </c>
      <c r="AT84" s="88">
        <v>288</v>
      </c>
      <c r="AU84" s="88">
        <v>0</v>
      </c>
      <c r="AV84" s="88">
        <v>2</v>
      </c>
      <c r="AW84" s="88">
        <v>2109</v>
      </c>
      <c r="AX84" s="88">
        <v>20889</v>
      </c>
      <c r="AY84" s="88">
        <v>195</v>
      </c>
      <c r="AZ84" s="88">
        <v>1780</v>
      </c>
      <c r="BA84" s="88">
        <v>651</v>
      </c>
      <c r="BB84" s="88">
        <v>130</v>
      </c>
      <c r="BC84" s="88">
        <v>126</v>
      </c>
      <c r="BD84" s="88">
        <v>6</v>
      </c>
      <c r="BE84" s="88">
        <v>131</v>
      </c>
      <c r="BF84" s="88">
        <v>2887</v>
      </c>
      <c r="BG84" s="88">
        <v>23776</v>
      </c>
      <c r="BH84" s="88">
        <v>562</v>
      </c>
      <c r="BI84" s="88">
        <v>252</v>
      </c>
      <c r="BJ84" s="88">
        <v>125</v>
      </c>
      <c r="BK84" s="88">
        <v>3</v>
      </c>
      <c r="BL84" s="88">
        <v>942</v>
      </c>
      <c r="BM84" s="88">
        <v>942</v>
      </c>
      <c r="BN84" s="88">
        <v>3008</v>
      </c>
      <c r="BO84" s="88">
        <v>113</v>
      </c>
      <c r="BP84" s="88">
        <v>275</v>
      </c>
      <c r="BQ84" s="88">
        <v>529</v>
      </c>
      <c r="BR84" s="88">
        <v>50</v>
      </c>
      <c r="BS84" s="88">
        <v>28</v>
      </c>
      <c r="BT84" s="88">
        <v>78</v>
      </c>
      <c r="BU84" s="88">
        <v>4003</v>
      </c>
      <c r="BV84" s="88">
        <v>4946</v>
      </c>
      <c r="BW84" s="88">
        <v>18831</v>
      </c>
      <c r="BX84" s="88">
        <v>14871</v>
      </c>
      <c r="BY84" s="88">
        <v>2436</v>
      </c>
      <c r="BZ84" s="88">
        <v>1524</v>
      </c>
      <c r="CA84" s="88">
        <v>23776</v>
      </c>
      <c r="CB84" s="88">
        <v>1400</v>
      </c>
      <c r="CC84" s="88">
        <v>3816</v>
      </c>
      <c r="CD84" s="88">
        <v>14937</v>
      </c>
      <c r="CE84" s="88">
        <v>989</v>
      </c>
      <c r="CF84" s="88">
        <v>830</v>
      </c>
      <c r="CG84" s="88">
        <v>407</v>
      </c>
      <c r="CH84" s="88">
        <v>0</v>
      </c>
      <c r="CI84" s="88">
        <v>2</v>
      </c>
      <c r="CJ84" s="88">
        <v>2228</v>
      </c>
      <c r="CK84" s="88">
        <v>22382</v>
      </c>
      <c r="CL84" s="88">
        <v>195</v>
      </c>
      <c r="CM84" s="88">
        <v>1790</v>
      </c>
      <c r="CN84" s="88">
        <v>651</v>
      </c>
      <c r="CO84" s="88">
        <v>129</v>
      </c>
      <c r="CP84" s="88">
        <v>125</v>
      </c>
      <c r="CQ84" s="88">
        <v>6</v>
      </c>
      <c r="CR84" s="88">
        <v>131</v>
      </c>
      <c r="CS84" s="88">
        <v>2896</v>
      </c>
      <c r="CT84" s="88">
        <v>25278</v>
      </c>
      <c r="CU84" s="88">
        <v>562</v>
      </c>
      <c r="CV84" s="88">
        <v>252</v>
      </c>
      <c r="CW84" s="88">
        <v>125</v>
      </c>
      <c r="CX84" s="88">
        <v>3</v>
      </c>
      <c r="CY84" s="88">
        <v>942</v>
      </c>
      <c r="CZ84" s="88">
        <v>942</v>
      </c>
      <c r="DA84" s="88">
        <v>2635</v>
      </c>
      <c r="DB84" s="88">
        <v>112</v>
      </c>
      <c r="DC84" s="88">
        <v>275</v>
      </c>
      <c r="DD84" s="88">
        <v>529</v>
      </c>
      <c r="DE84" s="88">
        <v>52</v>
      </c>
      <c r="DF84" s="88">
        <v>25</v>
      </c>
      <c r="DG84" s="88">
        <v>77</v>
      </c>
      <c r="DH84" s="88">
        <v>3629</v>
      </c>
      <c r="DI84" s="88">
        <v>4571</v>
      </c>
      <c r="DJ84" s="88">
        <v>20707</v>
      </c>
      <c r="DK84" s="88">
        <v>15681</v>
      </c>
      <c r="DL84" s="88">
        <v>3502</v>
      </c>
      <c r="DM84" s="88">
        <v>1524</v>
      </c>
      <c r="DN84" s="88">
        <v>25278</v>
      </c>
    </row>
    <row r="85" spans="1:118" x14ac:dyDescent="0.25">
      <c r="A85" s="82">
        <v>28550</v>
      </c>
      <c r="B85" s="88">
        <v>1371</v>
      </c>
      <c r="C85" s="88">
        <v>3094</v>
      </c>
      <c r="D85" s="88">
        <v>14814</v>
      </c>
      <c r="E85" s="88">
        <v>1012</v>
      </c>
      <c r="F85" s="88">
        <v>864</v>
      </c>
      <c r="G85" s="88">
        <v>299</v>
      </c>
      <c r="H85" s="88">
        <v>0</v>
      </c>
      <c r="I85" s="88">
        <v>3</v>
      </c>
      <c r="J85" s="88">
        <v>2178</v>
      </c>
      <c r="K85" s="88">
        <v>21456</v>
      </c>
      <c r="L85" s="88">
        <v>198</v>
      </c>
      <c r="M85" s="88">
        <v>1853</v>
      </c>
      <c r="N85" s="88">
        <v>671</v>
      </c>
      <c r="O85" s="88">
        <v>136</v>
      </c>
      <c r="P85" s="88">
        <v>132</v>
      </c>
      <c r="Q85" s="88">
        <v>6</v>
      </c>
      <c r="R85" s="88">
        <v>138</v>
      </c>
      <c r="S85" s="88">
        <v>2995</v>
      </c>
      <c r="T85" s="88">
        <v>24451</v>
      </c>
      <c r="U85" s="88">
        <v>567</v>
      </c>
      <c r="V85" s="88">
        <v>261</v>
      </c>
      <c r="W85" s="88">
        <v>127</v>
      </c>
      <c r="X85" s="88">
        <v>3</v>
      </c>
      <c r="Y85" s="88">
        <v>958</v>
      </c>
      <c r="Z85" s="88">
        <v>958</v>
      </c>
      <c r="AA85" s="88">
        <v>3013</v>
      </c>
      <c r="AB85" s="88">
        <v>109</v>
      </c>
      <c r="AC85" s="88">
        <v>275</v>
      </c>
      <c r="AD85" s="88">
        <v>562</v>
      </c>
      <c r="AE85" s="88">
        <v>56</v>
      </c>
      <c r="AF85" s="88">
        <v>28</v>
      </c>
      <c r="AG85" s="88">
        <v>84</v>
      </c>
      <c r="AH85" s="88">
        <v>4042</v>
      </c>
      <c r="AI85" s="88">
        <v>5000</v>
      </c>
      <c r="AJ85" s="88">
        <v>19451</v>
      </c>
      <c r="AK85" s="88">
        <v>15221</v>
      </c>
      <c r="AL85" s="88">
        <v>2668</v>
      </c>
      <c r="AM85" s="88">
        <v>1562</v>
      </c>
      <c r="AN85" s="88">
        <v>24451</v>
      </c>
      <c r="AO85" s="88">
        <v>1380</v>
      </c>
      <c r="AP85" s="88">
        <v>3134</v>
      </c>
      <c r="AQ85" s="88">
        <v>14909</v>
      </c>
      <c r="AR85" s="88">
        <v>1013</v>
      </c>
      <c r="AS85" s="88">
        <v>864</v>
      </c>
      <c r="AT85" s="88">
        <v>307</v>
      </c>
      <c r="AU85" s="88">
        <v>0</v>
      </c>
      <c r="AV85" s="88">
        <v>3</v>
      </c>
      <c r="AW85" s="88">
        <v>2187</v>
      </c>
      <c r="AX85" s="88">
        <v>21610</v>
      </c>
      <c r="AY85" s="88">
        <v>198</v>
      </c>
      <c r="AZ85" s="88">
        <v>1841</v>
      </c>
      <c r="BA85" s="88">
        <v>673</v>
      </c>
      <c r="BB85" s="88">
        <v>139</v>
      </c>
      <c r="BC85" s="88">
        <v>134</v>
      </c>
      <c r="BD85" s="88">
        <v>6</v>
      </c>
      <c r="BE85" s="88">
        <v>140</v>
      </c>
      <c r="BF85" s="88">
        <v>2991</v>
      </c>
      <c r="BG85" s="88">
        <v>24601</v>
      </c>
      <c r="BH85" s="88">
        <v>563</v>
      </c>
      <c r="BI85" s="88">
        <v>260</v>
      </c>
      <c r="BJ85" s="88">
        <v>127</v>
      </c>
      <c r="BK85" s="88">
        <v>3</v>
      </c>
      <c r="BL85" s="88">
        <v>953</v>
      </c>
      <c r="BM85" s="88">
        <v>953</v>
      </c>
      <c r="BN85" s="88">
        <v>2994</v>
      </c>
      <c r="BO85" s="88">
        <v>101</v>
      </c>
      <c r="BP85" s="88">
        <v>275</v>
      </c>
      <c r="BQ85" s="88">
        <v>561</v>
      </c>
      <c r="BR85" s="88">
        <v>57</v>
      </c>
      <c r="BS85" s="88">
        <v>27</v>
      </c>
      <c r="BT85" s="88">
        <v>85</v>
      </c>
      <c r="BU85" s="88">
        <v>4016</v>
      </c>
      <c r="BV85" s="88">
        <v>4970</v>
      </c>
      <c r="BW85" s="88">
        <v>19632</v>
      </c>
      <c r="BX85" s="88">
        <v>15082</v>
      </c>
      <c r="BY85" s="88">
        <v>2989</v>
      </c>
      <c r="BZ85" s="88">
        <v>1562</v>
      </c>
      <c r="CA85" s="88">
        <v>24601</v>
      </c>
      <c r="CB85" s="88">
        <v>1345</v>
      </c>
      <c r="CC85" s="88">
        <v>2790</v>
      </c>
      <c r="CD85" s="88">
        <v>14282</v>
      </c>
      <c r="CE85" s="88">
        <v>1013</v>
      </c>
      <c r="CF85" s="88">
        <v>864</v>
      </c>
      <c r="CG85" s="88">
        <v>156</v>
      </c>
      <c r="CH85" s="88">
        <v>0</v>
      </c>
      <c r="CI85" s="88">
        <v>3</v>
      </c>
      <c r="CJ85" s="88">
        <v>2036</v>
      </c>
      <c r="CK85" s="88">
        <v>20453</v>
      </c>
      <c r="CL85" s="88">
        <v>198</v>
      </c>
      <c r="CM85" s="88">
        <v>1881</v>
      </c>
      <c r="CN85" s="88">
        <v>673</v>
      </c>
      <c r="CO85" s="88">
        <v>139</v>
      </c>
      <c r="CP85" s="88">
        <v>136</v>
      </c>
      <c r="CQ85" s="88">
        <v>6</v>
      </c>
      <c r="CR85" s="88">
        <v>142</v>
      </c>
      <c r="CS85" s="88">
        <v>3033</v>
      </c>
      <c r="CT85" s="88">
        <v>23486</v>
      </c>
      <c r="CU85" s="88">
        <v>563</v>
      </c>
      <c r="CV85" s="88">
        <v>260</v>
      </c>
      <c r="CW85" s="88">
        <v>127</v>
      </c>
      <c r="CX85" s="88">
        <v>3</v>
      </c>
      <c r="CY85" s="88">
        <v>953</v>
      </c>
      <c r="CZ85" s="88">
        <v>953</v>
      </c>
      <c r="DA85" s="88">
        <v>3040</v>
      </c>
      <c r="DB85" s="88">
        <v>98</v>
      </c>
      <c r="DC85" s="88">
        <v>275</v>
      </c>
      <c r="DD85" s="88">
        <v>561</v>
      </c>
      <c r="DE85" s="88">
        <v>54</v>
      </c>
      <c r="DF85" s="88">
        <v>27</v>
      </c>
      <c r="DG85" s="88">
        <v>81</v>
      </c>
      <c r="DH85" s="88">
        <v>4056</v>
      </c>
      <c r="DI85" s="88">
        <v>5009</v>
      </c>
      <c r="DJ85" s="88">
        <v>18478</v>
      </c>
      <c r="DK85" s="88">
        <v>14450</v>
      </c>
      <c r="DL85" s="88">
        <v>2466</v>
      </c>
      <c r="DM85" s="88">
        <v>1562</v>
      </c>
      <c r="DN85" s="88">
        <v>23486</v>
      </c>
    </row>
    <row r="86" spans="1:118" x14ac:dyDescent="0.25">
      <c r="A86" s="82">
        <v>28642</v>
      </c>
      <c r="B86" s="88">
        <v>1423</v>
      </c>
      <c r="C86" s="88">
        <v>3320</v>
      </c>
      <c r="D86" s="88">
        <v>15048</v>
      </c>
      <c r="E86" s="88">
        <v>1058</v>
      </c>
      <c r="F86" s="88">
        <v>901</v>
      </c>
      <c r="G86" s="88">
        <v>289</v>
      </c>
      <c r="H86" s="88">
        <v>0</v>
      </c>
      <c r="I86" s="88">
        <v>3</v>
      </c>
      <c r="J86" s="88">
        <v>2251</v>
      </c>
      <c r="K86" s="88">
        <v>22042</v>
      </c>
      <c r="L86" s="88">
        <v>195</v>
      </c>
      <c r="M86" s="88">
        <v>1909</v>
      </c>
      <c r="N86" s="88">
        <v>671</v>
      </c>
      <c r="O86" s="88">
        <v>138</v>
      </c>
      <c r="P86" s="88">
        <v>134</v>
      </c>
      <c r="Q86" s="88">
        <v>6</v>
      </c>
      <c r="R86" s="88">
        <v>140</v>
      </c>
      <c r="S86" s="88">
        <v>3053</v>
      </c>
      <c r="T86" s="88">
        <v>25095</v>
      </c>
      <c r="U86" s="88">
        <v>580</v>
      </c>
      <c r="V86" s="88">
        <v>268</v>
      </c>
      <c r="W86" s="88">
        <v>132</v>
      </c>
      <c r="X86" s="88">
        <v>4</v>
      </c>
      <c r="Y86" s="88">
        <v>984</v>
      </c>
      <c r="Z86" s="88">
        <v>984</v>
      </c>
      <c r="AA86" s="88">
        <v>2983</v>
      </c>
      <c r="AB86" s="88">
        <v>110</v>
      </c>
      <c r="AC86" s="88">
        <v>272</v>
      </c>
      <c r="AD86" s="88">
        <v>601</v>
      </c>
      <c r="AE86" s="88">
        <v>57</v>
      </c>
      <c r="AF86" s="88">
        <v>29</v>
      </c>
      <c r="AG86" s="88">
        <v>85</v>
      </c>
      <c r="AH86" s="88">
        <v>4051</v>
      </c>
      <c r="AI86" s="88">
        <v>5035</v>
      </c>
      <c r="AJ86" s="88">
        <v>20060</v>
      </c>
      <c r="AK86" s="88">
        <v>15650</v>
      </c>
      <c r="AL86" s="88">
        <v>2818</v>
      </c>
      <c r="AM86" s="88">
        <v>1592</v>
      </c>
      <c r="AN86" s="88">
        <v>25095</v>
      </c>
      <c r="AO86" s="88">
        <v>1418</v>
      </c>
      <c r="AP86" s="88">
        <v>3134</v>
      </c>
      <c r="AQ86" s="88">
        <v>15027</v>
      </c>
      <c r="AR86" s="88">
        <v>1046</v>
      </c>
      <c r="AS86" s="88">
        <v>904</v>
      </c>
      <c r="AT86" s="88">
        <v>282</v>
      </c>
      <c r="AU86" s="88">
        <v>-1</v>
      </c>
      <c r="AV86" s="88">
        <v>3</v>
      </c>
      <c r="AW86" s="88">
        <v>2234</v>
      </c>
      <c r="AX86" s="88">
        <v>21814</v>
      </c>
      <c r="AY86" s="88">
        <v>197</v>
      </c>
      <c r="AZ86" s="88">
        <v>1934</v>
      </c>
      <c r="BA86" s="88">
        <v>678</v>
      </c>
      <c r="BB86" s="88">
        <v>138</v>
      </c>
      <c r="BC86" s="88">
        <v>133</v>
      </c>
      <c r="BD86" s="88">
        <v>6</v>
      </c>
      <c r="BE86" s="88">
        <v>139</v>
      </c>
      <c r="BF86" s="88">
        <v>3086</v>
      </c>
      <c r="BG86" s="88">
        <v>24900</v>
      </c>
      <c r="BH86" s="88">
        <v>579</v>
      </c>
      <c r="BI86" s="88">
        <v>268</v>
      </c>
      <c r="BJ86" s="88">
        <v>131</v>
      </c>
      <c r="BK86" s="88">
        <v>4</v>
      </c>
      <c r="BL86" s="88">
        <v>982</v>
      </c>
      <c r="BM86" s="88">
        <v>982</v>
      </c>
      <c r="BN86" s="88">
        <v>2982</v>
      </c>
      <c r="BO86" s="88">
        <v>113</v>
      </c>
      <c r="BP86" s="88">
        <v>273</v>
      </c>
      <c r="BQ86" s="88">
        <v>600</v>
      </c>
      <c r="BR86" s="88">
        <v>56</v>
      </c>
      <c r="BS86" s="88">
        <v>28</v>
      </c>
      <c r="BT86" s="88">
        <v>85</v>
      </c>
      <c r="BU86" s="88">
        <v>4053</v>
      </c>
      <c r="BV86" s="88">
        <v>5034</v>
      </c>
      <c r="BW86" s="88">
        <v>19865</v>
      </c>
      <c r="BX86" s="88">
        <v>15772</v>
      </c>
      <c r="BY86" s="88">
        <v>2496</v>
      </c>
      <c r="BZ86" s="88">
        <v>1597</v>
      </c>
      <c r="CA86" s="88">
        <v>24900</v>
      </c>
      <c r="CB86" s="88">
        <v>1298</v>
      </c>
      <c r="CC86" s="88">
        <v>2742</v>
      </c>
      <c r="CD86" s="88">
        <v>14854</v>
      </c>
      <c r="CE86" s="88">
        <v>1046</v>
      </c>
      <c r="CF86" s="88">
        <v>904</v>
      </c>
      <c r="CG86" s="88">
        <v>347</v>
      </c>
      <c r="CH86" s="88">
        <v>-1</v>
      </c>
      <c r="CI86" s="88">
        <v>3</v>
      </c>
      <c r="CJ86" s="88">
        <v>2299</v>
      </c>
      <c r="CK86" s="88">
        <v>21193</v>
      </c>
      <c r="CL86" s="88">
        <v>197</v>
      </c>
      <c r="CM86" s="88">
        <v>1850</v>
      </c>
      <c r="CN86" s="88">
        <v>678</v>
      </c>
      <c r="CO86" s="88">
        <v>113</v>
      </c>
      <c r="CP86" s="88">
        <v>132</v>
      </c>
      <c r="CQ86" s="88">
        <v>6</v>
      </c>
      <c r="CR86" s="88">
        <v>138</v>
      </c>
      <c r="CS86" s="88">
        <v>2975</v>
      </c>
      <c r="CT86" s="88">
        <v>24168</v>
      </c>
      <c r="CU86" s="88">
        <v>579</v>
      </c>
      <c r="CV86" s="88">
        <v>268</v>
      </c>
      <c r="CW86" s="88">
        <v>131</v>
      </c>
      <c r="CX86" s="88">
        <v>4</v>
      </c>
      <c r="CY86" s="88">
        <v>982</v>
      </c>
      <c r="CZ86" s="88">
        <v>982</v>
      </c>
      <c r="DA86" s="88">
        <v>3960</v>
      </c>
      <c r="DB86" s="88">
        <v>114</v>
      </c>
      <c r="DC86" s="88">
        <v>273</v>
      </c>
      <c r="DD86" s="88">
        <v>600</v>
      </c>
      <c r="DE86" s="88">
        <v>57</v>
      </c>
      <c r="DF86" s="88">
        <v>35</v>
      </c>
      <c r="DG86" s="88">
        <v>92</v>
      </c>
      <c r="DH86" s="88">
        <v>5040</v>
      </c>
      <c r="DI86" s="88">
        <v>6021</v>
      </c>
      <c r="DJ86" s="88">
        <v>18146</v>
      </c>
      <c r="DK86" s="88">
        <v>15668</v>
      </c>
      <c r="DL86" s="88">
        <v>881</v>
      </c>
      <c r="DM86" s="88">
        <v>1597</v>
      </c>
      <c r="DN86" s="88">
        <v>24168</v>
      </c>
    </row>
    <row r="87" spans="1:118" x14ac:dyDescent="0.25">
      <c r="A87" s="82">
        <v>28734</v>
      </c>
      <c r="B87" s="88">
        <v>1473</v>
      </c>
      <c r="C87" s="88">
        <v>3614</v>
      </c>
      <c r="D87" s="88">
        <v>15270</v>
      </c>
      <c r="E87" s="88">
        <v>1110</v>
      </c>
      <c r="F87" s="88">
        <v>940</v>
      </c>
      <c r="G87" s="88">
        <v>293</v>
      </c>
      <c r="H87" s="88">
        <v>0</v>
      </c>
      <c r="I87" s="88">
        <v>3</v>
      </c>
      <c r="J87" s="88">
        <v>2346</v>
      </c>
      <c r="K87" s="88">
        <v>22702</v>
      </c>
      <c r="L87" s="88">
        <v>190</v>
      </c>
      <c r="M87" s="88">
        <v>1965</v>
      </c>
      <c r="N87" s="88">
        <v>662</v>
      </c>
      <c r="O87" s="88">
        <v>139</v>
      </c>
      <c r="P87" s="88">
        <v>135</v>
      </c>
      <c r="Q87" s="88">
        <v>6</v>
      </c>
      <c r="R87" s="88">
        <v>141</v>
      </c>
      <c r="S87" s="88">
        <v>3097</v>
      </c>
      <c r="T87" s="88">
        <v>25799</v>
      </c>
      <c r="U87" s="88">
        <v>595</v>
      </c>
      <c r="V87" s="88">
        <v>277</v>
      </c>
      <c r="W87" s="88">
        <v>138</v>
      </c>
      <c r="X87" s="88">
        <v>4</v>
      </c>
      <c r="Y87" s="88">
        <v>1014</v>
      </c>
      <c r="Z87" s="88">
        <v>1014</v>
      </c>
      <c r="AA87" s="88">
        <v>3026</v>
      </c>
      <c r="AB87" s="88">
        <v>113</v>
      </c>
      <c r="AC87" s="88">
        <v>268</v>
      </c>
      <c r="AD87" s="88">
        <v>643</v>
      </c>
      <c r="AE87" s="88">
        <v>56</v>
      </c>
      <c r="AF87" s="88">
        <v>30</v>
      </c>
      <c r="AG87" s="88">
        <v>86</v>
      </c>
      <c r="AH87" s="88">
        <v>4137</v>
      </c>
      <c r="AI87" s="88">
        <v>5150</v>
      </c>
      <c r="AJ87" s="88">
        <v>20649</v>
      </c>
      <c r="AK87" s="88">
        <v>16072</v>
      </c>
      <c r="AL87" s="88">
        <v>2956</v>
      </c>
      <c r="AM87" s="88">
        <v>1620</v>
      </c>
      <c r="AN87" s="88">
        <v>25799</v>
      </c>
      <c r="AO87" s="88">
        <v>1472</v>
      </c>
      <c r="AP87" s="88">
        <v>3781</v>
      </c>
      <c r="AQ87" s="88">
        <v>15293</v>
      </c>
      <c r="AR87" s="88">
        <v>1125</v>
      </c>
      <c r="AS87" s="88">
        <v>940</v>
      </c>
      <c r="AT87" s="88">
        <v>295</v>
      </c>
      <c r="AU87" s="88">
        <v>0</v>
      </c>
      <c r="AV87" s="88">
        <v>3</v>
      </c>
      <c r="AW87" s="88">
        <v>2364</v>
      </c>
      <c r="AX87" s="88">
        <v>22910</v>
      </c>
      <c r="AY87" s="88">
        <v>187</v>
      </c>
      <c r="AZ87" s="88">
        <v>1952</v>
      </c>
      <c r="BA87" s="88">
        <v>654</v>
      </c>
      <c r="BB87" s="88">
        <v>139</v>
      </c>
      <c r="BC87" s="88">
        <v>136</v>
      </c>
      <c r="BD87" s="88">
        <v>6</v>
      </c>
      <c r="BE87" s="88">
        <v>142</v>
      </c>
      <c r="BF87" s="88">
        <v>3075</v>
      </c>
      <c r="BG87" s="88">
        <v>25985</v>
      </c>
      <c r="BH87" s="88">
        <v>595</v>
      </c>
      <c r="BI87" s="88">
        <v>277</v>
      </c>
      <c r="BJ87" s="88">
        <v>139</v>
      </c>
      <c r="BK87" s="88">
        <v>4</v>
      </c>
      <c r="BL87" s="88">
        <v>1015</v>
      </c>
      <c r="BM87" s="88">
        <v>1015</v>
      </c>
      <c r="BN87" s="88">
        <v>3069</v>
      </c>
      <c r="BO87" s="88">
        <v>113</v>
      </c>
      <c r="BP87" s="88">
        <v>267</v>
      </c>
      <c r="BQ87" s="88">
        <v>646</v>
      </c>
      <c r="BR87" s="88">
        <v>60</v>
      </c>
      <c r="BS87" s="88">
        <v>31</v>
      </c>
      <c r="BT87" s="88">
        <v>91</v>
      </c>
      <c r="BU87" s="88">
        <v>4186</v>
      </c>
      <c r="BV87" s="88">
        <v>5201</v>
      </c>
      <c r="BW87" s="88">
        <v>20783</v>
      </c>
      <c r="BX87" s="88">
        <v>16066</v>
      </c>
      <c r="BY87" s="88">
        <v>3100</v>
      </c>
      <c r="BZ87" s="88">
        <v>1617</v>
      </c>
      <c r="CA87" s="88">
        <v>25985</v>
      </c>
      <c r="CB87" s="88">
        <v>1526</v>
      </c>
      <c r="CC87" s="88">
        <v>3378</v>
      </c>
      <c r="CD87" s="88">
        <v>15196</v>
      </c>
      <c r="CE87" s="88">
        <v>1125</v>
      </c>
      <c r="CF87" s="88">
        <v>940</v>
      </c>
      <c r="CG87" s="88">
        <v>148</v>
      </c>
      <c r="CH87" s="88">
        <v>0</v>
      </c>
      <c r="CI87" s="88">
        <v>3</v>
      </c>
      <c r="CJ87" s="88">
        <v>2217</v>
      </c>
      <c r="CK87" s="88">
        <v>22317</v>
      </c>
      <c r="CL87" s="88">
        <v>187</v>
      </c>
      <c r="CM87" s="88">
        <v>2043</v>
      </c>
      <c r="CN87" s="88">
        <v>654</v>
      </c>
      <c r="CO87" s="88">
        <v>148</v>
      </c>
      <c r="CP87" s="88">
        <v>136</v>
      </c>
      <c r="CQ87" s="88">
        <v>6</v>
      </c>
      <c r="CR87" s="88">
        <v>142</v>
      </c>
      <c r="CS87" s="88">
        <v>3174</v>
      </c>
      <c r="CT87" s="88">
        <v>25491</v>
      </c>
      <c r="CU87" s="88">
        <v>595</v>
      </c>
      <c r="CV87" s="88">
        <v>277</v>
      </c>
      <c r="CW87" s="88">
        <v>139</v>
      </c>
      <c r="CX87" s="88">
        <v>4</v>
      </c>
      <c r="CY87" s="88">
        <v>1015</v>
      </c>
      <c r="CZ87" s="88">
        <v>1015</v>
      </c>
      <c r="DA87" s="88">
        <v>2374</v>
      </c>
      <c r="DB87" s="88">
        <v>117</v>
      </c>
      <c r="DC87" s="88">
        <v>267</v>
      </c>
      <c r="DD87" s="88">
        <v>646</v>
      </c>
      <c r="DE87" s="88">
        <v>61</v>
      </c>
      <c r="DF87" s="88">
        <v>27</v>
      </c>
      <c r="DG87" s="88">
        <v>88</v>
      </c>
      <c r="DH87" s="88">
        <v>3492</v>
      </c>
      <c r="DI87" s="88">
        <v>4507</v>
      </c>
      <c r="DJ87" s="88">
        <v>20984</v>
      </c>
      <c r="DK87" s="88">
        <v>15981</v>
      </c>
      <c r="DL87" s="88">
        <v>3386</v>
      </c>
      <c r="DM87" s="88">
        <v>1617</v>
      </c>
      <c r="DN87" s="88">
        <v>25491</v>
      </c>
    </row>
    <row r="88" spans="1:118" x14ac:dyDescent="0.25">
      <c r="A88" s="82">
        <v>28825</v>
      </c>
      <c r="B88" s="88">
        <v>1534</v>
      </c>
      <c r="C88" s="88">
        <v>3887</v>
      </c>
      <c r="D88" s="88">
        <v>15563</v>
      </c>
      <c r="E88" s="88">
        <v>1159</v>
      </c>
      <c r="F88" s="88">
        <v>982</v>
      </c>
      <c r="G88" s="88">
        <v>304</v>
      </c>
      <c r="H88" s="88">
        <v>0</v>
      </c>
      <c r="I88" s="88">
        <v>3</v>
      </c>
      <c r="J88" s="88">
        <v>2448</v>
      </c>
      <c r="K88" s="88">
        <v>23432</v>
      </c>
      <c r="L88" s="88">
        <v>188</v>
      </c>
      <c r="M88" s="88">
        <v>2012</v>
      </c>
      <c r="N88" s="88">
        <v>659</v>
      </c>
      <c r="O88" s="88">
        <v>144</v>
      </c>
      <c r="P88" s="88">
        <v>134</v>
      </c>
      <c r="Q88" s="88">
        <v>6</v>
      </c>
      <c r="R88" s="88">
        <v>141</v>
      </c>
      <c r="S88" s="88">
        <v>3144</v>
      </c>
      <c r="T88" s="88">
        <v>26576</v>
      </c>
      <c r="U88" s="88">
        <v>612</v>
      </c>
      <c r="V88" s="88">
        <v>284</v>
      </c>
      <c r="W88" s="88">
        <v>144</v>
      </c>
      <c r="X88" s="88">
        <v>4</v>
      </c>
      <c r="Y88" s="88">
        <v>1044</v>
      </c>
      <c r="Z88" s="88">
        <v>1044</v>
      </c>
      <c r="AA88" s="88">
        <v>3098</v>
      </c>
      <c r="AB88" s="88">
        <v>115</v>
      </c>
      <c r="AC88" s="88">
        <v>266</v>
      </c>
      <c r="AD88" s="88">
        <v>685</v>
      </c>
      <c r="AE88" s="88">
        <v>58</v>
      </c>
      <c r="AF88" s="88">
        <v>31</v>
      </c>
      <c r="AG88" s="88">
        <v>89</v>
      </c>
      <c r="AH88" s="88">
        <v>4253</v>
      </c>
      <c r="AI88" s="88">
        <v>5297</v>
      </c>
      <c r="AJ88" s="88">
        <v>21279</v>
      </c>
      <c r="AK88" s="88">
        <v>16467</v>
      </c>
      <c r="AL88" s="88">
        <v>3158</v>
      </c>
      <c r="AM88" s="88">
        <v>1654</v>
      </c>
      <c r="AN88" s="88">
        <v>26576</v>
      </c>
      <c r="AO88" s="88">
        <v>1530</v>
      </c>
      <c r="AP88" s="88">
        <v>3909</v>
      </c>
      <c r="AQ88" s="88">
        <v>15398</v>
      </c>
      <c r="AR88" s="88">
        <v>1148</v>
      </c>
      <c r="AS88" s="88">
        <v>981</v>
      </c>
      <c r="AT88" s="88">
        <v>300</v>
      </c>
      <c r="AU88" s="88">
        <v>0</v>
      </c>
      <c r="AV88" s="88">
        <v>3</v>
      </c>
      <c r="AW88" s="88">
        <v>2432</v>
      </c>
      <c r="AX88" s="88">
        <v>23269</v>
      </c>
      <c r="AY88" s="88">
        <v>186</v>
      </c>
      <c r="AZ88" s="88">
        <v>2011</v>
      </c>
      <c r="BA88" s="88">
        <v>658</v>
      </c>
      <c r="BB88" s="88">
        <v>139</v>
      </c>
      <c r="BC88" s="88">
        <v>134</v>
      </c>
      <c r="BD88" s="88">
        <v>6</v>
      </c>
      <c r="BE88" s="88">
        <v>140</v>
      </c>
      <c r="BF88" s="88">
        <v>3134</v>
      </c>
      <c r="BG88" s="88">
        <v>26403</v>
      </c>
      <c r="BH88" s="88">
        <v>614</v>
      </c>
      <c r="BI88" s="88">
        <v>285</v>
      </c>
      <c r="BJ88" s="88">
        <v>144</v>
      </c>
      <c r="BK88" s="88">
        <v>4</v>
      </c>
      <c r="BL88" s="88">
        <v>1047</v>
      </c>
      <c r="BM88" s="88">
        <v>1047</v>
      </c>
      <c r="BN88" s="88">
        <v>3047</v>
      </c>
      <c r="BO88" s="88">
        <v>115</v>
      </c>
      <c r="BP88" s="88">
        <v>265</v>
      </c>
      <c r="BQ88" s="88">
        <v>685</v>
      </c>
      <c r="BR88" s="88">
        <v>48</v>
      </c>
      <c r="BS88" s="88">
        <v>31</v>
      </c>
      <c r="BT88" s="88">
        <v>78</v>
      </c>
      <c r="BU88" s="88">
        <v>4191</v>
      </c>
      <c r="BV88" s="88">
        <v>5239</v>
      </c>
      <c r="BW88" s="88">
        <v>21165</v>
      </c>
      <c r="BX88" s="88">
        <v>16425</v>
      </c>
      <c r="BY88" s="88">
        <v>3087</v>
      </c>
      <c r="BZ88" s="88">
        <v>1653</v>
      </c>
      <c r="CA88" s="88">
        <v>26403</v>
      </c>
      <c r="CB88" s="88">
        <v>1635</v>
      </c>
      <c r="CC88" s="88">
        <v>4781</v>
      </c>
      <c r="CD88" s="88">
        <v>16013</v>
      </c>
      <c r="CE88" s="88">
        <v>1148</v>
      </c>
      <c r="CF88" s="88">
        <v>981</v>
      </c>
      <c r="CG88" s="88">
        <v>444</v>
      </c>
      <c r="CH88" s="88">
        <v>0</v>
      </c>
      <c r="CI88" s="88">
        <v>3</v>
      </c>
      <c r="CJ88" s="88">
        <v>2576</v>
      </c>
      <c r="CK88" s="88">
        <v>25005</v>
      </c>
      <c r="CL88" s="88">
        <v>186</v>
      </c>
      <c r="CM88" s="88">
        <v>1939</v>
      </c>
      <c r="CN88" s="88">
        <v>658</v>
      </c>
      <c r="CO88" s="88">
        <v>140</v>
      </c>
      <c r="CP88" s="88">
        <v>133</v>
      </c>
      <c r="CQ88" s="88">
        <v>6</v>
      </c>
      <c r="CR88" s="88">
        <v>139</v>
      </c>
      <c r="CS88" s="88">
        <v>3062</v>
      </c>
      <c r="CT88" s="88">
        <v>28067</v>
      </c>
      <c r="CU88" s="88">
        <v>614</v>
      </c>
      <c r="CV88" s="88">
        <v>285</v>
      </c>
      <c r="CW88" s="88">
        <v>144</v>
      </c>
      <c r="CX88" s="88">
        <v>4</v>
      </c>
      <c r="CY88" s="88">
        <v>1047</v>
      </c>
      <c r="CZ88" s="88">
        <v>1047</v>
      </c>
      <c r="DA88" s="88">
        <v>2656</v>
      </c>
      <c r="DB88" s="88">
        <v>114</v>
      </c>
      <c r="DC88" s="88">
        <v>265</v>
      </c>
      <c r="DD88" s="88">
        <v>685</v>
      </c>
      <c r="DE88" s="88">
        <v>50</v>
      </c>
      <c r="DF88" s="88">
        <v>28</v>
      </c>
      <c r="DG88" s="88">
        <v>78</v>
      </c>
      <c r="DH88" s="88">
        <v>3798</v>
      </c>
      <c r="DI88" s="88">
        <v>4845</v>
      </c>
      <c r="DJ88" s="88">
        <v>23222</v>
      </c>
      <c r="DK88" s="88">
        <v>17317</v>
      </c>
      <c r="DL88" s="88">
        <v>4253</v>
      </c>
      <c r="DM88" s="88">
        <v>1653</v>
      </c>
      <c r="DN88" s="88">
        <v>28067</v>
      </c>
    </row>
    <row r="89" spans="1:118" x14ac:dyDescent="0.25">
      <c r="A89" s="82">
        <v>28915</v>
      </c>
      <c r="B89" s="88">
        <v>1604</v>
      </c>
      <c r="C89" s="88">
        <v>4101</v>
      </c>
      <c r="D89" s="88">
        <v>15919</v>
      </c>
      <c r="E89" s="88">
        <v>1188</v>
      </c>
      <c r="F89" s="88">
        <v>1035</v>
      </c>
      <c r="G89" s="88">
        <v>314</v>
      </c>
      <c r="H89" s="88">
        <v>0</v>
      </c>
      <c r="I89" s="88">
        <v>3</v>
      </c>
      <c r="J89" s="88">
        <v>2540</v>
      </c>
      <c r="K89" s="88">
        <v>24164</v>
      </c>
      <c r="L89" s="88">
        <v>189</v>
      </c>
      <c r="M89" s="88">
        <v>2042</v>
      </c>
      <c r="N89" s="88">
        <v>673</v>
      </c>
      <c r="O89" s="88">
        <v>153</v>
      </c>
      <c r="P89" s="88">
        <v>136</v>
      </c>
      <c r="Q89" s="88">
        <v>7</v>
      </c>
      <c r="R89" s="88">
        <v>143</v>
      </c>
      <c r="S89" s="88">
        <v>3201</v>
      </c>
      <c r="T89" s="88">
        <v>27365</v>
      </c>
      <c r="U89" s="88">
        <v>628</v>
      </c>
      <c r="V89" s="88">
        <v>291</v>
      </c>
      <c r="W89" s="88">
        <v>148</v>
      </c>
      <c r="X89" s="88">
        <v>5</v>
      </c>
      <c r="Y89" s="88">
        <v>1072</v>
      </c>
      <c r="Z89" s="88">
        <v>1072</v>
      </c>
      <c r="AA89" s="88">
        <v>3226</v>
      </c>
      <c r="AB89" s="88">
        <v>114</v>
      </c>
      <c r="AC89" s="88">
        <v>266</v>
      </c>
      <c r="AD89" s="88">
        <v>725</v>
      </c>
      <c r="AE89" s="88">
        <v>58</v>
      </c>
      <c r="AF89" s="88">
        <v>33</v>
      </c>
      <c r="AG89" s="88">
        <v>91</v>
      </c>
      <c r="AH89" s="88">
        <v>4422</v>
      </c>
      <c r="AI89" s="88">
        <v>5494</v>
      </c>
      <c r="AJ89" s="88">
        <v>21870</v>
      </c>
      <c r="AK89" s="88">
        <v>16867</v>
      </c>
      <c r="AL89" s="88">
        <v>3301</v>
      </c>
      <c r="AM89" s="88">
        <v>1703</v>
      </c>
      <c r="AN89" s="88">
        <v>27365</v>
      </c>
      <c r="AO89" s="88">
        <v>1603</v>
      </c>
      <c r="AP89" s="88">
        <v>3971</v>
      </c>
      <c r="AQ89" s="88">
        <v>16146</v>
      </c>
      <c r="AR89" s="88">
        <v>1202</v>
      </c>
      <c r="AS89" s="88">
        <v>1033</v>
      </c>
      <c r="AT89" s="88">
        <v>312</v>
      </c>
      <c r="AU89" s="88">
        <v>0</v>
      </c>
      <c r="AV89" s="88">
        <v>3</v>
      </c>
      <c r="AW89" s="88">
        <v>2550</v>
      </c>
      <c r="AX89" s="88">
        <v>24271</v>
      </c>
      <c r="AY89" s="88">
        <v>189</v>
      </c>
      <c r="AZ89" s="88">
        <v>2044</v>
      </c>
      <c r="BA89" s="88">
        <v>673</v>
      </c>
      <c r="BB89" s="88">
        <v>157</v>
      </c>
      <c r="BC89" s="88">
        <v>135</v>
      </c>
      <c r="BD89" s="88">
        <v>7</v>
      </c>
      <c r="BE89" s="88">
        <v>142</v>
      </c>
      <c r="BF89" s="88">
        <v>3205</v>
      </c>
      <c r="BG89" s="88">
        <v>27476</v>
      </c>
      <c r="BH89" s="88">
        <v>626</v>
      </c>
      <c r="BI89" s="88">
        <v>290</v>
      </c>
      <c r="BJ89" s="88">
        <v>149</v>
      </c>
      <c r="BK89" s="88">
        <v>5</v>
      </c>
      <c r="BL89" s="88">
        <v>1070</v>
      </c>
      <c r="BM89" s="88">
        <v>1070</v>
      </c>
      <c r="BN89" s="88">
        <v>3233</v>
      </c>
      <c r="BO89" s="88">
        <v>115</v>
      </c>
      <c r="BP89" s="88">
        <v>266</v>
      </c>
      <c r="BQ89" s="88">
        <v>725</v>
      </c>
      <c r="BR89" s="88">
        <v>68</v>
      </c>
      <c r="BS89" s="88">
        <v>33</v>
      </c>
      <c r="BT89" s="88">
        <v>101</v>
      </c>
      <c r="BU89" s="88">
        <v>4439</v>
      </c>
      <c r="BV89" s="88">
        <v>5509</v>
      </c>
      <c r="BW89" s="88">
        <v>21967</v>
      </c>
      <c r="BX89" s="88">
        <v>16885</v>
      </c>
      <c r="BY89" s="88">
        <v>3380</v>
      </c>
      <c r="BZ89" s="88">
        <v>1702</v>
      </c>
      <c r="CA89" s="88">
        <v>27476</v>
      </c>
      <c r="CB89" s="88">
        <v>1560</v>
      </c>
      <c r="CC89" s="88">
        <v>4240</v>
      </c>
      <c r="CD89" s="88">
        <v>15455</v>
      </c>
      <c r="CE89" s="88">
        <v>1202</v>
      </c>
      <c r="CF89" s="88">
        <v>1033</v>
      </c>
      <c r="CG89" s="88">
        <v>155</v>
      </c>
      <c r="CH89" s="88">
        <v>0</v>
      </c>
      <c r="CI89" s="88">
        <v>3</v>
      </c>
      <c r="CJ89" s="88">
        <v>2393</v>
      </c>
      <c r="CK89" s="88">
        <v>23648</v>
      </c>
      <c r="CL89" s="88">
        <v>189</v>
      </c>
      <c r="CM89" s="88">
        <v>2108</v>
      </c>
      <c r="CN89" s="88">
        <v>673</v>
      </c>
      <c r="CO89" s="88">
        <v>156</v>
      </c>
      <c r="CP89" s="88">
        <v>137</v>
      </c>
      <c r="CQ89" s="88">
        <v>7</v>
      </c>
      <c r="CR89" s="88">
        <v>144</v>
      </c>
      <c r="CS89" s="88">
        <v>3271</v>
      </c>
      <c r="CT89" s="88">
        <v>26918</v>
      </c>
      <c r="CU89" s="88">
        <v>626</v>
      </c>
      <c r="CV89" s="88">
        <v>290</v>
      </c>
      <c r="CW89" s="88">
        <v>149</v>
      </c>
      <c r="CX89" s="88">
        <v>5</v>
      </c>
      <c r="CY89" s="88">
        <v>1070</v>
      </c>
      <c r="CZ89" s="88">
        <v>1070</v>
      </c>
      <c r="DA89" s="88">
        <v>3296</v>
      </c>
      <c r="DB89" s="88">
        <v>111</v>
      </c>
      <c r="DC89" s="88">
        <v>266</v>
      </c>
      <c r="DD89" s="88">
        <v>725</v>
      </c>
      <c r="DE89" s="88">
        <v>64</v>
      </c>
      <c r="DF89" s="88">
        <v>33</v>
      </c>
      <c r="DG89" s="88">
        <v>97</v>
      </c>
      <c r="DH89" s="88">
        <v>4494</v>
      </c>
      <c r="DI89" s="88">
        <v>5564</v>
      </c>
      <c r="DJ89" s="88">
        <v>21354</v>
      </c>
      <c r="DK89" s="88">
        <v>16208</v>
      </c>
      <c r="DL89" s="88">
        <v>3445</v>
      </c>
      <c r="DM89" s="88">
        <v>1702</v>
      </c>
      <c r="DN89" s="88">
        <v>26918</v>
      </c>
    </row>
    <row r="90" spans="1:118" x14ac:dyDescent="0.25">
      <c r="A90" s="82">
        <v>29007</v>
      </c>
      <c r="B90" s="88">
        <v>1674</v>
      </c>
      <c r="C90" s="88">
        <v>4243</v>
      </c>
      <c r="D90" s="88">
        <v>16301</v>
      </c>
      <c r="E90" s="88">
        <v>1198</v>
      </c>
      <c r="F90" s="88">
        <v>1098</v>
      </c>
      <c r="G90" s="88">
        <v>315</v>
      </c>
      <c r="H90" s="88">
        <v>0</v>
      </c>
      <c r="I90" s="88">
        <v>3</v>
      </c>
      <c r="J90" s="88">
        <v>2614</v>
      </c>
      <c r="K90" s="88">
        <v>24832</v>
      </c>
      <c r="L90" s="88">
        <v>192</v>
      </c>
      <c r="M90" s="88">
        <v>2054</v>
      </c>
      <c r="N90" s="88">
        <v>700</v>
      </c>
      <c r="O90" s="88">
        <v>164</v>
      </c>
      <c r="P90" s="88">
        <v>140</v>
      </c>
      <c r="Q90" s="88">
        <v>7</v>
      </c>
      <c r="R90" s="88">
        <v>147</v>
      </c>
      <c r="S90" s="88">
        <v>3257</v>
      </c>
      <c r="T90" s="88">
        <v>28089</v>
      </c>
      <c r="U90" s="88">
        <v>641</v>
      </c>
      <c r="V90" s="88">
        <v>302</v>
      </c>
      <c r="W90" s="88">
        <v>154</v>
      </c>
      <c r="X90" s="88">
        <v>5</v>
      </c>
      <c r="Y90" s="88">
        <v>1103</v>
      </c>
      <c r="Z90" s="88">
        <v>1103</v>
      </c>
      <c r="AA90" s="88">
        <v>3407</v>
      </c>
      <c r="AB90" s="88">
        <v>112</v>
      </c>
      <c r="AC90" s="88">
        <v>267</v>
      </c>
      <c r="AD90" s="88">
        <v>765</v>
      </c>
      <c r="AE90" s="88">
        <v>56</v>
      </c>
      <c r="AF90" s="88">
        <v>35</v>
      </c>
      <c r="AG90" s="88">
        <v>91</v>
      </c>
      <c r="AH90" s="88">
        <v>4641</v>
      </c>
      <c r="AI90" s="88">
        <v>5744</v>
      </c>
      <c r="AJ90" s="88">
        <v>22345</v>
      </c>
      <c r="AK90" s="88">
        <v>17307</v>
      </c>
      <c r="AL90" s="88">
        <v>3271</v>
      </c>
      <c r="AM90" s="88">
        <v>1767</v>
      </c>
      <c r="AN90" s="88">
        <v>28089</v>
      </c>
      <c r="AO90" s="88">
        <v>1680</v>
      </c>
      <c r="AP90" s="88">
        <v>4350</v>
      </c>
      <c r="AQ90" s="88">
        <v>16179</v>
      </c>
      <c r="AR90" s="88">
        <v>1198</v>
      </c>
      <c r="AS90" s="88">
        <v>1097</v>
      </c>
      <c r="AT90" s="88">
        <v>334</v>
      </c>
      <c r="AU90" s="88">
        <v>-1</v>
      </c>
      <c r="AV90" s="88">
        <v>3</v>
      </c>
      <c r="AW90" s="88">
        <v>2631</v>
      </c>
      <c r="AX90" s="88">
        <v>24839</v>
      </c>
      <c r="AY90" s="88">
        <v>196</v>
      </c>
      <c r="AZ90" s="88">
        <v>2087</v>
      </c>
      <c r="BA90" s="88">
        <v>698</v>
      </c>
      <c r="BB90" s="88">
        <v>163</v>
      </c>
      <c r="BC90" s="88">
        <v>140</v>
      </c>
      <c r="BD90" s="88">
        <v>7</v>
      </c>
      <c r="BE90" s="88">
        <v>147</v>
      </c>
      <c r="BF90" s="88">
        <v>3291</v>
      </c>
      <c r="BG90" s="88">
        <v>28130</v>
      </c>
      <c r="BH90" s="88">
        <v>644</v>
      </c>
      <c r="BI90" s="88">
        <v>300</v>
      </c>
      <c r="BJ90" s="88">
        <v>152</v>
      </c>
      <c r="BK90" s="88">
        <v>5</v>
      </c>
      <c r="BL90" s="88">
        <v>1101</v>
      </c>
      <c r="BM90" s="88">
        <v>1101</v>
      </c>
      <c r="BN90" s="88">
        <v>3417</v>
      </c>
      <c r="BO90" s="88">
        <v>111</v>
      </c>
      <c r="BP90" s="88">
        <v>268</v>
      </c>
      <c r="BQ90" s="88">
        <v>765</v>
      </c>
      <c r="BR90" s="88">
        <v>56</v>
      </c>
      <c r="BS90" s="88">
        <v>33</v>
      </c>
      <c r="BT90" s="88">
        <v>89</v>
      </c>
      <c r="BU90" s="88">
        <v>4650</v>
      </c>
      <c r="BV90" s="88">
        <v>5751</v>
      </c>
      <c r="BW90" s="88">
        <v>22379</v>
      </c>
      <c r="BX90" s="88">
        <v>17319</v>
      </c>
      <c r="BY90" s="88">
        <v>3296</v>
      </c>
      <c r="BZ90" s="88">
        <v>1764</v>
      </c>
      <c r="CA90" s="88">
        <v>28130</v>
      </c>
      <c r="CB90" s="88">
        <v>1541</v>
      </c>
      <c r="CC90" s="88">
        <v>3628</v>
      </c>
      <c r="CD90" s="88">
        <v>16222</v>
      </c>
      <c r="CE90" s="88">
        <v>1198</v>
      </c>
      <c r="CF90" s="88">
        <v>1097</v>
      </c>
      <c r="CG90" s="88">
        <v>417</v>
      </c>
      <c r="CH90" s="88">
        <v>-1</v>
      </c>
      <c r="CI90" s="88">
        <v>3</v>
      </c>
      <c r="CJ90" s="88">
        <v>2714</v>
      </c>
      <c r="CK90" s="88">
        <v>24105</v>
      </c>
      <c r="CL90" s="88">
        <v>196</v>
      </c>
      <c r="CM90" s="88">
        <v>1925</v>
      </c>
      <c r="CN90" s="88">
        <v>698</v>
      </c>
      <c r="CO90" s="88">
        <v>135</v>
      </c>
      <c r="CP90" s="88">
        <v>139</v>
      </c>
      <c r="CQ90" s="88">
        <v>6</v>
      </c>
      <c r="CR90" s="88">
        <v>145</v>
      </c>
      <c r="CS90" s="88">
        <v>3100</v>
      </c>
      <c r="CT90" s="88">
        <v>27204</v>
      </c>
      <c r="CU90" s="88">
        <v>644</v>
      </c>
      <c r="CV90" s="88">
        <v>300</v>
      </c>
      <c r="CW90" s="88">
        <v>152</v>
      </c>
      <c r="CX90" s="88">
        <v>5</v>
      </c>
      <c r="CY90" s="88">
        <v>1101</v>
      </c>
      <c r="CZ90" s="88">
        <v>1101</v>
      </c>
      <c r="DA90" s="88">
        <v>4465</v>
      </c>
      <c r="DB90" s="88">
        <v>113</v>
      </c>
      <c r="DC90" s="88">
        <v>268</v>
      </c>
      <c r="DD90" s="88">
        <v>765</v>
      </c>
      <c r="DE90" s="88">
        <v>56</v>
      </c>
      <c r="DF90" s="88">
        <v>40</v>
      </c>
      <c r="DG90" s="88">
        <v>96</v>
      </c>
      <c r="DH90" s="88">
        <v>5707</v>
      </c>
      <c r="DI90" s="88">
        <v>6808</v>
      </c>
      <c r="DJ90" s="88">
        <v>20397</v>
      </c>
      <c r="DK90" s="88">
        <v>17161</v>
      </c>
      <c r="DL90" s="88">
        <v>1471</v>
      </c>
      <c r="DM90" s="88">
        <v>1764</v>
      </c>
      <c r="DN90" s="88">
        <v>27204</v>
      </c>
    </row>
    <row r="91" spans="1:118" x14ac:dyDescent="0.25">
      <c r="A91" s="82">
        <v>29099</v>
      </c>
      <c r="B91" s="88">
        <v>1731</v>
      </c>
      <c r="C91" s="88">
        <v>4381</v>
      </c>
      <c r="D91" s="88">
        <v>16721</v>
      </c>
      <c r="E91" s="88">
        <v>1205</v>
      </c>
      <c r="F91" s="88">
        <v>1167</v>
      </c>
      <c r="G91" s="88">
        <v>298</v>
      </c>
      <c r="H91" s="88">
        <v>0</v>
      </c>
      <c r="I91" s="88">
        <v>3</v>
      </c>
      <c r="J91" s="88">
        <v>2672</v>
      </c>
      <c r="K91" s="88">
        <v>25506</v>
      </c>
      <c r="L91" s="88">
        <v>194</v>
      </c>
      <c r="M91" s="88">
        <v>2073</v>
      </c>
      <c r="N91" s="88">
        <v>731</v>
      </c>
      <c r="O91" s="88">
        <v>171</v>
      </c>
      <c r="P91" s="88">
        <v>145</v>
      </c>
      <c r="Q91" s="88">
        <v>7</v>
      </c>
      <c r="R91" s="88">
        <v>152</v>
      </c>
      <c r="S91" s="88">
        <v>3320</v>
      </c>
      <c r="T91" s="88">
        <v>28826</v>
      </c>
      <c r="U91" s="88">
        <v>654</v>
      </c>
      <c r="V91" s="88">
        <v>314</v>
      </c>
      <c r="W91" s="88">
        <v>162</v>
      </c>
      <c r="X91" s="88">
        <v>6</v>
      </c>
      <c r="Y91" s="88">
        <v>1136</v>
      </c>
      <c r="Z91" s="88">
        <v>1136</v>
      </c>
      <c r="AA91" s="88">
        <v>3599</v>
      </c>
      <c r="AB91" s="88">
        <v>108</v>
      </c>
      <c r="AC91" s="88">
        <v>269</v>
      </c>
      <c r="AD91" s="88">
        <v>805</v>
      </c>
      <c r="AE91" s="88">
        <v>51</v>
      </c>
      <c r="AF91" s="88">
        <v>37</v>
      </c>
      <c r="AG91" s="88">
        <v>89</v>
      </c>
      <c r="AH91" s="88">
        <v>4871</v>
      </c>
      <c r="AI91" s="88">
        <v>6007</v>
      </c>
      <c r="AJ91" s="88">
        <v>22819</v>
      </c>
      <c r="AK91" s="88">
        <v>17797</v>
      </c>
      <c r="AL91" s="88">
        <v>3186</v>
      </c>
      <c r="AM91" s="88">
        <v>1836</v>
      </c>
      <c r="AN91" s="88">
        <v>28826</v>
      </c>
      <c r="AO91" s="88">
        <v>1732</v>
      </c>
      <c r="AP91" s="88">
        <v>4396</v>
      </c>
      <c r="AQ91" s="88">
        <v>16703</v>
      </c>
      <c r="AR91" s="88">
        <v>1195</v>
      </c>
      <c r="AS91" s="88">
        <v>1171</v>
      </c>
      <c r="AT91" s="88">
        <v>280</v>
      </c>
      <c r="AU91" s="88">
        <v>0</v>
      </c>
      <c r="AV91" s="88">
        <v>3</v>
      </c>
      <c r="AW91" s="88">
        <v>2649</v>
      </c>
      <c r="AX91" s="88">
        <v>25480</v>
      </c>
      <c r="AY91" s="88">
        <v>193</v>
      </c>
      <c r="AZ91" s="88">
        <v>2026</v>
      </c>
      <c r="BA91" s="88">
        <v>734</v>
      </c>
      <c r="BB91" s="88">
        <v>173</v>
      </c>
      <c r="BC91" s="88">
        <v>146</v>
      </c>
      <c r="BD91" s="88">
        <v>7</v>
      </c>
      <c r="BE91" s="88">
        <v>153</v>
      </c>
      <c r="BF91" s="88">
        <v>3280</v>
      </c>
      <c r="BG91" s="88">
        <v>28760</v>
      </c>
      <c r="BH91" s="88">
        <v>654</v>
      </c>
      <c r="BI91" s="88">
        <v>316</v>
      </c>
      <c r="BJ91" s="88">
        <v>164</v>
      </c>
      <c r="BK91" s="88">
        <v>6</v>
      </c>
      <c r="BL91" s="88">
        <v>1141</v>
      </c>
      <c r="BM91" s="88">
        <v>1141</v>
      </c>
      <c r="BN91" s="88">
        <v>3581</v>
      </c>
      <c r="BO91" s="88">
        <v>110</v>
      </c>
      <c r="BP91" s="88">
        <v>270</v>
      </c>
      <c r="BQ91" s="88">
        <v>805</v>
      </c>
      <c r="BR91" s="88">
        <v>46</v>
      </c>
      <c r="BS91" s="88">
        <v>39</v>
      </c>
      <c r="BT91" s="88">
        <v>85</v>
      </c>
      <c r="BU91" s="88">
        <v>4851</v>
      </c>
      <c r="BV91" s="88">
        <v>5992</v>
      </c>
      <c r="BW91" s="88">
        <v>22768</v>
      </c>
      <c r="BX91" s="88">
        <v>17798</v>
      </c>
      <c r="BY91" s="88">
        <v>3130</v>
      </c>
      <c r="BZ91" s="88">
        <v>1840</v>
      </c>
      <c r="CA91" s="88">
        <v>28760</v>
      </c>
      <c r="CB91" s="88">
        <v>1798</v>
      </c>
      <c r="CC91" s="88">
        <v>4059</v>
      </c>
      <c r="CD91" s="88">
        <v>16898</v>
      </c>
      <c r="CE91" s="88">
        <v>1195</v>
      </c>
      <c r="CF91" s="88">
        <v>1171</v>
      </c>
      <c r="CG91" s="88">
        <v>140</v>
      </c>
      <c r="CH91" s="88">
        <v>0</v>
      </c>
      <c r="CI91" s="88">
        <v>3</v>
      </c>
      <c r="CJ91" s="88">
        <v>2509</v>
      </c>
      <c r="CK91" s="88">
        <v>25264</v>
      </c>
      <c r="CL91" s="88">
        <v>193</v>
      </c>
      <c r="CM91" s="88">
        <v>2165</v>
      </c>
      <c r="CN91" s="88">
        <v>734</v>
      </c>
      <c r="CO91" s="88">
        <v>183</v>
      </c>
      <c r="CP91" s="88">
        <v>146</v>
      </c>
      <c r="CQ91" s="88">
        <v>8</v>
      </c>
      <c r="CR91" s="88">
        <v>154</v>
      </c>
      <c r="CS91" s="88">
        <v>3429</v>
      </c>
      <c r="CT91" s="88">
        <v>28693</v>
      </c>
      <c r="CU91" s="88">
        <v>654</v>
      </c>
      <c r="CV91" s="88">
        <v>316</v>
      </c>
      <c r="CW91" s="88">
        <v>164</v>
      </c>
      <c r="CX91" s="88">
        <v>6</v>
      </c>
      <c r="CY91" s="88">
        <v>1141</v>
      </c>
      <c r="CZ91" s="88">
        <v>1141</v>
      </c>
      <c r="DA91" s="88">
        <v>2851</v>
      </c>
      <c r="DB91" s="88">
        <v>113</v>
      </c>
      <c r="DC91" s="88">
        <v>270</v>
      </c>
      <c r="DD91" s="88">
        <v>805</v>
      </c>
      <c r="DE91" s="88">
        <v>47</v>
      </c>
      <c r="DF91" s="88">
        <v>35</v>
      </c>
      <c r="DG91" s="88">
        <v>82</v>
      </c>
      <c r="DH91" s="88">
        <v>4121</v>
      </c>
      <c r="DI91" s="88">
        <v>5262</v>
      </c>
      <c r="DJ91" s="88">
        <v>23431</v>
      </c>
      <c r="DK91" s="88">
        <v>17710</v>
      </c>
      <c r="DL91" s="88">
        <v>3880</v>
      </c>
      <c r="DM91" s="88">
        <v>1840</v>
      </c>
      <c r="DN91" s="88">
        <v>28693</v>
      </c>
    </row>
    <row r="92" spans="1:118" x14ac:dyDescent="0.25">
      <c r="A92" s="82">
        <v>29190</v>
      </c>
      <c r="B92" s="88">
        <v>1786</v>
      </c>
      <c r="C92" s="88">
        <v>4522</v>
      </c>
      <c r="D92" s="88">
        <v>17200</v>
      </c>
      <c r="E92" s="88">
        <v>1219</v>
      </c>
      <c r="F92" s="88">
        <v>1236</v>
      </c>
      <c r="G92" s="88">
        <v>298</v>
      </c>
      <c r="H92" s="88">
        <v>0</v>
      </c>
      <c r="I92" s="88">
        <v>3</v>
      </c>
      <c r="J92" s="88">
        <v>2755</v>
      </c>
      <c r="K92" s="88">
        <v>26264</v>
      </c>
      <c r="L92" s="88">
        <v>201</v>
      </c>
      <c r="M92" s="88">
        <v>2119</v>
      </c>
      <c r="N92" s="88">
        <v>760</v>
      </c>
      <c r="O92" s="88">
        <v>177</v>
      </c>
      <c r="P92" s="88">
        <v>150</v>
      </c>
      <c r="Q92" s="88">
        <v>8</v>
      </c>
      <c r="R92" s="88">
        <v>158</v>
      </c>
      <c r="S92" s="88">
        <v>3415</v>
      </c>
      <c r="T92" s="88">
        <v>29679</v>
      </c>
      <c r="U92" s="88">
        <v>677</v>
      </c>
      <c r="V92" s="88">
        <v>327</v>
      </c>
      <c r="W92" s="88">
        <v>172</v>
      </c>
      <c r="X92" s="88">
        <v>6</v>
      </c>
      <c r="Y92" s="88">
        <v>1181</v>
      </c>
      <c r="Z92" s="88">
        <v>1181</v>
      </c>
      <c r="AA92" s="88">
        <v>3743</v>
      </c>
      <c r="AB92" s="88">
        <v>105</v>
      </c>
      <c r="AC92" s="88">
        <v>273</v>
      </c>
      <c r="AD92" s="88">
        <v>845</v>
      </c>
      <c r="AE92" s="88">
        <v>48</v>
      </c>
      <c r="AF92" s="88">
        <v>40</v>
      </c>
      <c r="AG92" s="88">
        <v>88</v>
      </c>
      <c r="AH92" s="88">
        <v>5055</v>
      </c>
      <c r="AI92" s="88">
        <v>6237</v>
      </c>
      <c r="AJ92" s="88">
        <v>23443</v>
      </c>
      <c r="AK92" s="88">
        <v>18360</v>
      </c>
      <c r="AL92" s="88">
        <v>3180</v>
      </c>
      <c r="AM92" s="88">
        <v>1903</v>
      </c>
      <c r="AN92" s="88">
        <v>29679</v>
      </c>
      <c r="AO92" s="88">
        <v>1790</v>
      </c>
      <c r="AP92" s="88">
        <v>4408</v>
      </c>
      <c r="AQ92" s="88">
        <v>17261</v>
      </c>
      <c r="AR92" s="88">
        <v>1219</v>
      </c>
      <c r="AS92" s="88">
        <v>1234</v>
      </c>
      <c r="AT92" s="88">
        <v>315</v>
      </c>
      <c r="AU92" s="88">
        <v>0</v>
      </c>
      <c r="AV92" s="88">
        <v>3</v>
      </c>
      <c r="AW92" s="88">
        <v>2771</v>
      </c>
      <c r="AX92" s="88">
        <v>26230</v>
      </c>
      <c r="AY92" s="88">
        <v>200</v>
      </c>
      <c r="AZ92" s="88">
        <v>2125</v>
      </c>
      <c r="BA92" s="88">
        <v>759</v>
      </c>
      <c r="BB92" s="88">
        <v>177</v>
      </c>
      <c r="BC92" s="88">
        <v>147</v>
      </c>
      <c r="BD92" s="88">
        <v>8</v>
      </c>
      <c r="BE92" s="88">
        <v>155</v>
      </c>
      <c r="BF92" s="88">
        <v>3416</v>
      </c>
      <c r="BG92" s="88">
        <v>29646</v>
      </c>
      <c r="BH92" s="88">
        <v>675</v>
      </c>
      <c r="BI92" s="88">
        <v>326</v>
      </c>
      <c r="BJ92" s="88">
        <v>170</v>
      </c>
      <c r="BK92" s="88">
        <v>6</v>
      </c>
      <c r="BL92" s="88">
        <v>1178</v>
      </c>
      <c r="BM92" s="88">
        <v>1178</v>
      </c>
      <c r="BN92" s="88">
        <v>3776</v>
      </c>
      <c r="BO92" s="88">
        <v>104</v>
      </c>
      <c r="BP92" s="88">
        <v>272</v>
      </c>
      <c r="BQ92" s="88">
        <v>846</v>
      </c>
      <c r="BR92" s="88">
        <v>51</v>
      </c>
      <c r="BS92" s="88">
        <v>39</v>
      </c>
      <c r="BT92" s="88">
        <v>90</v>
      </c>
      <c r="BU92" s="88">
        <v>5088</v>
      </c>
      <c r="BV92" s="88">
        <v>6266</v>
      </c>
      <c r="BW92" s="88">
        <v>23380</v>
      </c>
      <c r="BX92" s="88">
        <v>18277</v>
      </c>
      <c r="BY92" s="88">
        <v>3200</v>
      </c>
      <c r="BZ92" s="88">
        <v>1903</v>
      </c>
      <c r="CA92" s="88">
        <v>29646</v>
      </c>
      <c r="CB92" s="88">
        <v>1908</v>
      </c>
      <c r="CC92" s="88">
        <v>6092</v>
      </c>
      <c r="CD92" s="88">
        <v>17648</v>
      </c>
      <c r="CE92" s="88">
        <v>1219</v>
      </c>
      <c r="CF92" s="88">
        <v>1234</v>
      </c>
      <c r="CG92" s="88">
        <v>480</v>
      </c>
      <c r="CH92" s="88">
        <v>0</v>
      </c>
      <c r="CI92" s="88">
        <v>3</v>
      </c>
      <c r="CJ92" s="88">
        <v>2936</v>
      </c>
      <c r="CK92" s="88">
        <v>28584</v>
      </c>
      <c r="CL92" s="88">
        <v>200</v>
      </c>
      <c r="CM92" s="88">
        <v>2169</v>
      </c>
      <c r="CN92" s="88">
        <v>759</v>
      </c>
      <c r="CO92" s="88">
        <v>180</v>
      </c>
      <c r="CP92" s="88">
        <v>147</v>
      </c>
      <c r="CQ92" s="88">
        <v>8</v>
      </c>
      <c r="CR92" s="88">
        <v>155</v>
      </c>
      <c r="CS92" s="88">
        <v>3464</v>
      </c>
      <c r="CT92" s="88">
        <v>32048</v>
      </c>
      <c r="CU92" s="88">
        <v>675</v>
      </c>
      <c r="CV92" s="88">
        <v>326</v>
      </c>
      <c r="CW92" s="88">
        <v>170</v>
      </c>
      <c r="CX92" s="88">
        <v>6</v>
      </c>
      <c r="CY92" s="88">
        <v>1178</v>
      </c>
      <c r="CZ92" s="88">
        <v>1178</v>
      </c>
      <c r="DA92" s="88">
        <v>3281</v>
      </c>
      <c r="DB92" s="88">
        <v>102</v>
      </c>
      <c r="DC92" s="88">
        <v>272</v>
      </c>
      <c r="DD92" s="88">
        <v>846</v>
      </c>
      <c r="DE92" s="88">
        <v>54</v>
      </c>
      <c r="DF92" s="88">
        <v>36</v>
      </c>
      <c r="DG92" s="88">
        <v>90</v>
      </c>
      <c r="DH92" s="88">
        <v>4591</v>
      </c>
      <c r="DI92" s="88">
        <v>5769</v>
      </c>
      <c r="DJ92" s="88">
        <v>26278</v>
      </c>
      <c r="DK92" s="88">
        <v>19260</v>
      </c>
      <c r="DL92" s="88">
        <v>5115</v>
      </c>
      <c r="DM92" s="88">
        <v>1903</v>
      </c>
      <c r="DN92" s="88">
        <v>32048</v>
      </c>
    </row>
    <row r="93" spans="1:118" x14ac:dyDescent="0.25">
      <c r="A93" s="82">
        <v>29281</v>
      </c>
      <c r="B93" s="88">
        <v>1855</v>
      </c>
      <c r="C93" s="88">
        <v>4641</v>
      </c>
      <c r="D93" s="88">
        <v>17764</v>
      </c>
      <c r="E93" s="88">
        <v>1238</v>
      </c>
      <c r="F93" s="88">
        <v>1299</v>
      </c>
      <c r="G93" s="88">
        <v>309</v>
      </c>
      <c r="H93" s="88">
        <v>0</v>
      </c>
      <c r="I93" s="88">
        <v>3</v>
      </c>
      <c r="J93" s="88">
        <v>2848</v>
      </c>
      <c r="K93" s="88">
        <v>27107</v>
      </c>
      <c r="L93" s="88">
        <v>224</v>
      </c>
      <c r="M93" s="88">
        <v>2190</v>
      </c>
      <c r="N93" s="88">
        <v>783</v>
      </c>
      <c r="O93" s="88">
        <v>188</v>
      </c>
      <c r="P93" s="88">
        <v>156</v>
      </c>
      <c r="Q93" s="88">
        <v>8</v>
      </c>
      <c r="R93" s="88">
        <v>164</v>
      </c>
      <c r="S93" s="88">
        <v>3549</v>
      </c>
      <c r="T93" s="88">
        <v>30657</v>
      </c>
      <c r="U93" s="88">
        <v>707</v>
      </c>
      <c r="V93" s="88">
        <v>338</v>
      </c>
      <c r="W93" s="88">
        <v>180</v>
      </c>
      <c r="X93" s="88">
        <v>7</v>
      </c>
      <c r="Y93" s="88">
        <v>1232</v>
      </c>
      <c r="Z93" s="88">
        <v>1232</v>
      </c>
      <c r="AA93" s="88">
        <v>3808</v>
      </c>
      <c r="AB93" s="88">
        <v>104</v>
      </c>
      <c r="AC93" s="88">
        <v>279</v>
      </c>
      <c r="AD93" s="88">
        <v>886</v>
      </c>
      <c r="AE93" s="88">
        <v>50</v>
      </c>
      <c r="AF93" s="88">
        <v>41</v>
      </c>
      <c r="AG93" s="88">
        <v>92</v>
      </c>
      <c r="AH93" s="88">
        <v>5170</v>
      </c>
      <c r="AI93" s="88">
        <v>6402</v>
      </c>
      <c r="AJ93" s="88">
        <v>24255</v>
      </c>
      <c r="AK93" s="88">
        <v>18969</v>
      </c>
      <c r="AL93" s="88">
        <v>3319</v>
      </c>
      <c r="AM93" s="88">
        <v>1966</v>
      </c>
      <c r="AN93" s="88">
        <v>30657</v>
      </c>
      <c r="AO93" s="88">
        <v>1830</v>
      </c>
      <c r="AP93" s="88">
        <v>4695</v>
      </c>
      <c r="AQ93" s="88">
        <v>17744</v>
      </c>
      <c r="AR93" s="88">
        <v>1251</v>
      </c>
      <c r="AS93" s="88">
        <v>1298</v>
      </c>
      <c r="AT93" s="88">
        <v>258</v>
      </c>
      <c r="AU93" s="88">
        <v>0</v>
      </c>
      <c r="AV93" s="88">
        <v>3</v>
      </c>
      <c r="AW93" s="88">
        <v>2810</v>
      </c>
      <c r="AX93" s="88">
        <v>27080</v>
      </c>
      <c r="AY93" s="88">
        <v>222</v>
      </c>
      <c r="AZ93" s="88">
        <v>2215</v>
      </c>
      <c r="BA93" s="88">
        <v>782</v>
      </c>
      <c r="BB93" s="88">
        <v>180</v>
      </c>
      <c r="BC93" s="88">
        <v>159</v>
      </c>
      <c r="BD93" s="88">
        <v>8</v>
      </c>
      <c r="BE93" s="88">
        <v>167</v>
      </c>
      <c r="BF93" s="88">
        <v>3567</v>
      </c>
      <c r="BG93" s="88">
        <v>30646</v>
      </c>
      <c r="BH93" s="88">
        <v>698</v>
      </c>
      <c r="BI93" s="88">
        <v>338</v>
      </c>
      <c r="BJ93" s="88">
        <v>180</v>
      </c>
      <c r="BK93" s="88">
        <v>7</v>
      </c>
      <c r="BL93" s="88">
        <v>1222</v>
      </c>
      <c r="BM93" s="88">
        <v>1222</v>
      </c>
      <c r="BN93" s="88">
        <v>3832</v>
      </c>
      <c r="BO93" s="88">
        <v>104</v>
      </c>
      <c r="BP93" s="88">
        <v>279</v>
      </c>
      <c r="BQ93" s="88">
        <v>886</v>
      </c>
      <c r="BR93" s="88">
        <v>50</v>
      </c>
      <c r="BS93" s="88">
        <v>42</v>
      </c>
      <c r="BT93" s="88">
        <v>92</v>
      </c>
      <c r="BU93" s="88">
        <v>5193</v>
      </c>
      <c r="BV93" s="88">
        <v>6415</v>
      </c>
      <c r="BW93" s="88">
        <v>24232</v>
      </c>
      <c r="BX93" s="88">
        <v>19075</v>
      </c>
      <c r="BY93" s="88">
        <v>3191</v>
      </c>
      <c r="BZ93" s="88">
        <v>1965</v>
      </c>
      <c r="CA93" s="88">
        <v>30646</v>
      </c>
      <c r="CB93" s="88">
        <v>1779</v>
      </c>
      <c r="CC93" s="88">
        <v>4214</v>
      </c>
      <c r="CD93" s="88">
        <v>17426</v>
      </c>
      <c r="CE93" s="88">
        <v>1251</v>
      </c>
      <c r="CF93" s="88">
        <v>1298</v>
      </c>
      <c r="CG93" s="88">
        <v>126</v>
      </c>
      <c r="CH93" s="88">
        <v>0</v>
      </c>
      <c r="CI93" s="88">
        <v>3</v>
      </c>
      <c r="CJ93" s="88">
        <v>2678</v>
      </c>
      <c r="CK93" s="88">
        <v>26097</v>
      </c>
      <c r="CL93" s="88">
        <v>222</v>
      </c>
      <c r="CM93" s="88">
        <v>2162</v>
      </c>
      <c r="CN93" s="88">
        <v>782</v>
      </c>
      <c r="CO93" s="88">
        <v>177</v>
      </c>
      <c r="CP93" s="88">
        <v>161</v>
      </c>
      <c r="CQ93" s="88">
        <v>8</v>
      </c>
      <c r="CR93" s="88">
        <v>169</v>
      </c>
      <c r="CS93" s="88">
        <v>3512</v>
      </c>
      <c r="CT93" s="88">
        <v>29609</v>
      </c>
      <c r="CU93" s="88">
        <v>698</v>
      </c>
      <c r="CV93" s="88">
        <v>338</v>
      </c>
      <c r="CW93" s="88">
        <v>180</v>
      </c>
      <c r="CX93" s="88">
        <v>7</v>
      </c>
      <c r="CY93" s="88">
        <v>1222</v>
      </c>
      <c r="CZ93" s="88">
        <v>1222</v>
      </c>
      <c r="DA93" s="88">
        <v>3907</v>
      </c>
      <c r="DB93" s="88">
        <v>100</v>
      </c>
      <c r="DC93" s="88">
        <v>279</v>
      </c>
      <c r="DD93" s="88">
        <v>886</v>
      </c>
      <c r="DE93" s="88">
        <v>47</v>
      </c>
      <c r="DF93" s="88">
        <v>42</v>
      </c>
      <c r="DG93" s="88">
        <v>89</v>
      </c>
      <c r="DH93" s="88">
        <v>5261</v>
      </c>
      <c r="DI93" s="88">
        <v>6483</v>
      </c>
      <c r="DJ93" s="88">
        <v>23126</v>
      </c>
      <c r="DK93" s="88">
        <v>18337</v>
      </c>
      <c r="DL93" s="88">
        <v>2824</v>
      </c>
      <c r="DM93" s="88">
        <v>1965</v>
      </c>
      <c r="DN93" s="88">
        <v>29609</v>
      </c>
    </row>
    <row r="94" spans="1:118" x14ac:dyDescent="0.25">
      <c r="A94" s="82">
        <v>29373</v>
      </c>
      <c r="B94" s="88">
        <v>1933</v>
      </c>
      <c r="C94" s="88">
        <v>4737</v>
      </c>
      <c r="D94" s="88">
        <v>18373</v>
      </c>
      <c r="E94" s="88">
        <v>1274</v>
      </c>
      <c r="F94" s="88">
        <v>1355</v>
      </c>
      <c r="G94" s="88">
        <v>327</v>
      </c>
      <c r="H94" s="88">
        <v>0</v>
      </c>
      <c r="I94" s="88">
        <v>3</v>
      </c>
      <c r="J94" s="88">
        <v>2958</v>
      </c>
      <c r="K94" s="88">
        <v>28002</v>
      </c>
      <c r="L94" s="88">
        <v>266</v>
      </c>
      <c r="M94" s="88">
        <v>2277</v>
      </c>
      <c r="N94" s="88">
        <v>797</v>
      </c>
      <c r="O94" s="88">
        <v>199</v>
      </c>
      <c r="P94" s="88">
        <v>160</v>
      </c>
      <c r="Q94" s="88">
        <v>9</v>
      </c>
      <c r="R94" s="88">
        <v>169</v>
      </c>
      <c r="S94" s="88">
        <v>3709</v>
      </c>
      <c r="T94" s="88">
        <v>31710</v>
      </c>
      <c r="U94" s="88">
        <v>739</v>
      </c>
      <c r="V94" s="88">
        <v>349</v>
      </c>
      <c r="W94" s="88">
        <v>186</v>
      </c>
      <c r="X94" s="88">
        <v>7</v>
      </c>
      <c r="Y94" s="88">
        <v>1281</v>
      </c>
      <c r="Z94" s="88">
        <v>1281</v>
      </c>
      <c r="AA94" s="88">
        <v>3877</v>
      </c>
      <c r="AB94" s="88">
        <v>104</v>
      </c>
      <c r="AC94" s="88">
        <v>286</v>
      </c>
      <c r="AD94" s="88">
        <v>929</v>
      </c>
      <c r="AE94" s="88">
        <v>56</v>
      </c>
      <c r="AF94" s="88">
        <v>43</v>
      </c>
      <c r="AG94" s="88">
        <v>98</v>
      </c>
      <c r="AH94" s="88">
        <v>5295</v>
      </c>
      <c r="AI94" s="88">
        <v>6576</v>
      </c>
      <c r="AJ94" s="88">
        <v>25134</v>
      </c>
      <c r="AK94" s="88">
        <v>19585</v>
      </c>
      <c r="AL94" s="88">
        <v>3524</v>
      </c>
      <c r="AM94" s="88">
        <v>2025</v>
      </c>
      <c r="AN94" s="88">
        <v>31710</v>
      </c>
      <c r="AO94" s="88">
        <v>1955</v>
      </c>
      <c r="AP94" s="88">
        <v>4829</v>
      </c>
      <c r="AQ94" s="88">
        <v>18354</v>
      </c>
      <c r="AR94" s="88">
        <v>1271</v>
      </c>
      <c r="AS94" s="88">
        <v>1363</v>
      </c>
      <c r="AT94" s="88">
        <v>410</v>
      </c>
      <c r="AU94" s="88">
        <v>-1</v>
      </c>
      <c r="AV94" s="88">
        <v>3</v>
      </c>
      <c r="AW94" s="88">
        <v>3046</v>
      </c>
      <c r="AX94" s="88">
        <v>28184</v>
      </c>
      <c r="AY94" s="88">
        <v>259</v>
      </c>
      <c r="AZ94" s="88">
        <v>2252</v>
      </c>
      <c r="BA94" s="88">
        <v>804</v>
      </c>
      <c r="BB94" s="88">
        <v>210</v>
      </c>
      <c r="BC94" s="88">
        <v>159</v>
      </c>
      <c r="BD94" s="88">
        <v>9</v>
      </c>
      <c r="BE94" s="88">
        <v>168</v>
      </c>
      <c r="BF94" s="88">
        <v>3693</v>
      </c>
      <c r="BG94" s="88">
        <v>31877</v>
      </c>
      <c r="BH94" s="88">
        <v>761</v>
      </c>
      <c r="BI94" s="88">
        <v>352</v>
      </c>
      <c r="BJ94" s="88">
        <v>189</v>
      </c>
      <c r="BK94" s="88">
        <v>7</v>
      </c>
      <c r="BL94" s="88">
        <v>1309</v>
      </c>
      <c r="BM94" s="88">
        <v>1309</v>
      </c>
      <c r="BN94" s="88">
        <v>3870</v>
      </c>
      <c r="BO94" s="88">
        <v>107</v>
      </c>
      <c r="BP94" s="88">
        <v>289</v>
      </c>
      <c r="BQ94" s="88">
        <v>927</v>
      </c>
      <c r="BR94" s="88">
        <v>53</v>
      </c>
      <c r="BS94" s="88">
        <v>43</v>
      </c>
      <c r="BT94" s="88">
        <v>96</v>
      </c>
      <c r="BU94" s="88">
        <v>5289</v>
      </c>
      <c r="BV94" s="88">
        <v>6598</v>
      </c>
      <c r="BW94" s="88">
        <v>25279</v>
      </c>
      <c r="BX94" s="88">
        <v>19547</v>
      </c>
      <c r="BY94" s="88">
        <v>3705</v>
      </c>
      <c r="BZ94" s="88">
        <v>2027</v>
      </c>
      <c r="CA94" s="88">
        <v>31877</v>
      </c>
      <c r="CB94" s="88">
        <v>1798</v>
      </c>
      <c r="CC94" s="88">
        <v>3969</v>
      </c>
      <c r="CD94" s="88">
        <v>18031</v>
      </c>
      <c r="CE94" s="88">
        <v>1271</v>
      </c>
      <c r="CF94" s="88">
        <v>1363</v>
      </c>
      <c r="CG94" s="88">
        <v>515</v>
      </c>
      <c r="CH94" s="88">
        <v>-1</v>
      </c>
      <c r="CI94" s="88">
        <v>3</v>
      </c>
      <c r="CJ94" s="88">
        <v>3151</v>
      </c>
      <c r="CK94" s="88">
        <v>26949</v>
      </c>
      <c r="CL94" s="88">
        <v>259</v>
      </c>
      <c r="CM94" s="88">
        <v>2179</v>
      </c>
      <c r="CN94" s="88">
        <v>804</v>
      </c>
      <c r="CO94" s="88">
        <v>174</v>
      </c>
      <c r="CP94" s="88">
        <v>157</v>
      </c>
      <c r="CQ94" s="88">
        <v>8</v>
      </c>
      <c r="CR94" s="88">
        <v>165</v>
      </c>
      <c r="CS94" s="88">
        <v>3581</v>
      </c>
      <c r="CT94" s="88">
        <v>30530</v>
      </c>
      <c r="CU94" s="88">
        <v>761</v>
      </c>
      <c r="CV94" s="88">
        <v>352</v>
      </c>
      <c r="CW94" s="88">
        <v>189</v>
      </c>
      <c r="CX94" s="88">
        <v>7</v>
      </c>
      <c r="CY94" s="88">
        <v>1309</v>
      </c>
      <c r="CZ94" s="88">
        <v>1309</v>
      </c>
      <c r="DA94" s="88">
        <v>4993</v>
      </c>
      <c r="DB94" s="88">
        <v>110</v>
      </c>
      <c r="DC94" s="88">
        <v>289</v>
      </c>
      <c r="DD94" s="88">
        <v>927</v>
      </c>
      <c r="DE94" s="88">
        <v>53</v>
      </c>
      <c r="DF94" s="88">
        <v>50</v>
      </c>
      <c r="DG94" s="88">
        <v>103</v>
      </c>
      <c r="DH94" s="88">
        <v>6422</v>
      </c>
      <c r="DI94" s="88">
        <v>7731</v>
      </c>
      <c r="DJ94" s="88">
        <v>22799</v>
      </c>
      <c r="DK94" s="88">
        <v>19324</v>
      </c>
      <c r="DL94" s="88">
        <v>1448</v>
      </c>
      <c r="DM94" s="88">
        <v>2027</v>
      </c>
      <c r="DN94" s="88">
        <v>30530</v>
      </c>
    </row>
    <row r="95" spans="1:118" x14ac:dyDescent="0.25">
      <c r="A95" s="82">
        <v>29465</v>
      </c>
      <c r="B95" s="88">
        <v>2012</v>
      </c>
      <c r="C95" s="88">
        <v>4769</v>
      </c>
      <c r="D95" s="88">
        <v>19067</v>
      </c>
      <c r="E95" s="88">
        <v>1332</v>
      </c>
      <c r="F95" s="88">
        <v>1408</v>
      </c>
      <c r="G95" s="88">
        <v>338</v>
      </c>
      <c r="H95" s="88">
        <v>1</v>
      </c>
      <c r="I95" s="88">
        <v>3</v>
      </c>
      <c r="J95" s="88">
        <v>3082</v>
      </c>
      <c r="K95" s="88">
        <v>28929</v>
      </c>
      <c r="L95" s="88">
        <v>317</v>
      </c>
      <c r="M95" s="88">
        <v>2354</v>
      </c>
      <c r="N95" s="88">
        <v>808</v>
      </c>
      <c r="O95" s="88">
        <v>207</v>
      </c>
      <c r="P95" s="88">
        <v>164</v>
      </c>
      <c r="Q95" s="88">
        <v>9</v>
      </c>
      <c r="R95" s="88">
        <v>173</v>
      </c>
      <c r="S95" s="88">
        <v>3858</v>
      </c>
      <c r="T95" s="88">
        <v>32787</v>
      </c>
      <c r="U95" s="88">
        <v>772</v>
      </c>
      <c r="V95" s="88">
        <v>365</v>
      </c>
      <c r="W95" s="88">
        <v>192</v>
      </c>
      <c r="X95" s="88">
        <v>8</v>
      </c>
      <c r="Y95" s="88">
        <v>1337</v>
      </c>
      <c r="Z95" s="88">
        <v>1337</v>
      </c>
      <c r="AA95" s="88">
        <v>4039</v>
      </c>
      <c r="AB95" s="88">
        <v>105</v>
      </c>
      <c r="AC95" s="88">
        <v>294</v>
      </c>
      <c r="AD95" s="88">
        <v>972</v>
      </c>
      <c r="AE95" s="88">
        <v>61</v>
      </c>
      <c r="AF95" s="88">
        <v>45</v>
      </c>
      <c r="AG95" s="88">
        <v>106</v>
      </c>
      <c r="AH95" s="88">
        <v>5516</v>
      </c>
      <c r="AI95" s="88">
        <v>6853</v>
      </c>
      <c r="AJ95" s="88">
        <v>25935</v>
      </c>
      <c r="AK95" s="88">
        <v>20178</v>
      </c>
      <c r="AL95" s="88">
        <v>3674</v>
      </c>
      <c r="AM95" s="88">
        <v>2083</v>
      </c>
      <c r="AN95" s="88">
        <v>32787</v>
      </c>
      <c r="AO95" s="88">
        <v>2013</v>
      </c>
      <c r="AP95" s="88">
        <v>4631</v>
      </c>
      <c r="AQ95" s="88">
        <v>19057</v>
      </c>
      <c r="AR95" s="88">
        <v>1304</v>
      </c>
      <c r="AS95" s="88">
        <v>1405</v>
      </c>
      <c r="AT95" s="88">
        <v>261</v>
      </c>
      <c r="AU95" s="88">
        <v>2</v>
      </c>
      <c r="AV95" s="88">
        <v>3</v>
      </c>
      <c r="AW95" s="88">
        <v>2974</v>
      </c>
      <c r="AX95" s="88">
        <v>28676</v>
      </c>
      <c r="AY95" s="88">
        <v>324</v>
      </c>
      <c r="AZ95" s="88">
        <v>2354</v>
      </c>
      <c r="BA95" s="88">
        <v>804</v>
      </c>
      <c r="BB95" s="88">
        <v>207</v>
      </c>
      <c r="BC95" s="88">
        <v>163</v>
      </c>
      <c r="BD95" s="88">
        <v>9</v>
      </c>
      <c r="BE95" s="88">
        <v>172</v>
      </c>
      <c r="BF95" s="88">
        <v>3861</v>
      </c>
      <c r="BG95" s="88">
        <v>32537</v>
      </c>
      <c r="BH95" s="88">
        <v>757</v>
      </c>
      <c r="BI95" s="88">
        <v>363</v>
      </c>
      <c r="BJ95" s="88">
        <v>190</v>
      </c>
      <c r="BK95" s="88">
        <v>8</v>
      </c>
      <c r="BL95" s="88">
        <v>1318</v>
      </c>
      <c r="BM95" s="88">
        <v>1318</v>
      </c>
      <c r="BN95" s="88">
        <v>3916</v>
      </c>
      <c r="BO95" s="88">
        <v>102</v>
      </c>
      <c r="BP95" s="88">
        <v>293</v>
      </c>
      <c r="BQ95" s="88">
        <v>973</v>
      </c>
      <c r="BR95" s="88">
        <v>63</v>
      </c>
      <c r="BS95" s="88">
        <v>44</v>
      </c>
      <c r="BT95" s="88">
        <v>108</v>
      </c>
      <c r="BU95" s="88">
        <v>5393</v>
      </c>
      <c r="BV95" s="88">
        <v>6711</v>
      </c>
      <c r="BW95" s="88">
        <v>25826</v>
      </c>
      <c r="BX95" s="88">
        <v>20174</v>
      </c>
      <c r="BY95" s="88">
        <v>3570</v>
      </c>
      <c r="BZ95" s="88">
        <v>2081</v>
      </c>
      <c r="CA95" s="88">
        <v>32537</v>
      </c>
      <c r="CB95" s="88">
        <v>2091</v>
      </c>
      <c r="CC95" s="88">
        <v>4418</v>
      </c>
      <c r="CD95" s="88">
        <v>19359</v>
      </c>
      <c r="CE95" s="88">
        <v>1304</v>
      </c>
      <c r="CF95" s="88">
        <v>1405</v>
      </c>
      <c r="CG95" s="88">
        <v>131</v>
      </c>
      <c r="CH95" s="88">
        <v>4</v>
      </c>
      <c r="CI95" s="88">
        <v>3</v>
      </c>
      <c r="CJ95" s="88">
        <v>2847</v>
      </c>
      <c r="CK95" s="88">
        <v>28715</v>
      </c>
      <c r="CL95" s="88">
        <v>324</v>
      </c>
      <c r="CM95" s="88">
        <v>2364</v>
      </c>
      <c r="CN95" s="88">
        <v>804</v>
      </c>
      <c r="CO95" s="88">
        <v>218</v>
      </c>
      <c r="CP95" s="88">
        <v>163</v>
      </c>
      <c r="CQ95" s="88">
        <v>9</v>
      </c>
      <c r="CR95" s="88">
        <v>172</v>
      </c>
      <c r="CS95" s="88">
        <v>3884</v>
      </c>
      <c r="CT95" s="88">
        <v>32599</v>
      </c>
      <c r="CU95" s="88">
        <v>757</v>
      </c>
      <c r="CV95" s="88">
        <v>363</v>
      </c>
      <c r="CW95" s="88">
        <v>190</v>
      </c>
      <c r="CX95" s="88">
        <v>8</v>
      </c>
      <c r="CY95" s="88">
        <v>1318</v>
      </c>
      <c r="CZ95" s="88">
        <v>1318</v>
      </c>
      <c r="DA95" s="88">
        <v>3195</v>
      </c>
      <c r="DB95" s="88">
        <v>105</v>
      </c>
      <c r="DC95" s="88">
        <v>293</v>
      </c>
      <c r="DD95" s="88">
        <v>973</v>
      </c>
      <c r="DE95" s="88">
        <v>64</v>
      </c>
      <c r="DF95" s="88">
        <v>41</v>
      </c>
      <c r="DG95" s="88">
        <v>105</v>
      </c>
      <c r="DH95" s="88">
        <v>4671</v>
      </c>
      <c r="DI95" s="88">
        <v>5989</v>
      </c>
      <c r="DJ95" s="88">
        <v>26610</v>
      </c>
      <c r="DK95" s="88">
        <v>20074</v>
      </c>
      <c r="DL95" s="88">
        <v>4454</v>
      </c>
      <c r="DM95" s="88">
        <v>2081</v>
      </c>
      <c r="DN95" s="88">
        <v>32599</v>
      </c>
    </row>
    <row r="96" spans="1:118" x14ac:dyDescent="0.25">
      <c r="A96" s="82">
        <v>29556</v>
      </c>
      <c r="B96" s="88">
        <v>2089</v>
      </c>
      <c r="C96" s="88">
        <v>4746</v>
      </c>
      <c r="D96" s="88">
        <v>19847</v>
      </c>
      <c r="E96" s="88">
        <v>1420</v>
      </c>
      <c r="F96" s="88">
        <v>1471</v>
      </c>
      <c r="G96" s="88">
        <v>345</v>
      </c>
      <c r="H96" s="88">
        <v>2</v>
      </c>
      <c r="I96" s="88">
        <v>3</v>
      </c>
      <c r="J96" s="88">
        <v>3241</v>
      </c>
      <c r="K96" s="88">
        <v>29923</v>
      </c>
      <c r="L96" s="88">
        <v>360</v>
      </c>
      <c r="M96" s="88">
        <v>2423</v>
      </c>
      <c r="N96" s="88">
        <v>828</v>
      </c>
      <c r="O96" s="88">
        <v>214</v>
      </c>
      <c r="P96" s="88">
        <v>166</v>
      </c>
      <c r="Q96" s="88">
        <v>9</v>
      </c>
      <c r="R96" s="88">
        <v>175</v>
      </c>
      <c r="S96" s="88">
        <v>4000</v>
      </c>
      <c r="T96" s="88">
        <v>33923</v>
      </c>
      <c r="U96" s="88">
        <v>814</v>
      </c>
      <c r="V96" s="88">
        <v>388</v>
      </c>
      <c r="W96" s="88">
        <v>199</v>
      </c>
      <c r="X96" s="88">
        <v>8</v>
      </c>
      <c r="Y96" s="88">
        <v>1410</v>
      </c>
      <c r="Z96" s="88">
        <v>1410</v>
      </c>
      <c r="AA96" s="88">
        <v>4273</v>
      </c>
      <c r="AB96" s="88">
        <v>104</v>
      </c>
      <c r="AC96" s="88">
        <v>305</v>
      </c>
      <c r="AD96" s="88">
        <v>1013</v>
      </c>
      <c r="AE96" s="88">
        <v>63</v>
      </c>
      <c r="AF96" s="88">
        <v>49</v>
      </c>
      <c r="AG96" s="88">
        <v>112</v>
      </c>
      <c r="AH96" s="88">
        <v>5808</v>
      </c>
      <c r="AI96" s="88">
        <v>7218</v>
      </c>
      <c r="AJ96" s="88">
        <v>26705</v>
      </c>
      <c r="AK96" s="88">
        <v>20781</v>
      </c>
      <c r="AL96" s="88">
        <v>3781</v>
      </c>
      <c r="AM96" s="88">
        <v>2143</v>
      </c>
      <c r="AN96" s="88">
        <v>33923</v>
      </c>
      <c r="AO96" s="88">
        <v>2079</v>
      </c>
      <c r="AP96" s="88">
        <v>4839</v>
      </c>
      <c r="AQ96" s="88">
        <v>19876</v>
      </c>
      <c r="AR96" s="88">
        <v>1460</v>
      </c>
      <c r="AS96" s="88">
        <v>1469</v>
      </c>
      <c r="AT96" s="88">
        <v>389</v>
      </c>
      <c r="AU96" s="88">
        <v>2</v>
      </c>
      <c r="AV96" s="88">
        <v>3</v>
      </c>
      <c r="AW96" s="88">
        <v>3323</v>
      </c>
      <c r="AX96" s="88">
        <v>30117</v>
      </c>
      <c r="AY96" s="88">
        <v>361</v>
      </c>
      <c r="AZ96" s="88">
        <v>2452</v>
      </c>
      <c r="BA96" s="88">
        <v>826</v>
      </c>
      <c r="BB96" s="88">
        <v>208</v>
      </c>
      <c r="BC96" s="88">
        <v>169</v>
      </c>
      <c r="BD96" s="88">
        <v>9</v>
      </c>
      <c r="BE96" s="88">
        <v>178</v>
      </c>
      <c r="BF96" s="88">
        <v>4026</v>
      </c>
      <c r="BG96" s="88">
        <v>34142</v>
      </c>
      <c r="BH96" s="88">
        <v>810</v>
      </c>
      <c r="BI96" s="88">
        <v>384</v>
      </c>
      <c r="BJ96" s="88">
        <v>200</v>
      </c>
      <c r="BK96" s="88">
        <v>8</v>
      </c>
      <c r="BL96" s="88">
        <v>1402</v>
      </c>
      <c r="BM96" s="88">
        <v>1402</v>
      </c>
      <c r="BN96" s="88">
        <v>4395</v>
      </c>
      <c r="BO96" s="88">
        <v>106</v>
      </c>
      <c r="BP96" s="88">
        <v>304</v>
      </c>
      <c r="BQ96" s="88">
        <v>1014</v>
      </c>
      <c r="BR96" s="88">
        <v>66</v>
      </c>
      <c r="BS96" s="88">
        <v>50</v>
      </c>
      <c r="BT96" s="88">
        <v>116</v>
      </c>
      <c r="BU96" s="88">
        <v>5934</v>
      </c>
      <c r="BV96" s="88">
        <v>7337</v>
      </c>
      <c r="BW96" s="88">
        <v>26806</v>
      </c>
      <c r="BX96" s="88">
        <v>20826</v>
      </c>
      <c r="BY96" s="88">
        <v>3836</v>
      </c>
      <c r="BZ96" s="88">
        <v>2143</v>
      </c>
      <c r="CA96" s="88">
        <v>34142</v>
      </c>
      <c r="CB96" s="88">
        <v>2211</v>
      </c>
      <c r="CC96" s="88">
        <v>6326</v>
      </c>
      <c r="CD96" s="88">
        <v>21210</v>
      </c>
      <c r="CE96" s="88">
        <v>1460</v>
      </c>
      <c r="CF96" s="88">
        <v>1469</v>
      </c>
      <c r="CG96" s="88">
        <v>597</v>
      </c>
      <c r="CH96" s="88">
        <v>1</v>
      </c>
      <c r="CI96" s="88">
        <v>3</v>
      </c>
      <c r="CJ96" s="88">
        <v>3530</v>
      </c>
      <c r="CK96" s="88">
        <v>33277</v>
      </c>
      <c r="CL96" s="88">
        <v>361</v>
      </c>
      <c r="CM96" s="88">
        <v>2533</v>
      </c>
      <c r="CN96" s="88">
        <v>826</v>
      </c>
      <c r="CO96" s="88">
        <v>214</v>
      </c>
      <c r="CP96" s="88">
        <v>169</v>
      </c>
      <c r="CQ96" s="88">
        <v>10</v>
      </c>
      <c r="CR96" s="88">
        <v>179</v>
      </c>
      <c r="CS96" s="88">
        <v>4113</v>
      </c>
      <c r="CT96" s="88">
        <v>37390</v>
      </c>
      <c r="CU96" s="88">
        <v>810</v>
      </c>
      <c r="CV96" s="88">
        <v>384</v>
      </c>
      <c r="CW96" s="88">
        <v>200</v>
      </c>
      <c r="CX96" s="88">
        <v>8</v>
      </c>
      <c r="CY96" s="88">
        <v>1402</v>
      </c>
      <c r="CZ96" s="88">
        <v>1402</v>
      </c>
      <c r="DA96" s="88">
        <v>3813</v>
      </c>
      <c r="DB96" s="88">
        <v>104</v>
      </c>
      <c r="DC96" s="88">
        <v>304</v>
      </c>
      <c r="DD96" s="88">
        <v>1014</v>
      </c>
      <c r="DE96" s="88">
        <v>71</v>
      </c>
      <c r="DF96" s="88">
        <v>46</v>
      </c>
      <c r="DG96" s="88">
        <v>117</v>
      </c>
      <c r="DH96" s="88">
        <v>5351</v>
      </c>
      <c r="DI96" s="88">
        <v>6753</v>
      </c>
      <c r="DJ96" s="88">
        <v>30636</v>
      </c>
      <c r="DK96" s="88">
        <v>21985</v>
      </c>
      <c r="DL96" s="88">
        <v>6508</v>
      </c>
      <c r="DM96" s="88">
        <v>2143</v>
      </c>
      <c r="DN96" s="88">
        <v>37390</v>
      </c>
    </row>
    <row r="97" spans="1:118" x14ac:dyDescent="0.25">
      <c r="A97" s="82">
        <v>29646</v>
      </c>
      <c r="B97" s="88">
        <v>2171</v>
      </c>
      <c r="C97" s="88">
        <v>4762</v>
      </c>
      <c r="D97" s="88">
        <v>20637</v>
      </c>
      <c r="E97" s="88">
        <v>1531</v>
      </c>
      <c r="F97" s="88">
        <v>1560</v>
      </c>
      <c r="G97" s="88">
        <v>346</v>
      </c>
      <c r="H97" s="88">
        <v>3</v>
      </c>
      <c r="I97" s="88">
        <v>3</v>
      </c>
      <c r="J97" s="88">
        <v>3443</v>
      </c>
      <c r="K97" s="88">
        <v>31012</v>
      </c>
      <c r="L97" s="88">
        <v>383</v>
      </c>
      <c r="M97" s="88">
        <v>2478</v>
      </c>
      <c r="N97" s="88">
        <v>869</v>
      </c>
      <c r="O97" s="88">
        <v>223</v>
      </c>
      <c r="P97" s="88">
        <v>168</v>
      </c>
      <c r="Q97" s="88">
        <v>10</v>
      </c>
      <c r="R97" s="88">
        <v>178</v>
      </c>
      <c r="S97" s="88">
        <v>4131</v>
      </c>
      <c r="T97" s="88">
        <v>35143</v>
      </c>
      <c r="U97" s="88">
        <v>868</v>
      </c>
      <c r="V97" s="88">
        <v>418</v>
      </c>
      <c r="W97" s="88">
        <v>212</v>
      </c>
      <c r="X97" s="88">
        <v>9</v>
      </c>
      <c r="Y97" s="88">
        <v>1506</v>
      </c>
      <c r="Z97" s="88">
        <v>1506</v>
      </c>
      <c r="AA97" s="88">
        <v>4523</v>
      </c>
      <c r="AB97" s="88">
        <v>106</v>
      </c>
      <c r="AC97" s="88">
        <v>325</v>
      </c>
      <c r="AD97" s="88">
        <v>1049</v>
      </c>
      <c r="AE97" s="88">
        <v>63</v>
      </c>
      <c r="AF97" s="88">
        <v>55</v>
      </c>
      <c r="AG97" s="88">
        <v>119</v>
      </c>
      <c r="AH97" s="88">
        <v>6122</v>
      </c>
      <c r="AI97" s="88">
        <v>7629</v>
      </c>
      <c r="AJ97" s="88">
        <v>27515</v>
      </c>
      <c r="AK97" s="88">
        <v>21508</v>
      </c>
      <c r="AL97" s="88">
        <v>3794</v>
      </c>
      <c r="AM97" s="88">
        <v>2213</v>
      </c>
      <c r="AN97" s="88">
        <v>35143</v>
      </c>
      <c r="AO97" s="88">
        <v>2171</v>
      </c>
      <c r="AP97" s="88">
        <v>4757</v>
      </c>
      <c r="AQ97" s="88">
        <v>20579</v>
      </c>
      <c r="AR97" s="88">
        <v>1500</v>
      </c>
      <c r="AS97" s="88">
        <v>1558</v>
      </c>
      <c r="AT97" s="88">
        <v>338</v>
      </c>
      <c r="AU97" s="88">
        <v>2</v>
      </c>
      <c r="AV97" s="88">
        <v>3</v>
      </c>
      <c r="AW97" s="88">
        <v>3400</v>
      </c>
      <c r="AX97" s="88">
        <v>30908</v>
      </c>
      <c r="AY97" s="88">
        <v>384</v>
      </c>
      <c r="AZ97" s="88">
        <v>2453</v>
      </c>
      <c r="BA97" s="88">
        <v>867</v>
      </c>
      <c r="BB97" s="88">
        <v>225</v>
      </c>
      <c r="BC97" s="88">
        <v>166</v>
      </c>
      <c r="BD97" s="88">
        <v>10</v>
      </c>
      <c r="BE97" s="88">
        <v>176</v>
      </c>
      <c r="BF97" s="88">
        <v>4104</v>
      </c>
      <c r="BG97" s="88">
        <v>35012</v>
      </c>
      <c r="BH97" s="88">
        <v>873</v>
      </c>
      <c r="BI97" s="88">
        <v>424</v>
      </c>
      <c r="BJ97" s="88">
        <v>211</v>
      </c>
      <c r="BK97" s="88">
        <v>9</v>
      </c>
      <c r="BL97" s="88">
        <v>1517</v>
      </c>
      <c r="BM97" s="88">
        <v>1517</v>
      </c>
      <c r="BN97" s="88">
        <v>4515</v>
      </c>
      <c r="BO97" s="88">
        <v>106</v>
      </c>
      <c r="BP97" s="88">
        <v>324</v>
      </c>
      <c r="BQ97" s="88">
        <v>1050</v>
      </c>
      <c r="BR97" s="88">
        <v>59</v>
      </c>
      <c r="BS97" s="88">
        <v>55</v>
      </c>
      <c r="BT97" s="88">
        <v>114</v>
      </c>
      <c r="BU97" s="88">
        <v>6108</v>
      </c>
      <c r="BV97" s="88">
        <v>7626</v>
      </c>
      <c r="BW97" s="88">
        <v>27387</v>
      </c>
      <c r="BX97" s="88">
        <v>21436</v>
      </c>
      <c r="BY97" s="88">
        <v>3738</v>
      </c>
      <c r="BZ97" s="88">
        <v>2213</v>
      </c>
      <c r="CA97" s="88">
        <v>35012</v>
      </c>
      <c r="CB97" s="88">
        <v>2108</v>
      </c>
      <c r="CC97" s="88">
        <v>4181</v>
      </c>
      <c r="CD97" s="88">
        <v>19128</v>
      </c>
      <c r="CE97" s="88">
        <v>1500</v>
      </c>
      <c r="CF97" s="88">
        <v>1558</v>
      </c>
      <c r="CG97" s="88">
        <v>165</v>
      </c>
      <c r="CH97" s="88">
        <v>4</v>
      </c>
      <c r="CI97" s="88">
        <v>3</v>
      </c>
      <c r="CJ97" s="88">
        <v>3229</v>
      </c>
      <c r="CK97" s="88">
        <v>28645</v>
      </c>
      <c r="CL97" s="88">
        <v>384</v>
      </c>
      <c r="CM97" s="88">
        <v>2364</v>
      </c>
      <c r="CN97" s="88">
        <v>867</v>
      </c>
      <c r="CO97" s="88">
        <v>220</v>
      </c>
      <c r="CP97" s="88">
        <v>167</v>
      </c>
      <c r="CQ97" s="88">
        <v>10</v>
      </c>
      <c r="CR97" s="88">
        <v>177</v>
      </c>
      <c r="CS97" s="88">
        <v>4011</v>
      </c>
      <c r="CT97" s="88">
        <v>32656</v>
      </c>
      <c r="CU97" s="88">
        <v>873</v>
      </c>
      <c r="CV97" s="88">
        <v>424</v>
      </c>
      <c r="CW97" s="88">
        <v>211</v>
      </c>
      <c r="CX97" s="88">
        <v>9</v>
      </c>
      <c r="CY97" s="88">
        <v>1517</v>
      </c>
      <c r="CZ97" s="88">
        <v>1517</v>
      </c>
      <c r="DA97" s="88">
        <v>4589</v>
      </c>
      <c r="DB97" s="88">
        <v>102</v>
      </c>
      <c r="DC97" s="88">
        <v>324</v>
      </c>
      <c r="DD97" s="88">
        <v>1050</v>
      </c>
      <c r="DE97" s="88">
        <v>55</v>
      </c>
      <c r="DF97" s="88">
        <v>55</v>
      </c>
      <c r="DG97" s="88">
        <v>110</v>
      </c>
      <c r="DH97" s="88">
        <v>6175</v>
      </c>
      <c r="DI97" s="88">
        <v>7692</v>
      </c>
      <c r="DJ97" s="88">
        <v>24964</v>
      </c>
      <c r="DK97" s="88">
        <v>20602</v>
      </c>
      <c r="DL97" s="88">
        <v>2150</v>
      </c>
      <c r="DM97" s="88">
        <v>2213</v>
      </c>
      <c r="DN97" s="88">
        <v>32656</v>
      </c>
    </row>
    <row r="98" spans="1:118" x14ac:dyDescent="0.25">
      <c r="A98" s="82">
        <v>29738</v>
      </c>
      <c r="B98" s="88">
        <v>2270</v>
      </c>
      <c r="C98" s="88">
        <v>4822</v>
      </c>
      <c r="D98" s="88">
        <v>21350</v>
      </c>
      <c r="E98" s="88">
        <v>1667</v>
      </c>
      <c r="F98" s="88">
        <v>1680</v>
      </c>
      <c r="G98" s="88">
        <v>360</v>
      </c>
      <c r="H98" s="88">
        <v>2</v>
      </c>
      <c r="I98" s="88">
        <v>3</v>
      </c>
      <c r="J98" s="88">
        <v>3712</v>
      </c>
      <c r="K98" s="88">
        <v>32153</v>
      </c>
      <c r="L98" s="88">
        <v>386</v>
      </c>
      <c r="M98" s="88">
        <v>2527</v>
      </c>
      <c r="N98" s="88">
        <v>931</v>
      </c>
      <c r="O98" s="88">
        <v>251</v>
      </c>
      <c r="P98" s="88">
        <v>169</v>
      </c>
      <c r="Q98" s="88">
        <v>11</v>
      </c>
      <c r="R98" s="88">
        <v>180</v>
      </c>
      <c r="S98" s="88">
        <v>4275</v>
      </c>
      <c r="T98" s="88">
        <v>36428</v>
      </c>
      <c r="U98" s="88">
        <v>931</v>
      </c>
      <c r="V98" s="88">
        <v>453</v>
      </c>
      <c r="W98" s="88">
        <v>230</v>
      </c>
      <c r="X98" s="88">
        <v>9</v>
      </c>
      <c r="Y98" s="88">
        <v>1623</v>
      </c>
      <c r="Z98" s="88">
        <v>1623</v>
      </c>
      <c r="AA98" s="88">
        <v>4681</v>
      </c>
      <c r="AB98" s="88">
        <v>111</v>
      </c>
      <c r="AC98" s="88">
        <v>354</v>
      </c>
      <c r="AD98" s="88">
        <v>1081</v>
      </c>
      <c r="AE98" s="88">
        <v>65</v>
      </c>
      <c r="AF98" s="88">
        <v>64</v>
      </c>
      <c r="AG98" s="88">
        <v>129</v>
      </c>
      <c r="AH98" s="88">
        <v>6355</v>
      </c>
      <c r="AI98" s="88">
        <v>7978</v>
      </c>
      <c r="AJ98" s="88">
        <v>28450</v>
      </c>
      <c r="AK98" s="88">
        <v>22345</v>
      </c>
      <c r="AL98" s="88">
        <v>3809</v>
      </c>
      <c r="AM98" s="88">
        <v>2296</v>
      </c>
      <c r="AN98" s="88">
        <v>36428</v>
      </c>
      <c r="AO98" s="88">
        <v>2273</v>
      </c>
      <c r="AP98" s="88">
        <v>4720</v>
      </c>
      <c r="AQ98" s="88">
        <v>21483</v>
      </c>
      <c r="AR98" s="88">
        <v>1680</v>
      </c>
      <c r="AS98" s="88">
        <v>1670</v>
      </c>
      <c r="AT98" s="88">
        <v>354</v>
      </c>
      <c r="AU98" s="88">
        <v>3</v>
      </c>
      <c r="AV98" s="88">
        <v>3</v>
      </c>
      <c r="AW98" s="88">
        <v>3710</v>
      </c>
      <c r="AX98" s="88">
        <v>32186</v>
      </c>
      <c r="AY98" s="88">
        <v>393</v>
      </c>
      <c r="AZ98" s="88">
        <v>2537</v>
      </c>
      <c r="BA98" s="88">
        <v>927</v>
      </c>
      <c r="BB98" s="88">
        <v>250</v>
      </c>
      <c r="BC98" s="88">
        <v>171</v>
      </c>
      <c r="BD98" s="88">
        <v>10</v>
      </c>
      <c r="BE98" s="88">
        <v>181</v>
      </c>
      <c r="BF98" s="88">
        <v>4288</v>
      </c>
      <c r="BG98" s="88">
        <v>36474</v>
      </c>
      <c r="BH98" s="88">
        <v>933</v>
      </c>
      <c r="BI98" s="88">
        <v>447</v>
      </c>
      <c r="BJ98" s="88">
        <v>227</v>
      </c>
      <c r="BK98" s="88">
        <v>9</v>
      </c>
      <c r="BL98" s="88">
        <v>1616</v>
      </c>
      <c r="BM98" s="88">
        <v>1616</v>
      </c>
      <c r="BN98" s="88">
        <v>4640</v>
      </c>
      <c r="BO98" s="88">
        <v>108</v>
      </c>
      <c r="BP98" s="88">
        <v>353</v>
      </c>
      <c r="BQ98" s="88">
        <v>1081</v>
      </c>
      <c r="BR98" s="88">
        <v>65</v>
      </c>
      <c r="BS98" s="88">
        <v>63</v>
      </c>
      <c r="BT98" s="88">
        <v>128</v>
      </c>
      <c r="BU98" s="88">
        <v>6310</v>
      </c>
      <c r="BV98" s="88">
        <v>7925</v>
      </c>
      <c r="BW98" s="88">
        <v>28549</v>
      </c>
      <c r="BX98" s="88">
        <v>22299</v>
      </c>
      <c r="BY98" s="88">
        <v>3961</v>
      </c>
      <c r="BZ98" s="88">
        <v>2289</v>
      </c>
      <c r="CA98" s="88">
        <v>36474</v>
      </c>
      <c r="CB98" s="88">
        <v>2094</v>
      </c>
      <c r="CC98" s="88">
        <v>4021</v>
      </c>
      <c r="CD98" s="88">
        <v>21208</v>
      </c>
      <c r="CE98" s="88">
        <v>1680</v>
      </c>
      <c r="CF98" s="88">
        <v>1670</v>
      </c>
      <c r="CG98" s="88">
        <v>441</v>
      </c>
      <c r="CH98" s="88">
        <v>0</v>
      </c>
      <c r="CI98" s="88">
        <v>3</v>
      </c>
      <c r="CJ98" s="88">
        <v>3793</v>
      </c>
      <c r="CK98" s="88">
        <v>31115</v>
      </c>
      <c r="CL98" s="88">
        <v>393</v>
      </c>
      <c r="CM98" s="88">
        <v>2419</v>
      </c>
      <c r="CN98" s="88">
        <v>927</v>
      </c>
      <c r="CO98" s="88">
        <v>208</v>
      </c>
      <c r="CP98" s="88">
        <v>169</v>
      </c>
      <c r="CQ98" s="88">
        <v>10</v>
      </c>
      <c r="CR98" s="88">
        <v>179</v>
      </c>
      <c r="CS98" s="88">
        <v>4126</v>
      </c>
      <c r="CT98" s="88">
        <v>35241</v>
      </c>
      <c r="CU98" s="88">
        <v>933</v>
      </c>
      <c r="CV98" s="88">
        <v>447</v>
      </c>
      <c r="CW98" s="88">
        <v>227</v>
      </c>
      <c r="CX98" s="88">
        <v>9</v>
      </c>
      <c r="CY98" s="88">
        <v>1616</v>
      </c>
      <c r="CZ98" s="88">
        <v>1616</v>
      </c>
      <c r="DA98" s="88">
        <v>5935</v>
      </c>
      <c r="DB98" s="88">
        <v>112</v>
      </c>
      <c r="DC98" s="88">
        <v>353</v>
      </c>
      <c r="DD98" s="88">
        <v>1081</v>
      </c>
      <c r="DE98" s="88">
        <v>65</v>
      </c>
      <c r="DF98" s="88">
        <v>72</v>
      </c>
      <c r="DG98" s="88">
        <v>137</v>
      </c>
      <c r="DH98" s="88">
        <v>7619</v>
      </c>
      <c r="DI98" s="88">
        <v>9234</v>
      </c>
      <c r="DJ98" s="88">
        <v>26007</v>
      </c>
      <c r="DK98" s="88">
        <v>22030</v>
      </c>
      <c r="DL98" s="88">
        <v>1688</v>
      </c>
      <c r="DM98" s="88">
        <v>2289</v>
      </c>
      <c r="DN98" s="88">
        <v>35241</v>
      </c>
    </row>
    <row r="99" spans="1:118" x14ac:dyDescent="0.25">
      <c r="A99" s="82">
        <v>29830</v>
      </c>
      <c r="B99" s="88">
        <v>2368</v>
      </c>
      <c r="C99" s="88">
        <v>4884</v>
      </c>
      <c r="D99" s="88">
        <v>22054</v>
      </c>
      <c r="E99" s="88">
        <v>1814</v>
      </c>
      <c r="F99" s="88">
        <v>1811</v>
      </c>
      <c r="G99" s="88">
        <v>367</v>
      </c>
      <c r="H99" s="88">
        <v>1</v>
      </c>
      <c r="I99" s="88">
        <v>3</v>
      </c>
      <c r="J99" s="88">
        <v>3997</v>
      </c>
      <c r="K99" s="88">
        <v>33304</v>
      </c>
      <c r="L99" s="88">
        <v>384</v>
      </c>
      <c r="M99" s="88">
        <v>2592</v>
      </c>
      <c r="N99" s="88">
        <v>1001</v>
      </c>
      <c r="O99" s="88">
        <v>280</v>
      </c>
      <c r="P99" s="88">
        <v>172</v>
      </c>
      <c r="Q99" s="88">
        <v>11</v>
      </c>
      <c r="R99" s="88">
        <v>183</v>
      </c>
      <c r="S99" s="88">
        <v>4440</v>
      </c>
      <c r="T99" s="88">
        <v>37744</v>
      </c>
      <c r="U99" s="88">
        <v>985</v>
      </c>
      <c r="V99" s="88">
        <v>484</v>
      </c>
      <c r="W99" s="88">
        <v>250</v>
      </c>
      <c r="X99" s="88">
        <v>9</v>
      </c>
      <c r="Y99" s="88">
        <v>1728</v>
      </c>
      <c r="Z99" s="88">
        <v>1728</v>
      </c>
      <c r="AA99" s="88">
        <v>4848</v>
      </c>
      <c r="AB99" s="88">
        <v>119</v>
      </c>
      <c r="AC99" s="88">
        <v>387</v>
      </c>
      <c r="AD99" s="88">
        <v>1111</v>
      </c>
      <c r="AE99" s="88">
        <v>69</v>
      </c>
      <c r="AF99" s="88">
        <v>74</v>
      </c>
      <c r="AG99" s="88">
        <v>143</v>
      </c>
      <c r="AH99" s="88">
        <v>6607</v>
      </c>
      <c r="AI99" s="88">
        <v>8336</v>
      </c>
      <c r="AJ99" s="88">
        <v>29408</v>
      </c>
      <c r="AK99" s="88">
        <v>23191</v>
      </c>
      <c r="AL99" s="88">
        <v>3833</v>
      </c>
      <c r="AM99" s="88">
        <v>2385</v>
      </c>
      <c r="AN99" s="88">
        <v>37744</v>
      </c>
      <c r="AO99" s="88">
        <v>2361</v>
      </c>
      <c r="AP99" s="88">
        <v>4984</v>
      </c>
      <c r="AQ99" s="88">
        <v>22011</v>
      </c>
      <c r="AR99" s="88">
        <v>1805</v>
      </c>
      <c r="AS99" s="88">
        <v>1822</v>
      </c>
      <c r="AT99" s="88">
        <v>357</v>
      </c>
      <c r="AU99" s="88">
        <v>1</v>
      </c>
      <c r="AV99" s="88">
        <v>3</v>
      </c>
      <c r="AW99" s="88">
        <v>3988</v>
      </c>
      <c r="AX99" s="88">
        <v>33344</v>
      </c>
      <c r="AY99" s="88">
        <v>377</v>
      </c>
      <c r="AZ99" s="88">
        <v>2590</v>
      </c>
      <c r="BA99" s="88">
        <v>1008</v>
      </c>
      <c r="BB99" s="88">
        <v>263</v>
      </c>
      <c r="BC99" s="88">
        <v>171</v>
      </c>
      <c r="BD99" s="88">
        <v>11</v>
      </c>
      <c r="BE99" s="88">
        <v>182</v>
      </c>
      <c r="BF99" s="88">
        <v>4419</v>
      </c>
      <c r="BG99" s="88">
        <v>37763</v>
      </c>
      <c r="BH99" s="88">
        <v>979</v>
      </c>
      <c r="BI99" s="88">
        <v>489</v>
      </c>
      <c r="BJ99" s="88">
        <v>255</v>
      </c>
      <c r="BK99" s="88">
        <v>9</v>
      </c>
      <c r="BL99" s="88">
        <v>1732</v>
      </c>
      <c r="BM99" s="88">
        <v>1732</v>
      </c>
      <c r="BN99" s="88">
        <v>4957</v>
      </c>
      <c r="BO99" s="88">
        <v>119</v>
      </c>
      <c r="BP99" s="88">
        <v>390</v>
      </c>
      <c r="BQ99" s="88">
        <v>1109</v>
      </c>
      <c r="BR99" s="88">
        <v>70</v>
      </c>
      <c r="BS99" s="88">
        <v>75</v>
      </c>
      <c r="BT99" s="88">
        <v>145</v>
      </c>
      <c r="BU99" s="88">
        <v>6720</v>
      </c>
      <c r="BV99" s="88">
        <v>8452</v>
      </c>
      <c r="BW99" s="88">
        <v>29311</v>
      </c>
      <c r="BX99" s="88">
        <v>23330</v>
      </c>
      <c r="BY99" s="88">
        <v>3591</v>
      </c>
      <c r="BZ99" s="88">
        <v>2390</v>
      </c>
      <c r="CA99" s="88">
        <v>37763</v>
      </c>
      <c r="CB99" s="88">
        <v>2455</v>
      </c>
      <c r="CC99" s="88">
        <v>4438</v>
      </c>
      <c r="CD99" s="88">
        <v>22455</v>
      </c>
      <c r="CE99" s="88">
        <v>1805</v>
      </c>
      <c r="CF99" s="88">
        <v>1822</v>
      </c>
      <c r="CG99" s="88">
        <v>183</v>
      </c>
      <c r="CH99" s="88">
        <v>3</v>
      </c>
      <c r="CI99" s="88">
        <v>3</v>
      </c>
      <c r="CJ99" s="88">
        <v>3815</v>
      </c>
      <c r="CK99" s="88">
        <v>33164</v>
      </c>
      <c r="CL99" s="88">
        <v>377</v>
      </c>
      <c r="CM99" s="88">
        <v>2677</v>
      </c>
      <c r="CN99" s="88">
        <v>1008</v>
      </c>
      <c r="CO99" s="88">
        <v>279</v>
      </c>
      <c r="CP99" s="88">
        <v>171</v>
      </c>
      <c r="CQ99" s="88">
        <v>11</v>
      </c>
      <c r="CR99" s="88">
        <v>182</v>
      </c>
      <c r="CS99" s="88">
        <v>4522</v>
      </c>
      <c r="CT99" s="88">
        <v>37686</v>
      </c>
      <c r="CU99" s="88">
        <v>979</v>
      </c>
      <c r="CV99" s="88">
        <v>489</v>
      </c>
      <c r="CW99" s="88">
        <v>255</v>
      </c>
      <c r="CX99" s="88">
        <v>9</v>
      </c>
      <c r="CY99" s="88">
        <v>1732</v>
      </c>
      <c r="CZ99" s="88">
        <v>1732</v>
      </c>
      <c r="DA99" s="88">
        <v>4126</v>
      </c>
      <c r="DB99" s="88">
        <v>121</v>
      </c>
      <c r="DC99" s="88">
        <v>390</v>
      </c>
      <c r="DD99" s="88">
        <v>1109</v>
      </c>
      <c r="DE99" s="88">
        <v>71</v>
      </c>
      <c r="DF99" s="88">
        <v>70</v>
      </c>
      <c r="DG99" s="88">
        <v>141</v>
      </c>
      <c r="DH99" s="88">
        <v>5887</v>
      </c>
      <c r="DI99" s="88">
        <v>7619</v>
      </c>
      <c r="DJ99" s="88">
        <v>30067</v>
      </c>
      <c r="DK99" s="88">
        <v>23211</v>
      </c>
      <c r="DL99" s="88">
        <v>4465</v>
      </c>
      <c r="DM99" s="88">
        <v>2390</v>
      </c>
      <c r="DN99" s="88">
        <v>37686</v>
      </c>
    </row>
    <row r="100" spans="1:118" x14ac:dyDescent="0.25">
      <c r="A100" s="82">
        <v>29921</v>
      </c>
      <c r="B100" s="88">
        <v>2454</v>
      </c>
      <c r="C100" s="88">
        <v>4967</v>
      </c>
      <c r="D100" s="88">
        <v>22867</v>
      </c>
      <c r="E100" s="88">
        <v>1985</v>
      </c>
      <c r="F100" s="88">
        <v>1932</v>
      </c>
      <c r="G100" s="88">
        <v>387</v>
      </c>
      <c r="H100" s="88">
        <v>1</v>
      </c>
      <c r="I100" s="88">
        <v>3</v>
      </c>
      <c r="J100" s="88">
        <v>4307</v>
      </c>
      <c r="K100" s="88">
        <v>34596</v>
      </c>
      <c r="L100" s="88">
        <v>387</v>
      </c>
      <c r="M100" s="88">
        <v>2691</v>
      </c>
      <c r="N100" s="88">
        <v>1067</v>
      </c>
      <c r="O100" s="88">
        <v>292</v>
      </c>
      <c r="P100" s="88">
        <v>176</v>
      </c>
      <c r="Q100" s="88">
        <v>12</v>
      </c>
      <c r="R100" s="88">
        <v>187</v>
      </c>
      <c r="S100" s="88">
        <v>4625</v>
      </c>
      <c r="T100" s="88">
        <v>39221</v>
      </c>
      <c r="U100" s="88">
        <v>1040</v>
      </c>
      <c r="V100" s="88">
        <v>507</v>
      </c>
      <c r="W100" s="88">
        <v>268</v>
      </c>
      <c r="X100" s="88">
        <v>9</v>
      </c>
      <c r="Y100" s="88">
        <v>1824</v>
      </c>
      <c r="Z100" s="88">
        <v>1824</v>
      </c>
      <c r="AA100" s="88">
        <v>5099</v>
      </c>
      <c r="AB100" s="88">
        <v>126</v>
      </c>
      <c r="AC100" s="88">
        <v>420</v>
      </c>
      <c r="AD100" s="88">
        <v>1141</v>
      </c>
      <c r="AE100" s="88">
        <v>74</v>
      </c>
      <c r="AF100" s="88">
        <v>83</v>
      </c>
      <c r="AG100" s="88">
        <v>157</v>
      </c>
      <c r="AH100" s="88">
        <v>6943</v>
      </c>
      <c r="AI100" s="88">
        <v>8767</v>
      </c>
      <c r="AJ100" s="88">
        <v>30454</v>
      </c>
      <c r="AK100" s="88">
        <v>24016</v>
      </c>
      <c r="AL100" s="88">
        <v>3972</v>
      </c>
      <c r="AM100" s="88">
        <v>2466</v>
      </c>
      <c r="AN100" s="88">
        <v>39221</v>
      </c>
      <c r="AO100" s="88">
        <v>2473</v>
      </c>
      <c r="AP100" s="88">
        <v>4927</v>
      </c>
      <c r="AQ100" s="88">
        <v>22735</v>
      </c>
      <c r="AR100" s="88">
        <v>2008</v>
      </c>
      <c r="AS100" s="88">
        <v>1934</v>
      </c>
      <c r="AT100" s="88">
        <v>410</v>
      </c>
      <c r="AU100" s="88">
        <v>1</v>
      </c>
      <c r="AV100" s="88">
        <v>3</v>
      </c>
      <c r="AW100" s="88">
        <v>4356</v>
      </c>
      <c r="AX100" s="88">
        <v>34492</v>
      </c>
      <c r="AY100" s="88">
        <v>386</v>
      </c>
      <c r="AZ100" s="88">
        <v>2682</v>
      </c>
      <c r="BA100" s="88">
        <v>1069</v>
      </c>
      <c r="BB100" s="88">
        <v>335</v>
      </c>
      <c r="BC100" s="88">
        <v>176</v>
      </c>
      <c r="BD100" s="88">
        <v>13</v>
      </c>
      <c r="BE100" s="88">
        <v>189</v>
      </c>
      <c r="BF100" s="88">
        <v>4660</v>
      </c>
      <c r="BG100" s="88">
        <v>39152</v>
      </c>
      <c r="BH100" s="88">
        <v>1052</v>
      </c>
      <c r="BI100" s="88">
        <v>514</v>
      </c>
      <c r="BJ100" s="88">
        <v>267</v>
      </c>
      <c r="BK100" s="88">
        <v>9</v>
      </c>
      <c r="BL100" s="88">
        <v>1843</v>
      </c>
      <c r="BM100" s="88">
        <v>1843</v>
      </c>
      <c r="BN100" s="88">
        <v>4881</v>
      </c>
      <c r="BO100" s="88">
        <v>129</v>
      </c>
      <c r="BP100" s="88">
        <v>420</v>
      </c>
      <c r="BQ100" s="88">
        <v>1140</v>
      </c>
      <c r="BR100" s="88">
        <v>73</v>
      </c>
      <c r="BS100" s="88">
        <v>85</v>
      </c>
      <c r="BT100" s="88">
        <v>157</v>
      </c>
      <c r="BU100" s="88">
        <v>6727</v>
      </c>
      <c r="BV100" s="88">
        <v>8570</v>
      </c>
      <c r="BW100" s="88">
        <v>30581</v>
      </c>
      <c r="BX100" s="88">
        <v>24002</v>
      </c>
      <c r="BY100" s="88">
        <v>4113</v>
      </c>
      <c r="BZ100" s="88">
        <v>2467</v>
      </c>
      <c r="CA100" s="88">
        <v>39152</v>
      </c>
      <c r="CB100" s="88">
        <v>2626</v>
      </c>
      <c r="CC100" s="88">
        <v>7067</v>
      </c>
      <c r="CD100" s="88">
        <v>24091</v>
      </c>
      <c r="CE100" s="88">
        <v>2008</v>
      </c>
      <c r="CF100" s="88">
        <v>1934</v>
      </c>
      <c r="CG100" s="88">
        <v>616</v>
      </c>
      <c r="CH100" s="88">
        <v>0</v>
      </c>
      <c r="CI100" s="88">
        <v>3</v>
      </c>
      <c r="CJ100" s="88">
        <v>4561</v>
      </c>
      <c r="CK100" s="88">
        <v>38344</v>
      </c>
      <c r="CL100" s="88">
        <v>386</v>
      </c>
      <c r="CM100" s="88">
        <v>2778</v>
      </c>
      <c r="CN100" s="88">
        <v>1069</v>
      </c>
      <c r="CO100" s="88">
        <v>344</v>
      </c>
      <c r="CP100" s="88">
        <v>177</v>
      </c>
      <c r="CQ100" s="88">
        <v>13</v>
      </c>
      <c r="CR100" s="88">
        <v>190</v>
      </c>
      <c r="CS100" s="88">
        <v>4766</v>
      </c>
      <c r="CT100" s="88">
        <v>43110</v>
      </c>
      <c r="CU100" s="88">
        <v>1052</v>
      </c>
      <c r="CV100" s="88">
        <v>514</v>
      </c>
      <c r="CW100" s="88">
        <v>267</v>
      </c>
      <c r="CX100" s="88">
        <v>9</v>
      </c>
      <c r="CY100" s="88">
        <v>1843</v>
      </c>
      <c r="CZ100" s="88">
        <v>1843</v>
      </c>
      <c r="DA100" s="88">
        <v>4235</v>
      </c>
      <c r="DB100" s="88">
        <v>126</v>
      </c>
      <c r="DC100" s="88">
        <v>420</v>
      </c>
      <c r="DD100" s="88">
        <v>1140</v>
      </c>
      <c r="DE100" s="88">
        <v>78</v>
      </c>
      <c r="DF100" s="88">
        <v>79</v>
      </c>
      <c r="DG100" s="88">
        <v>157</v>
      </c>
      <c r="DH100" s="88">
        <v>6078</v>
      </c>
      <c r="DI100" s="88">
        <v>7921</v>
      </c>
      <c r="DJ100" s="88">
        <v>35190</v>
      </c>
      <c r="DK100" s="88">
        <v>25342</v>
      </c>
      <c r="DL100" s="88">
        <v>7381</v>
      </c>
      <c r="DM100" s="88">
        <v>2467</v>
      </c>
      <c r="DN100" s="88">
        <v>43110</v>
      </c>
    </row>
    <row r="101" spans="1:118" x14ac:dyDescent="0.25">
      <c r="A101" s="82">
        <v>30011</v>
      </c>
      <c r="B101" s="88">
        <v>2537</v>
      </c>
      <c r="C101" s="88">
        <v>4941</v>
      </c>
      <c r="D101" s="88">
        <v>23899</v>
      </c>
      <c r="E101" s="88">
        <v>2152</v>
      </c>
      <c r="F101" s="88">
        <v>2029</v>
      </c>
      <c r="G101" s="88">
        <v>393</v>
      </c>
      <c r="H101" s="88">
        <v>1</v>
      </c>
      <c r="I101" s="88">
        <v>3</v>
      </c>
      <c r="J101" s="88">
        <v>4577</v>
      </c>
      <c r="K101" s="88">
        <v>35953</v>
      </c>
      <c r="L101" s="88">
        <v>407</v>
      </c>
      <c r="M101" s="88">
        <v>2789</v>
      </c>
      <c r="N101" s="88">
        <v>1130</v>
      </c>
      <c r="O101" s="88">
        <v>289</v>
      </c>
      <c r="P101" s="88">
        <v>180</v>
      </c>
      <c r="Q101" s="88">
        <v>12</v>
      </c>
      <c r="R101" s="88">
        <v>192</v>
      </c>
      <c r="S101" s="88">
        <v>4806</v>
      </c>
      <c r="T101" s="88">
        <v>40759</v>
      </c>
      <c r="U101" s="88">
        <v>1099</v>
      </c>
      <c r="V101" s="88">
        <v>536</v>
      </c>
      <c r="W101" s="88">
        <v>283</v>
      </c>
      <c r="X101" s="88">
        <v>10</v>
      </c>
      <c r="Y101" s="88">
        <v>1928</v>
      </c>
      <c r="Z101" s="88">
        <v>1928</v>
      </c>
      <c r="AA101" s="88">
        <v>5444</v>
      </c>
      <c r="AB101" s="88">
        <v>130</v>
      </c>
      <c r="AC101" s="88">
        <v>453</v>
      </c>
      <c r="AD101" s="88">
        <v>1169</v>
      </c>
      <c r="AE101" s="88">
        <v>78</v>
      </c>
      <c r="AF101" s="88">
        <v>90</v>
      </c>
      <c r="AG101" s="88">
        <v>168</v>
      </c>
      <c r="AH101" s="88">
        <v>7365</v>
      </c>
      <c r="AI101" s="88">
        <v>9292</v>
      </c>
      <c r="AJ101" s="88">
        <v>31467</v>
      </c>
      <c r="AK101" s="88">
        <v>24854</v>
      </c>
      <c r="AL101" s="88">
        <v>4089</v>
      </c>
      <c r="AM101" s="88">
        <v>2524</v>
      </c>
      <c r="AN101" s="88">
        <v>40759</v>
      </c>
      <c r="AO101" s="88">
        <v>2522</v>
      </c>
      <c r="AP101" s="88">
        <v>4908</v>
      </c>
      <c r="AQ101" s="88">
        <v>23951</v>
      </c>
      <c r="AR101" s="88">
        <v>2108</v>
      </c>
      <c r="AS101" s="88">
        <v>2029</v>
      </c>
      <c r="AT101" s="88">
        <v>376</v>
      </c>
      <c r="AU101" s="88">
        <v>1</v>
      </c>
      <c r="AV101" s="88">
        <v>3</v>
      </c>
      <c r="AW101" s="88">
        <v>4518</v>
      </c>
      <c r="AX101" s="88">
        <v>35898</v>
      </c>
      <c r="AY101" s="88">
        <v>406</v>
      </c>
      <c r="AZ101" s="88">
        <v>2792</v>
      </c>
      <c r="BA101" s="88">
        <v>1129</v>
      </c>
      <c r="BB101" s="88">
        <v>267</v>
      </c>
      <c r="BC101" s="88">
        <v>179</v>
      </c>
      <c r="BD101" s="88">
        <v>11</v>
      </c>
      <c r="BE101" s="88">
        <v>191</v>
      </c>
      <c r="BF101" s="88">
        <v>4784</v>
      </c>
      <c r="BG101" s="88">
        <v>40681</v>
      </c>
      <c r="BH101" s="88">
        <v>1080</v>
      </c>
      <c r="BI101" s="88">
        <v>524</v>
      </c>
      <c r="BJ101" s="88">
        <v>281</v>
      </c>
      <c r="BK101" s="88">
        <v>10</v>
      </c>
      <c r="BL101" s="88">
        <v>1895</v>
      </c>
      <c r="BM101" s="88">
        <v>1895</v>
      </c>
      <c r="BN101" s="88">
        <v>5623</v>
      </c>
      <c r="BO101" s="88">
        <v>131</v>
      </c>
      <c r="BP101" s="88">
        <v>452</v>
      </c>
      <c r="BQ101" s="88">
        <v>1170</v>
      </c>
      <c r="BR101" s="88">
        <v>80</v>
      </c>
      <c r="BS101" s="88">
        <v>89</v>
      </c>
      <c r="BT101" s="88">
        <v>169</v>
      </c>
      <c r="BU101" s="88">
        <v>7545</v>
      </c>
      <c r="BV101" s="88">
        <v>9440</v>
      </c>
      <c r="BW101" s="88">
        <v>31241</v>
      </c>
      <c r="BX101" s="88">
        <v>24710</v>
      </c>
      <c r="BY101" s="88">
        <v>4006</v>
      </c>
      <c r="BZ101" s="88">
        <v>2525</v>
      </c>
      <c r="CA101" s="88">
        <v>40681</v>
      </c>
      <c r="CB101" s="88">
        <v>2447</v>
      </c>
      <c r="CC101" s="88">
        <v>4279</v>
      </c>
      <c r="CD101" s="88">
        <v>22213</v>
      </c>
      <c r="CE101" s="88">
        <v>2108</v>
      </c>
      <c r="CF101" s="88">
        <v>2029</v>
      </c>
      <c r="CG101" s="88">
        <v>183</v>
      </c>
      <c r="CH101" s="88">
        <v>3</v>
      </c>
      <c r="CI101" s="88">
        <v>3</v>
      </c>
      <c r="CJ101" s="88">
        <v>4326</v>
      </c>
      <c r="CK101" s="88">
        <v>33265</v>
      </c>
      <c r="CL101" s="88">
        <v>406</v>
      </c>
      <c r="CM101" s="88">
        <v>2696</v>
      </c>
      <c r="CN101" s="88">
        <v>1129</v>
      </c>
      <c r="CO101" s="88">
        <v>260</v>
      </c>
      <c r="CP101" s="88">
        <v>180</v>
      </c>
      <c r="CQ101" s="88">
        <v>11</v>
      </c>
      <c r="CR101" s="88">
        <v>191</v>
      </c>
      <c r="CS101" s="88">
        <v>4682</v>
      </c>
      <c r="CT101" s="88">
        <v>37947</v>
      </c>
      <c r="CU101" s="88">
        <v>1080</v>
      </c>
      <c r="CV101" s="88">
        <v>524</v>
      </c>
      <c r="CW101" s="88">
        <v>281</v>
      </c>
      <c r="CX101" s="88">
        <v>10</v>
      </c>
      <c r="CY101" s="88">
        <v>1895</v>
      </c>
      <c r="CZ101" s="88">
        <v>1895</v>
      </c>
      <c r="DA101" s="88">
        <v>5677</v>
      </c>
      <c r="DB101" s="88">
        <v>127</v>
      </c>
      <c r="DC101" s="88">
        <v>452</v>
      </c>
      <c r="DD101" s="88">
        <v>1170</v>
      </c>
      <c r="DE101" s="88">
        <v>74</v>
      </c>
      <c r="DF101" s="88">
        <v>89</v>
      </c>
      <c r="DG101" s="88">
        <v>163</v>
      </c>
      <c r="DH101" s="88">
        <v>7588</v>
      </c>
      <c r="DI101" s="88">
        <v>9483</v>
      </c>
      <c r="DJ101" s="88">
        <v>28464</v>
      </c>
      <c r="DK101" s="88">
        <v>23768</v>
      </c>
      <c r="DL101" s="88">
        <v>2171</v>
      </c>
      <c r="DM101" s="88">
        <v>2525</v>
      </c>
      <c r="DN101" s="88">
        <v>37947</v>
      </c>
    </row>
    <row r="102" spans="1:118" x14ac:dyDescent="0.25">
      <c r="A102" s="82">
        <v>30103</v>
      </c>
      <c r="B102" s="88">
        <v>2618</v>
      </c>
      <c r="C102" s="88">
        <v>4748</v>
      </c>
      <c r="D102" s="88">
        <v>24992</v>
      </c>
      <c r="E102" s="88">
        <v>2326</v>
      </c>
      <c r="F102" s="88">
        <v>2106</v>
      </c>
      <c r="G102" s="88">
        <v>378</v>
      </c>
      <c r="H102" s="88">
        <v>2</v>
      </c>
      <c r="I102" s="88">
        <v>3</v>
      </c>
      <c r="J102" s="88">
        <v>4816</v>
      </c>
      <c r="K102" s="88">
        <v>37174</v>
      </c>
      <c r="L102" s="88">
        <v>441</v>
      </c>
      <c r="M102" s="88">
        <v>2906</v>
      </c>
      <c r="N102" s="88">
        <v>1194</v>
      </c>
      <c r="O102" s="88">
        <v>296</v>
      </c>
      <c r="P102" s="88">
        <v>184</v>
      </c>
      <c r="Q102" s="88">
        <v>12</v>
      </c>
      <c r="R102" s="88">
        <v>196</v>
      </c>
      <c r="S102" s="88">
        <v>5034</v>
      </c>
      <c r="T102" s="88">
        <v>42208</v>
      </c>
      <c r="U102" s="88">
        <v>1164</v>
      </c>
      <c r="V102" s="88">
        <v>575</v>
      </c>
      <c r="W102" s="88">
        <v>297</v>
      </c>
      <c r="X102" s="88">
        <v>10</v>
      </c>
      <c r="Y102" s="88">
        <v>2047</v>
      </c>
      <c r="Z102" s="88">
        <v>2047</v>
      </c>
      <c r="AA102" s="88">
        <v>5783</v>
      </c>
      <c r="AB102" s="88">
        <v>132</v>
      </c>
      <c r="AC102" s="88">
        <v>489</v>
      </c>
      <c r="AD102" s="88">
        <v>1195</v>
      </c>
      <c r="AE102" s="88">
        <v>81</v>
      </c>
      <c r="AF102" s="88">
        <v>96</v>
      </c>
      <c r="AG102" s="88">
        <v>177</v>
      </c>
      <c r="AH102" s="88">
        <v>7776</v>
      </c>
      <c r="AI102" s="88">
        <v>9823</v>
      </c>
      <c r="AJ102" s="88">
        <v>32385</v>
      </c>
      <c r="AK102" s="88">
        <v>25783</v>
      </c>
      <c r="AL102" s="88">
        <v>4047</v>
      </c>
      <c r="AM102" s="88">
        <v>2555</v>
      </c>
      <c r="AN102" s="88">
        <v>42208</v>
      </c>
      <c r="AO102" s="88">
        <v>2614</v>
      </c>
      <c r="AP102" s="88">
        <v>4914</v>
      </c>
      <c r="AQ102" s="88">
        <v>24903</v>
      </c>
      <c r="AR102" s="88">
        <v>2374</v>
      </c>
      <c r="AS102" s="88">
        <v>2107</v>
      </c>
      <c r="AT102" s="88">
        <v>404</v>
      </c>
      <c r="AU102" s="88">
        <v>2</v>
      </c>
      <c r="AV102" s="88">
        <v>3</v>
      </c>
      <c r="AW102" s="88">
        <v>4889</v>
      </c>
      <c r="AX102" s="88">
        <v>37320</v>
      </c>
      <c r="AY102" s="88">
        <v>437</v>
      </c>
      <c r="AZ102" s="88">
        <v>2957</v>
      </c>
      <c r="BA102" s="88">
        <v>1188</v>
      </c>
      <c r="BB102" s="88">
        <v>281</v>
      </c>
      <c r="BC102" s="88">
        <v>185</v>
      </c>
      <c r="BD102" s="88">
        <v>12</v>
      </c>
      <c r="BE102" s="88">
        <v>197</v>
      </c>
      <c r="BF102" s="88">
        <v>5060</v>
      </c>
      <c r="BG102" s="88">
        <v>42380</v>
      </c>
      <c r="BH102" s="88">
        <v>1171</v>
      </c>
      <c r="BI102" s="88">
        <v>567</v>
      </c>
      <c r="BJ102" s="88">
        <v>297</v>
      </c>
      <c r="BK102" s="88">
        <v>10</v>
      </c>
      <c r="BL102" s="88">
        <v>2046</v>
      </c>
      <c r="BM102" s="88">
        <v>2046</v>
      </c>
      <c r="BN102" s="88">
        <v>5632</v>
      </c>
      <c r="BO102" s="88">
        <v>130</v>
      </c>
      <c r="BP102" s="88">
        <v>487</v>
      </c>
      <c r="BQ102" s="88">
        <v>1197</v>
      </c>
      <c r="BR102" s="88">
        <v>81</v>
      </c>
      <c r="BS102" s="88">
        <v>94</v>
      </c>
      <c r="BT102" s="88">
        <v>175</v>
      </c>
      <c r="BU102" s="88">
        <v>7622</v>
      </c>
      <c r="BV102" s="88">
        <v>9668</v>
      </c>
      <c r="BW102" s="88">
        <v>32713</v>
      </c>
      <c r="BX102" s="88">
        <v>25888</v>
      </c>
      <c r="BY102" s="88">
        <v>4258</v>
      </c>
      <c r="BZ102" s="88">
        <v>2567</v>
      </c>
      <c r="CA102" s="88">
        <v>42380</v>
      </c>
      <c r="CB102" s="88">
        <v>2412</v>
      </c>
      <c r="CC102" s="88">
        <v>3942</v>
      </c>
      <c r="CD102" s="88">
        <v>25043</v>
      </c>
      <c r="CE102" s="88">
        <v>2374</v>
      </c>
      <c r="CF102" s="88">
        <v>2107</v>
      </c>
      <c r="CG102" s="88">
        <v>489</v>
      </c>
      <c r="CH102" s="88">
        <v>-2</v>
      </c>
      <c r="CI102" s="88">
        <v>3</v>
      </c>
      <c r="CJ102" s="88">
        <v>4970</v>
      </c>
      <c r="CK102" s="88">
        <v>36367</v>
      </c>
      <c r="CL102" s="88">
        <v>437</v>
      </c>
      <c r="CM102" s="88">
        <v>3005</v>
      </c>
      <c r="CN102" s="88">
        <v>1188</v>
      </c>
      <c r="CO102" s="88">
        <v>234</v>
      </c>
      <c r="CP102" s="88">
        <v>183</v>
      </c>
      <c r="CQ102" s="88">
        <v>11</v>
      </c>
      <c r="CR102" s="88">
        <v>194</v>
      </c>
      <c r="CS102" s="88">
        <v>5058</v>
      </c>
      <c r="CT102" s="88">
        <v>41426</v>
      </c>
      <c r="CU102" s="88">
        <v>1171</v>
      </c>
      <c r="CV102" s="88">
        <v>567</v>
      </c>
      <c r="CW102" s="88">
        <v>297</v>
      </c>
      <c r="CX102" s="88">
        <v>10</v>
      </c>
      <c r="CY102" s="88">
        <v>2046</v>
      </c>
      <c r="CZ102" s="88">
        <v>2046</v>
      </c>
      <c r="DA102" s="88">
        <v>7168</v>
      </c>
      <c r="DB102" s="88">
        <v>135</v>
      </c>
      <c r="DC102" s="88">
        <v>487</v>
      </c>
      <c r="DD102" s="88">
        <v>1197</v>
      </c>
      <c r="DE102" s="88">
        <v>81</v>
      </c>
      <c r="DF102" s="88">
        <v>107</v>
      </c>
      <c r="DG102" s="88">
        <v>188</v>
      </c>
      <c r="DH102" s="88">
        <v>9176</v>
      </c>
      <c r="DI102" s="88">
        <v>11221</v>
      </c>
      <c r="DJ102" s="88">
        <v>30204</v>
      </c>
      <c r="DK102" s="88">
        <v>25547</v>
      </c>
      <c r="DL102" s="88">
        <v>2090</v>
      </c>
      <c r="DM102" s="88">
        <v>2567</v>
      </c>
      <c r="DN102" s="88">
        <v>41426</v>
      </c>
    </row>
    <row r="103" spans="1:118" x14ac:dyDescent="0.25">
      <c r="A103" s="82">
        <v>30195</v>
      </c>
      <c r="B103" s="88">
        <v>2704</v>
      </c>
      <c r="C103" s="88">
        <v>4480</v>
      </c>
      <c r="D103" s="88">
        <v>25823</v>
      </c>
      <c r="E103" s="88">
        <v>2477</v>
      </c>
      <c r="F103" s="88">
        <v>2179</v>
      </c>
      <c r="G103" s="88">
        <v>407</v>
      </c>
      <c r="H103" s="88">
        <v>2</v>
      </c>
      <c r="I103" s="88">
        <v>3</v>
      </c>
      <c r="J103" s="88">
        <v>5067</v>
      </c>
      <c r="K103" s="88">
        <v>38075</v>
      </c>
      <c r="L103" s="88">
        <v>480</v>
      </c>
      <c r="M103" s="88">
        <v>3081</v>
      </c>
      <c r="N103" s="88">
        <v>1262</v>
      </c>
      <c r="O103" s="88">
        <v>325</v>
      </c>
      <c r="P103" s="88">
        <v>187</v>
      </c>
      <c r="Q103" s="88">
        <v>13</v>
      </c>
      <c r="R103" s="88">
        <v>200</v>
      </c>
      <c r="S103" s="88">
        <v>5348</v>
      </c>
      <c r="T103" s="88">
        <v>43423</v>
      </c>
      <c r="U103" s="88">
        <v>1213</v>
      </c>
      <c r="V103" s="88">
        <v>617</v>
      </c>
      <c r="W103" s="88">
        <v>312</v>
      </c>
      <c r="X103" s="88">
        <v>11</v>
      </c>
      <c r="Y103" s="88">
        <v>2152</v>
      </c>
      <c r="Z103" s="88">
        <v>2152</v>
      </c>
      <c r="AA103" s="88">
        <v>5941</v>
      </c>
      <c r="AB103" s="88">
        <v>135</v>
      </c>
      <c r="AC103" s="88">
        <v>527</v>
      </c>
      <c r="AD103" s="88">
        <v>1219</v>
      </c>
      <c r="AE103" s="88">
        <v>84</v>
      </c>
      <c r="AF103" s="88">
        <v>101</v>
      </c>
      <c r="AG103" s="88">
        <v>185</v>
      </c>
      <c r="AH103" s="88">
        <v>8007</v>
      </c>
      <c r="AI103" s="88">
        <v>10159</v>
      </c>
      <c r="AJ103" s="88">
        <v>33264</v>
      </c>
      <c r="AK103" s="88">
        <v>26752</v>
      </c>
      <c r="AL103" s="88">
        <v>3935</v>
      </c>
      <c r="AM103" s="88">
        <v>2577</v>
      </c>
      <c r="AN103" s="88">
        <v>43423</v>
      </c>
      <c r="AO103" s="88">
        <v>2720</v>
      </c>
      <c r="AP103" s="88">
        <v>4377</v>
      </c>
      <c r="AQ103" s="88">
        <v>26016</v>
      </c>
      <c r="AR103" s="88">
        <v>2434</v>
      </c>
      <c r="AS103" s="88">
        <v>2174</v>
      </c>
      <c r="AT103" s="88">
        <v>382</v>
      </c>
      <c r="AU103" s="88">
        <v>2</v>
      </c>
      <c r="AV103" s="88">
        <v>3</v>
      </c>
      <c r="AW103" s="88">
        <v>4994</v>
      </c>
      <c r="AX103" s="88">
        <v>38107</v>
      </c>
      <c r="AY103" s="88">
        <v>485</v>
      </c>
      <c r="AZ103" s="88">
        <v>2980</v>
      </c>
      <c r="BA103" s="88">
        <v>1265</v>
      </c>
      <c r="BB103" s="88">
        <v>327</v>
      </c>
      <c r="BC103" s="88">
        <v>187</v>
      </c>
      <c r="BD103" s="88">
        <v>13</v>
      </c>
      <c r="BE103" s="88">
        <v>200</v>
      </c>
      <c r="BF103" s="88">
        <v>5257</v>
      </c>
      <c r="BG103" s="88">
        <v>43364</v>
      </c>
      <c r="BH103" s="88">
        <v>1216</v>
      </c>
      <c r="BI103" s="88">
        <v>633</v>
      </c>
      <c r="BJ103" s="88">
        <v>313</v>
      </c>
      <c r="BK103" s="88">
        <v>11</v>
      </c>
      <c r="BL103" s="88">
        <v>2172</v>
      </c>
      <c r="BM103" s="88">
        <v>2172</v>
      </c>
      <c r="BN103" s="88">
        <v>6129</v>
      </c>
      <c r="BO103" s="88">
        <v>135</v>
      </c>
      <c r="BP103" s="88">
        <v>529</v>
      </c>
      <c r="BQ103" s="88">
        <v>1218</v>
      </c>
      <c r="BR103" s="88">
        <v>84</v>
      </c>
      <c r="BS103" s="88">
        <v>102</v>
      </c>
      <c r="BT103" s="88">
        <v>186</v>
      </c>
      <c r="BU103" s="88">
        <v>8196</v>
      </c>
      <c r="BV103" s="88">
        <v>10369</v>
      </c>
      <c r="BW103" s="88">
        <v>32995</v>
      </c>
      <c r="BX103" s="88">
        <v>26692</v>
      </c>
      <c r="BY103" s="88">
        <v>3736</v>
      </c>
      <c r="BZ103" s="88">
        <v>2567</v>
      </c>
      <c r="CA103" s="88">
        <v>43364</v>
      </c>
      <c r="CB103" s="88">
        <v>2829</v>
      </c>
      <c r="CC103" s="88">
        <v>4085</v>
      </c>
      <c r="CD103" s="88">
        <v>25752</v>
      </c>
      <c r="CE103" s="88">
        <v>2434</v>
      </c>
      <c r="CF103" s="88">
        <v>2174</v>
      </c>
      <c r="CG103" s="88">
        <v>202</v>
      </c>
      <c r="CH103" s="88">
        <v>5</v>
      </c>
      <c r="CI103" s="88">
        <v>3</v>
      </c>
      <c r="CJ103" s="88">
        <v>4818</v>
      </c>
      <c r="CK103" s="88">
        <v>37483</v>
      </c>
      <c r="CL103" s="88">
        <v>485</v>
      </c>
      <c r="CM103" s="88">
        <v>2884</v>
      </c>
      <c r="CN103" s="88">
        <v>1265</v>
      </c>
      <c r="CO103" s="88">
        <v>345</v>
      </c>
      <c r="CP103" s="88">
        <v>187</v>
      </c>
      <c r="CQ103" s="88">
        <v>14</v>
      </c>
      <c r="CR103" s="88">
        <v>201</v>
      </c>
      <c r="CS103" s="88">
        <v>5180</v>
      </c>
      <c r="CT103" s="88">
        <v>42663</v>
      </c>
      <c r="CU103" s="88">
        <v>1216</v>
      </c>
      <c r="CV103" s="88">
        <v>633</v>
      </c>
      <c r="CW103" s="88">
        <v>313</v>
      </c>
      <c r="CX103" s="88">
        <v>11</v>
      </c>
      <c r="CY103" s="88">
        <v>2172</v>
      </c>
      <c r="CZ103" s="88">
        <v>2172</v>
      </c>
      <c r="DA103" s="88">
        <v>5198</v>
      </c>
      <c r="DB103" s="88">
        <v>137</v>
      </c>
      <c r="DC103" s="88">
        <v>529</v>
      </c>
      <c r="DD103" s="88">
        <v>1218</v>
      </c>
      <c r="DE103" s="88">
        <v>85</v>
      </c>
      <c r="DF103" s="88">
        <v>97</v>
      </c>
      <c r="DG103" s="88">
        <v>182</v>
      </c>
      <c r="DH103" s="88">
        <v>7264</v>
      </c>
      <c r="DI103" s="88">
        <v>9436</v>
      </c>
      <c r="DJ103" s="88">
        <v>33227</v>
      </c>
      <c r="DK103" s="88">
        <v>26573</v>
      </c>
      <c r="DL103" s="88">
        <v>4087</v>
      </c>
      <c r="DM103" s="88">
        <v>2567</v>
      </c>
      <c r="DN103" s="88">
        <v>42663</v>
      </c>
    </row>
    <row r="104" spans="1:118" x14ac:dyDescent="0.25">
      <c r="A104" s="82">
        <v>30286</v>
      </c>
      <c r="B104" s="88">
        <v>2791</v>
      </c>
      <c r="C104" s="88">
        <v>4194</v>
      </c>
      <c r="D104" s="88">
        <v>26100</v>
      </c>
      <c r="E104" s="88">
        <v>2589</v>
      </c>
      <c r="F104" s="88">
        <v>2252</v>
      </c>
      <c r="G104" s="88">
        <v>470</v>
      </c>
      <c r="H104" s="88">
        <v>3</v>
      </c>
      <c r="I104" s="88">
        <v>3</v>
      </c>
      <c r="J104" s="88">
        <v>5316</v>
      </c>
      <c r="K104" s="88">
        <v>38401</v>
      </c>
      <c r="L104" s="88">
        <v>516</v>
      </c>
      <c r="M104" s="88">
        <v>3319</v>
      </c>
      <c r="N104" s="88">
        <v>1322</v>
      </c>
      <c r="O104" s="88">
        <v>348</v>
      </c>
      <c r="P104" s="88">
        <v>189</v>
      </c>
      <c r="Q104" s="88">
        <v>14</v>
      </c>
      <c r="R104" s="88">
        <v>203</v>
      </c>
      <c r="S104" s="88">
        <v>5709</v>
      </c>
      <c r="T104" s="88">
        <v>44110</v>
      </c>
      <c r="U104" s="88">
        <v>1236</v>
      </c>
      <c r="V104" s="88">
        <v>645</v>
      </c>
      <c r="W104" s="88">
        <v>324</v>
      </c>
      <c r="X104" s="88">
        <v>11</v>
      </c>
      <c r="Y104" s="88">
        <v>2216</v>
      </c>
      <c r="Z104" s="88">
        <v>2216</v>
      </c>
      <c r="AA104" s="88">
        <v>5875</v>
      </c>
      <c r="AB104" s="88">
        <v>141</v>
      </c>
      <c r="AC104" s="88">
        <v>563</v>
      </c>
      <c r="AD104" s="88">
        <v>1246</v>
      </c>
      <c r="AE104" s="88">
        <v>87</v>
      </c>
      <c r="AF104" s="88">
        <v>106</v>
      </c>
      <c r="AG104" s="88">
        <v>192</v>
      </c>
      <c r="AH104" s="88">
        <v>8017</v>
      </c>
      <c r="AI104" s="88">
        <v>10233</v>
      </c>
      <c r="AJ104" s="88">
        <v>33877</v>
      </c>
      <c r="AK104" s="88">
        <v>27560</v>
      </c>
      <c r="AL104" s="88">
        <v>3706</v>
      </c>
      <c r="AM104" s="88">
        <v>2611</v>
      </c>
      <c r="AN104" s="88">
        <v>44110</v>
      </c>
      <c r="AO104" s="88">
        <v>2771</v>
      </c>
      <c r="AP104" s="88">
        <v>4208</v>
      </c>
      <c r="AQ104" s="88">
        <v>26114</v>
      </c>
      <c r="AR104" s="88">
        <v>2645</v>
      </c>
      <c r="AS104" s="88">
        <v>2252</v>
      </c>
      <c r="AT104" s="88">
        <v>409</v>
      </c>
      <c r="AU104" s="88">
        <v>3</v>
      </c>
      <c r="AV104" s="88">
        <v>3</v>
      </c>
      <c r="AW104" s="88">
        <v>5312</v>
      </c>
      <c r="AX104" s="88">
        <v>38405</v>
      </c>
      <c r="AY104" s="88">
        <v>516</v>
      </c>
      <c r="AZ104" s="88">
        <v>3354</v>
      </c>
      <c r="BA104" s="88">
        <v>1325</v>
      </c>
      <c r="BB104" s="88">
        <v>374</v>
      </c>
      <c r="BC104" s="88">
        <v>189</v>
      </c>
      <c r="BD104" s="88">
        <v>15</v>
      </c>
      <c r="BE104" s="88">
        <v>204</v>
      </c>
      <c r="BF104" s="88">
        <v>5773</v>
      </c>
      <c r="BG104" s="88">
        <v>44178</v>
      </c>
      <c r="BH104" s="88">
        <v>1249</v>
      </c>
      <c r="BI104" s="88">
        <v>645</v>
      </c>
      <c r="BJ104" s="88">
        <v>323</v>
      </c>
      <c r="BK104" s="88">
        <v>11</v>
      </c>
      <c r="BL104" s="88">
        <v>2229</v>
      </c>
      <c r="BM104" s="88">
        <v>2229</v>
      </c>
      <c r="BN104" s="88">
        <v>5829</v>
      </c>
      <c r="BO104" s="88">
        <v>140</v>
      </c>
      <c r="BP104" s="88">
        <v>564</v>
      </c>
      <c r="BQ104" s="88">
        <v>1245</v>
      </c>
      <c r="BR104" s="88">
        <v>87</v>
      </c>
      <c r="BS104" s="88">
        <v>105</v>
      </c>
      <c r="BT104" s="88">
        <v>192</v>
      </c>
      <c r="BU104" s="88">
        <v>7970</v>
      </c>
      <c r="BV104" s="88">
        <v>10199</v>
      </c>
      <c r="BW104" s="88">
        <v>33979</v>
      </c>
      <c r="BX104" s="88">
        <v>27628</v>
      </c>
      <c r="BY104" s="88">
        <v>3742</v>
      </c>
      <c r="BZ104" s="88">
        <v>2608</v>
      </c>
      <c r="CA104" s="88">
        <v>44178</v>
      </c>
      <c r="CB104" s="88">
        <v>2938</v>
      </c>
      <c r="CC104" s="88">
        <v>5715</v>
      </c>
      <c r="CD104" s="88">
        <v>27911</v>
      </c>
      <c r="CE104" s="88">
        <v>2645</v>
      </c>
      <c r="CF104" s="88">
        <v>2252</v>
      </c>
      <c r="CG104" s="88">
        <v>586</v>
      </c>
      <c r="CH104" s="88">
        <v>2</v>
      </c>
      <c r="CI104" s="88">
        <v>3</v>
      </c>
      <c r="CJ104" s="88">
        <v>5488</v>
      </c>
      <c r="CK104" s="88">
        <v>42052</v>
      </c>
      <c r="CL104" s="88">
        <v>516</v>
      </c>
      <c r="CM104" s="88">
        <v>3619</v>
      </c>
      <c r="CN104" s="88">
        <v>1325</v>
      </c>
      <c r="CO104" s="88">
        <v>384</v>
      </c>
      <c r="CP104" s="88">
        <v>190</v>
      </c>
      <c r="CQ104" s="88">
        <v>16</v>
      </c>
      <c r="CR104" s="88">
        <v>206</v>
      </c>
      <c r="CS104" s="88">
        <v>6050</v>
      </c>
      <c r="CT104" s="88">
        <v>48102</v>
      </c>
      <c r="CU104" s="88">
        <v>1249</v>
      </c>
      <c r="CV104" s="88">
        <v>645</v>
      </c>
      <c r="CW104" s="88">
        <v>323</v>
      </c>
      <c r="CX104" s="88">
        <v>11</v>
      </c>
      <c r="CY104" s="88">
        <v>2229</v>
      </c>
      <c r="CZ104" s="88">
        <v>2229</v>
      </c>
      <c r="DA104" s="88">
        <v>5048</v>
      </c>
      <c r="DB104" s="88">
        <v>136</v>
      </c>
      <c r="DC104" s="88">
        <v>564</v>
      </c>
      <c r="DD104" s="88">
        <v>1245</v>
      </c>
      <c r="DE104" s="88">
        <v>93</v>
      </c>
      <c r="DF104" s="88">
        <v>99</v>
      </c>
      <c r="DG104" s="88">
        <v>192</v>
      </c>
      <c r="DH104" s="88">
        <v>7185</v>
      </c>
      <c r="DI104" s="88">
        <v>9414</v>
      </c>
      <c r="DJ104" s="88">
        <v>38688</v>
      </c>
      <c r="DK104" s="88">
        <v>29139</v>
      </c>
      <c r="DL104" s="88">
        <v>6940</v>
      </c>
      <c r="DM104" s="88">
        <v>2608</v>
      </c>
      <c r="DN104" s="88">
        <v>48102</v>
      </c>
    </row>
    <row r="105" spans="1:118" x14ac:dyDescent="0.25">
      <c r="A105" s="82">
        <v>30376</v>
      </c>
      <c r="B105" s="88">
        <v>2863</v>
      </c>
      <c r="C105" s="88">
        <v>4241</v>
      </c>
      <c r="D105" s="88">
        <v>25975</v>
      </c>
      <c r="E105" s="88">
        <v>2663</v>
      </c>
      <c r="F105" s="88">
        <v>2320</v>
      </c>
      <c r="G105" s="88">
        <v>516</v>
      </c>
      <c r="H105" s="88">
        <v>3</v>
      </c>
      <c r="I105" s="88">
        <v>3</v>
      </c>
      <c r="J105" s="88">
        <v>5505</v>
      </c>
      <c r="K105" s="88">
        <v>38583</v>
      </c>
      <c r="L105" s="88">
        <v>543</v>
      </c>
      <c r="M105" s="88">
        <v>3567</v>
      </c>
      <c r="N105" s="88">
        <v>1364</v>
      </c>
      <c r="O105" s="88">
        <v>349</v>
      </c>
      <c r="P105" s="88">
        <v>192</v>
      </c>
      <c r="Q105" s="88">
        <v>15</v>
      </c>
      <c r="R105" s="88">
        <v>207</v>
      </c>
      <c r="S105" s="88">
        <v>6030</v>
      </c>
      <c r="T105" s="88">
        <v>44614</v>
      </c>
      <c r="U105" s="88">
        <v>1234</v>
      </c>
      <c r="V105" s="88">
        <v>658</v>
      </c>
      <c r="W105" s="88">
        <v>330</v>
      </c>
      <c r="X105" s="88">
        <v>12</v>
      </c>
      <c r="Y105" s="88">
        <v>2234</v>
      </c>
      <c r="Z105" s="88">
        <v>2234</v>
      </c>
      <c r="AA105" s="88">
        <v>5660</v>
      </c>
      <c r="AB105" s="88">
        <v>147</v>
      </c>
      <c r="AC105" s="88">
        <v>594</v>
      </c>
      <c r="AD105" s="88">
        <v>1279</v>
      </c>
      <c r="AE105" s="88">
        <v>93</v>
      </c>
      <c r="AF105" s="88">
        <v>108</v>
      </c>
      <c r="AG105" s="88">
        <v>201</v>
      </c>
      <c r="AH105" s="88">
        <v>7882</v>
      </c>
      <c r="AI105" s="88">
        <v>10116</v>
      </c>
      <c r="AJ105" s="88">
        <v>34498</v>
      </c>
      <c r="AK105" s="88">
        <v>28154</v>
      </c>
      <c r="AL105" s="88">
        <v>3669</v>
      </c>
      <c r="AM105" s="88">
        <v>2674</v>
      </c>
      <c r="AN105" s="88">
        <v>44614</v>
      </c>
      <c r="AO105" s="88">
        <v>2885</v>
      </c>
      <c r="AP105" s="88">
        <v>4253</v>
      </c>
      <c r="AQ105" s="88">
        <v>26123</v>
      </c>
      <c r="AR105" s="88">
        <v>2623</v>
      </c>
      <c r="AS105" s="88">
        <v>2322</v>
      </c>
      <c r="AT105" s="88">
        <v>646</v>
      </c>
      <c r="AU105" s="88">
        <v>2</v>
      </c>
      <c r="AV105" s="88">
        <v>3</v>
      </c>
      <c r="AW105" s="88">
        <v>5596</v>
      </c>
      <c r="AX105" s="88">
        <v>38858</v>
      </c>
      <c r="AY105" s="88">
        <v>543</v>
      </c>
      <c r="AZ105" s="88">
        <v>3601</v>
      </c>
      <c r="BA105" s="88">
        <v>1366</v>
      </c>
      <c r="BB105" s="88">
        <v>343</v>
      </c>
      <c r="BC105" s="88">
        <v>193</v>
      </c>
      <c r="BD105" s="88">
        <v>14</v>
      </c>
      <c r="BE105" s="88">
        <v>207</v>
      </c>
      <c r="BF105" s="88">
        <v>6061</v>
      </c>
      <c r="BG105" s="88">
        <v>44919</v>
      </c>
      <c r="BH105" s="88">
        <v>1212</v>
      </c>
      <c r="BI105" s="88">
        <v>651</v>
      </c>
      <c r="BJ105" s="88">
        <v>328</v>
      </c>
      <c r="BK105" s="88">
        <v>12</v>
      </c>
      <c r="BL105" s="88">
        <v>2203</v>
      </c>
      <c r="BM105" s="88">
        <v>2203</v>
      </c>
      <c r="BN105" s="88">
        <v>5621</v>
      </c>
      <c r="BO105" s="88">
        <v>149</v>
      </c>
      <c r="BP105" s="88">
        <v>594</v>
      </c>
      <c r="BQ105" s="88">
        <v>1279</v>
      </c>
      <c r="BR105" s="88">
        <v>90</v>
      </c>
      <c r="BS105" s="88">
        <v>109</v>
      </c>
      <c r="BT105" s="88">
        <v>198</v>
      </c>
      <c r="BU105" s="88">
        <v>7841</v>
      </c>
      <c r="BV105" s="88">
        <v>10044</v>
      </c>
      <c r="BW105" s="88">
        <v>34875</v>
      </c>
      <c r="BX105" s="88">
        <v>28223</v>
      </c>
      <c r="BY105" s="88">
        <v>3979</v>
      </c>
      <c r="BZ105" s="88">
        <v>2673</v>
      </c>
      <c r="CA105" s="88">
        <v>44919</v>
      </c>
      <c r="CB105" s="88">
        <v>2798</v>
      </c>
      <c r="CC105" s="88">
        <v>3773</v>
      </c>
      <c r="CD105" s="88">
        <v>24110</v>
      </c>
      <c r="CE105" s="88">
        <v>2623</v>
      </c>
      <c r="CF105" s="88">
        <v>2322</v>
      </c>
      <c r="CG105" s="88">
        <v>315</v>
      </c>
      <c r="CH105" s="88">
        <v>4</v>
      </c>
      <c r="CI105" s="88">
        <v>3</v>
      </c>
      <c r="CJ105" s="88">
        <v>5267</v>
      </c>
      <c r="CK105" s="88">
        <v>35948</v>
      </c>
      <c r="CL105" s="88">
        <v>543</v>
      </c>
      <c r="CM105" s="88">
        <v>3475</v>
      </c>
      <c r="CN105" s="88">
        <v>1366</v>
      </c>
      <c r="CO105" s="88">
        <v>336</v>
      </c>
      <c r="CP105" s="88">
        <v>193</v>
      </c>
      <c r="CQ105" s="88">
        <v>14</v>
      </c>
      <c r="CR105" s="88">
        <v>207</v>
      </c>
      <c r="CS105" s="88">
        <v>5927</v>
      </c>
      <c r="CT105" s="88">
        <v>41875</v>
      </c>
      <c r="CU105" s="88">
        <v>1212</v>
      </c>
      <c r="CV105" s="88">
        <v>651</v>
      </c>
      <c r="CW105" s="88">
        <v>328</v>
      </c>
      <c r="CX105" s="88">
        <v>12</v>
      </c>
      <c r="CY105" s="88">
        <v>2203</v>
      </c>
      <c r="CZ105" s="88">
        <v>2203</v>
      </c>
      <c r="DA105" s="88">
        <v>5635</v>
      </c>
      <c r="DB105" s="88">
        <v>144</v>
      </c>
      <c r="DC105" s="88">
        <v>594</v>
      </c>
      <c r="DD105" s="88">
        <v>1279</v>
      </c>
      <c r="DE105" s="88">
        <v>84</v>
      </c>
      <c r="DF105" s="88">
        <v>107</v>
      </c>
      <c r="DG105" s="88">
        <v>191</v>
      </c>
      <c r="DH105" s="88">
        <v>7843</v>
      </c>
      <c r="DI105" s="88">
        <v>10046</v>
      </c>
      <c r="DJ105" s="88">
        <v>31829</v>
      </c>
      <c r="DK105" s="88">
        <v>27214</v>
      </c>
      <c r="DL105" s="88">
        <v>1942</v>
      </c>
      <c r="DM105" s="88">
        <v>2673</v>
      </c>
      <c r="DN105" s="88">
        <v>41875</v>
      </c>
    </row>
    <row r="106" spans="1:118" x14ac:dyDescent="0.25">
      <c r="A106" s="82">
        <v>30468</v>
      </c>
      <c r="B106" s="88">
        <v>2928</v>
      </c>
      <c r="C106" s="88">
        <v>4658</v>
      </c>
      <c r="D106" s="88">
        <v>25891</v>
      </c>
      <c r="E106" s="88">
        <v>2747</v>
      </c>
      <c r="F106" s="88">
        <v>2380</v>
      </c>
      <c r="G106" s="88">
        <v>501</v>
      </c>
      <c r="H106" s="88">
        <v>2</v>
      </c>
      <c r="I106" s="88">
        <v>3</v>
      </c>
      <c r="J106" s="88">
        <v>5633</v>
      </c>
      <c r="K106" s="88">
        <v>39110</v>
      </c>
      <c r="L106" s="88">
        <v>561</v>
      </c>
      <c r="M106" s="88">
        <v>3757</v>
      </c>
      <c r="N106" s="88">
        <v>1387</v>
      </c>
      <c r="O106" s="88">
        <v>346</v>
      </c>
      <c r="P106" s="88">
        <v>198</v>
      </c>
      <c r="Q106" s="88">
        <v>15</v>
      </c>
      <c r="R106" s="88">
        <v>213</v>
      </c>
      <c r="S106" s="88">
        <v>6264</v>
      </c>
      <c r="T106" s="88">
        <v>45374</v>
      </c>
      <c r="U106" s="88">
        <v>1223</v>
      </c>
      <c r="V106" s="88">
        <v>672</v>
      </c>
      <c r="W106" s="88">
        <v>329</v>
      </c>
      <c r="X106" s="88">
        <v>12</v>
      </c>
      <c r="Y106" s="88">
        <v>2237</v>
      </c>
      <c r="Z106" s="88">
        <v>2237</v>
      </c>
      <c r="AA106" s="88">
        <v>5443</v>
      </c>
      <c r="AB106" s="88">
        <v>150</v>
      </c>
      <c r="AC106" s="88">
        <v>619</v>
      </c>
      <c r="AD106" s="88">
        <v>1319</v>
      </c>
      <c r="AE106" s="88">
        <v>97</v>
      </c>
      <c r="AF106" s="88">
        <v>110</v>
      </c>
      <c r="AG106" s="88">
        <v>207</v>
      </c>
      <c r="AH106" s="88">
        <v>7738</v>
      </c>
      <c r="AI106" s="88">
        <v>9975</v>
      </c>
      <c r="AJ106" s="88">
        <v>35399</v>
      </c>
      <c r="AK106" s="88">
        <v>28675</v>
      </c>
      <c r="AL106" s="88">
        <v>3958</v>
      </c>
      <c r="AM106" s="88">
        <v>2766</v>
      </c>
      <c r="AN106" s="88">
        <v>45374</v>
      </c>
      <c r="AO106" s="88">
        <v>2923</v>
      </c>
      <c r="AP106" s="88">
        <v>4323</v>
      </c>
      <c r="AQ106" s="88">
        <v>25545</v>
      </c>
      <c r="AR106" s="88">
        <v>2751</v>
      </c>
      <c r="AS106" s="88">
        <v>2386</v>
      </c>
      <c r="AT106" s="88">
        <v>435</v>
      </c>
      <c r="AU106" s="88">
        <v>4</v>
      </c>
      <c r="AV106" s="88">
        <v>3</v>
      </c>
      <c r="AW106" s="88">
        <v>5578</v>
      </c>
      <c r="AX106" s="88">
        <v>38368</v>
      </c>
      <c r="AY106" s="88">
        <v>565</v>
      </c>
      <c r="AZ106" s="88">
        <v>3743</v>
      </c>
      <c r="BA106" s="88">
        <v>1388</v>
      </c>
      <c r="BB106" s="88">
        <v>323</v>
      </c>
      <c r="BC106" s="88">
        <v>195</v>
      </c>
      <c r="BD106" s="88">
        <v>14</v>
      </c>
      <c r="BE106" s="88">
        <v>209</v>
      </c>
      <c r="BF106" s="88">
        <v>6228</v>
      </c>
      <c r="BG106" s="88">
        <v>44596</v>
      </c>
      <c r="BH106" s="88">
        <v>1240</v>
      </c>
      <c r="BI106" s="88">
        <v>673</v>
      </c>
      <c r="BJ106" s="88">
        <v>335</v>
      </c>
      <c r="BK106" s="88">
        <v>12</v>
      </c>
      <c r="BL106" s="88">
        <v>2260</v>
      </c>
      <c r="BM106" s="88">
        <v>2260</v>
      </c>
      <c r="BN106" s="88">
        <v>5571</v>
      </c>
      <c r="BO106" s="88">
        <v>154</v>
      </c>
      <c r="BP106" s="88">
        <v>621</v>
      </c>
      <c r="BQ106" s="88">
        <v>1317</v>
      </c>
      <c r="BR106" s="88">
        <v>98</v>
      </c>
      <c r="BS106" s="88">
        <v>112</v>
      </c>
      <c r="BT106" s="88">
        <v>210</v>
      </c>
      <c r="BU106" s="88">
        <v>7873</v>
      </c>
      <c r="BV106" s="88">
        <v>10133</v>
      </c>
      <c r="BW106" s="88">
        <v>34463</v>
      </c>
      <c r="BX106" s="88">
        <v>28581</v>
      </c>
      <c r="BY106" s="88">
        <v>3122</v>
      </c>
      <c r="BZ106" s="88">
        <v>2760</v>
      </c>
      <c r="CA106" s="88">
        <v>44596</v>
      </c>
      <c r="CB106" s="88">
        <v>2702</v>
      </c>
      <c r="CC106" s="88">
        <v>3581</v>
      </c>
      <c r="CD106" s="88">
        <v>26159</v>
      </c>
      <c r="CE106" s="88">
        <v>2751</v>
      </c>
      <c r="CF106" s="88">
        <v>2386</v>
      </c>
      <c r="CG106" s="88">
        <v>513</v>
      </c>
      <c r="CH106" s="88">
        <v>-1</v>
      </c>
      <c r="CI106" s="88">
        <v>3</v>
      </c>
      <c r="CJ106" s="88">
        <v>5652</v>
      </c>
      <c r="CK106" s="88">
        <v>38094</v>
      </c>
      <c r="CL106" s="88">
        <v>565</v>
      </c>
      <c r="CM106" s="88">
        <v>3699</v>
      </c>
      <c r="CN106" s="88">
        <v>1388</v>
      </c>
      <c r="CO106" s="88">
        <v>272</v>
      </c>
      <c r="CP106" s="88">
        <v>193</v>
      </c>
      <c r="CQ106" s="88">
        <v>13</v>
      </c>
      <c r="CR106" s="88">
        <v>206</v>
      </c>
      <c r="CS106" s="88">
        <v>6130</v>
      </c>
      <c r="CT106" s="88">
        <v>44224</v>
      </c>
      <c r="CU106" s="88">
        <v>1240</v>
      </c>
      <c r="CV106" s="88">
        <v>673</v>
      </c>
      <c r="CW106" s="88">
        <v>335</v>
      </c>
      <c r="CX106" s="88">
        <v>12</v>
      </c>
      <c r="CY106" s="88">
        <v>2260</v>
      </c>
      <c r="CZ106" s="88">
        <v>2260</v>
      </c>
      <c r="DA106" s="88">
        <v>7061</v>
      </c>
      <c r="DB106" s="88">
        <v>160</v>
      </c>
      <c r="DC106" s="88">
        <v>621</v>
      </c>
      <c r="DD106" s="88">
        <v>1317</v>
      </c>
      <c r="DE106" s="88">
        <v>99</v>
      </c>
      <c r="DF106" s="88">
        <v>125</v>
      </c>
      <c r="DG106" s="88">
        <v>224</v>
      </c>
      <c r="DH106" s="88">
        <v>9384</v>
      </c>
      <c r="DI106" s="88">
        <v>11644</v>
      </c>
      <c r="DJ106" s="88">
        <v>32580</v>
      </c>
      <c r="DK106" s="88">
        <v>28131</v>
      </c>
      <c r="DL106" s="88">
        <v>1689</v>
      </c>
      <c r="DM106" s="88">
        <v>2760</v>
      </c>
      <c r="DN106" s="88">
        <v>44224</v>
      </c>
    </row>
    <row r="107" spans="1:118" x14ac:dyDescent="0.25">
      <c r="A107" s="82">
        <v>30560</v>
      </c>
      <c r="B107" s="88">
        <v>3011</v>
      </c>
      <c r="C107" s="88">
        <v>5181</v>
      </c>
      <c r="D107" s="88">
        <v>26225</v>
      </c>
      <c r="E107" s="88">
        <v>2816</v>
      </c>
      <c r="F107" s="88">
        <v>2434</v>
      </c>
      <c r="G107" s="88">
        <v>463</v>
      </c>
      <c r="H107" s="88">
        <v>1</v>
      </c>
      <c r="I107" s="88">
        <v>3</v>
      </c>
      <c r="J107" s="88">
        <v>5718</v>
      </c>
      <c r="K107" s="88">
        <v>40135</v>
      </c>
      <c r="L107" s="88">
        <v>577</v>
      </c>
      <c r="M107" s="88">
        <v>3859</v>
      </c>
      <c r="N107" s="88">
        <v>1403</v>
      </c>
      <c r="O107" s="88">
        <v>366</v>
      </c>
      <c r="P107" s="88">
        <v>204</v>
      </c>
      <c r="Q107" s="88">
        <v>15</v>
      </c>
      <c r="R107" s="88">
        <v>219</v>
      </c>
      <c r="S107" s="88">
        <v>6425</v>
      </c>
      <c r="T107" s="88">
        <v>46560</v>
      </c>
      <c r="U107" s="88">
        <v>1209</v>
      </c>
      <c r="V107" s="88">
        <v>692</v>
      </c>
      <c r="W107" s="88">
        <v>327</v>
      </c>
      <c r="X107" s="88">
        <v>13</v>
      </c>
      <c r="Y107" s="88">
        <v>2241</v>
      </c>
      <c r="Z107" s="88">
        <v>2241</v>
      </c>
      <c r="AA107" s="88">
        <v>5488</v>
      </c>
      <c r="AB107" s="88">
        <v>152</v>
      </c>
      <c r="AC107" s="88">
        <v>642</v>
      </c>
      <c r="AD107" s="88">
        <v>1361</v>
      </c>
      <c r="AE107" s="88">
        <v>98</v>
      </c>
      <c r="AF107" s="88">
        <v>114</v>
      </c>
      <c r="AG107" s="88">
        <v>212</v>
      </c>
      <c r="AH107" s="88">
        <v>7856</v>
      </c>
      <c r="AI107" s="88">
        <v>10097</v>
      </c>
      <c r="AJ107" s="88">
        <v>36463</v>
      </c>
      <c r="AK107" s="88">
        <v>29283</v>
      </c>
      <c r="AL107" s="88">
        <v>4313</v>
      </c>
      <c r="AM107" s="88">
        <v>2867</v>
      </c>
      <c r="AN107" s="88">
        <v>46560</v>
      </c>
      <c r="AO107" s="88">
        <v>2987</v>
      </c>
      <c r="AP107" s="88">
        <v>5629</v>
      </c>
      <c r="AQ107" s="88">
        <v>26301</v>
      </c>
      <c r="AR107" s="88">
        <v>2810</v>
      </c>
      <c r="AS107" s="88">
        <v>2429</v>
      </c>
      <c r="AT107" s="88">
        <v>471</v>
      </c>
      <c r="AU107" s="88">
        <v>0</v>
      </c>
      <c r="AV107" s="88">
        <v>3</v>
      </c>
      <c r="AW107" s="88">
        <v>5714</v>
      </c>
      <c r="AX107" s="88">
        <v>40631</v>
      </c>
      <c r="AY107" s="88">
        <v>574</v>
      </c>
      <c r="AZ107" s="88">
        <v>3867</v>
      </c>
      <c r="BA107" s="88">
        <v>1398</v>
      </c>
      <c r="BB107" s="88">
        <v>393</v>
      </c>
      <c r="BC107" s="88">
        <v>208</v>
      </c>
      <c r="BD107" s="88">
        <v>16</v>
      </c>
      <c r="BE107" s="88">
        <v>224</v>
      </c>
      <c r="BF107" s="88">
        <v>6456</v>
      </c>
      <c r="BG107" s="88">
        <v>47087</v>
      </c>
      <c r="BH107" s="88">
        <v>1206</v>
      </c>
      <c r="BI107" s="88">
        <v>690</v>
      </c>
      <c r="BJ107" s="88">
        <v>321</v>
      </c>
      <c r="BK107" s="88">
        <v>13</v>
      </c>
      <c r="BL107" s="88">
        <v>2229</v>
      </c>
      <c r="BM107" s="88">
        <v>2229</v>
      </c>
      <c r="BN107" s="88">
        <v>5254</v>
      </c>
      <c r="BO107" s="88">
        <v>149</v>
      </c>
      <c r="BP107" s="88">
        <v>640</v>
      </c>
      <c r="BQ107" s="88">
        <v>1364</v>
      </c>
      <c r="BR107" s="88">
        <v>106</v>
      </c>
      <c r="BS107" s="88">
        <v>113</v>
      </c>
      <c r="BT107" s="88">
        <v>219</v>
      </c>
      <c r="BU107" s="88">
        <v>7625</v>
      </c>
      <c r="BV107" s="88">
        <v>9855</v>
      </c>
      <c r="BW107" s="88">
        <v>37232</v>
      </c>
      <c r="BX107" s="88">
        <v>29231</v>
      </c>
      <c r="BY107" s="88">
        <v>5125</v>
      </c>
      <c r="BZ107" s="88">
        <v>2876</v>
      </c>
      <c r="CA107" s="88">
        <v>47087</v>
      </c>
      <c r="CB107" s="88">
        <v>3106</v>
      </c>
      <c r="CC107" s="88">
        <v>4739</v>
      </c>
      <c r="CD107" s="88">
        <v>25767</v>
      </c>
      <c r="CE107" s="88">
        <v>2810</v>
      </c>
      <c r="CF107" s="88">
        <v>2429</v>
      </c>
      <c r="CG107" s="88">
        <v>258</v>
      </c>
      <c r="CH107" s="88">
        <v>4</v>
      </c>
      <c r="CI107" s="88">
        <v>3</v>
      </c>
      <c r="CJ107" s="88">
        <v>5504</v>
      </c>
      <c r="CK107" s="88">
        <v>39117</v>
      </c>
      <c r="CL107" s="88">
        <v>574</v>
      </c>
      <c r="CM107" s="88">
        <v>3937</v>
      </c>
      <c r="CN107" s="88">
        <v>1398</v>
      </c>
      <c r="CO107" s="88">
        <v>412</v>
      </c>
      <c r="CP107" s="88">
        <v>208</v>
      </c>
      <c r="CQ107" s="88">
        <v>17</v>
      </c>
      <c r="CR107" s="88">
        <v>225</v>
      </c>
      <c r="CS107" s="88">
        <v>6545</v>
      </c>
      <c r="CT107" s="88">
        <v>45662</v>
      </c>
      <c r="CU107" s="88">
        <v>1206</v>
      </c>
      <c r="CV107" s="88">
        <v>690</v>
      </c>
      <c r="CW107" s="88">
        <v>321</v>
      </c>
      <c r="CX107" s="88">
        <v>13</v>
      </c>
      <c r="CY107" s="88">
        <v>2229</v>
      </c>
      <c r="CZ107" s="88">
        <v>2229</v>
      </c>
      <c r="DA107" s="88">
        <v>4535</v>
      </c>
      <c r="DB107" s="88">
        <v>152</v>
      </c>
      <c r="DC107" s="88">
        <v>640</v>
      </c>
      <c r="DD107" s="88">
        <v>1364</v>
      </c>
      <c r="DE107" s="88">
        <v>107</v>
      </c>
      <c r="DF107" s="88">
        <v>108</v>
      </c>
      <c r="DG107" s="88">
        <v>215</v>
      </c>
      <c r="DH107" s="88">
        <v>6906</v>
      </c>
      <c r="DI107" s="88">
        <v>9135</v>
      </c>
      <c r="DJ107" s="88">
        <v>36527</v>
      </c>
      <c r="DK107" s="88">
        <v>29090</v>
      </c>
      <c r="DL107" s="88">
        <v>4560</v>
      </c>
      <c r="DM107" s="88">
        <v>2876</v>
      </c>
      <c r="DN107" s="88">
        <v>45662</v>
      </c>
    </row>
    <row r="108" spans="1:118" x14ac:dyDescent="0.25">
      <c r="A108" s="82">
        <v>30651</v>
      </c>
      <c r="B108" s="88">
        <v>3086</v>
      </c>
      <c r="C108" s="88">
        <v>5579</v>
      </c>
      <c r="D108" s="88">
        <v>26980</v>
      </c>
      <c r="E108" s="88">
        <v>2905</v>
      </c>
      <c r="F108" s="88">
        <v>2496</v>
      </c>
      <c r="G108" s="88">
        <v>466</v>
      </c>
      <c r="H108" s="88">
        <v>2</v>
      </c>
      <c r="I108" s="88">
        <v>3</v>
      </c>
      <c r="J108" s="88">
        <v>5872</v>
      </c>
      <c r="K108" s="88">
        <v>41517</v>
      </c>
      <c r="L108" s="88">
        <v>597</v>
      </c>
      <c r="M108" s="88">
        <v>3939</v>
      </c>
      <c r="N108" s="88">
        <v>1420</v>
      </c>
      <c r="O108" s="88">
        <v>417</v>
      </c>
      <c r="P108" s="88">
        <v>209</v>
      </c>
      <c r="Q108" s="88">
        <v>17</v>
      </c>
      <c r="R108" s="88">
        <v>226</v>
      </c>
      <c r="S108" s="88">
        <v>6598</v>
      </c>
      <c r="T108" s="88">
        <v>48116</v>
      </c>
      <c r="U108" s="88">
        <v>1213</v>
      </c>
      <c r="V108" s="88">
        <v>710</v>
      </c>
      <c r="W108" s="88">
        <v>327</v>
      </c>
      <c r="X108" s="88">
        <v>13</v>
      </c>
      <c r="Y108" s="88">
        <v>2263</v>
      </c>
      <c r="Z108" s="88">
        <v>2263</v>
      </c>
      <c r="AA108" s="88">
        <v>5811</v>
      </c>
      <c r="AB108" s="88">
        <v>157</v>
      </c>
      <c r="AC108" s="88">
        <v>668</v>
      </c>
      <c r="AD108" s="88">
        <v>1401</v>
      </c>
      <c r="AE108" s="88">
        <v>97</v>
      </c>
      <c r="AF108" s="88">
        <v>125</v>
      </c>
      <c r="AG108" s="88">
        <v>222</v>
      </c>
      <c r="AH108" s="88">
        <v>8260</v>
      </c>
      <c r="AI108" s="88">
        <v>10522</v>
      </c>
      <c r="AJ108" s="88">
        <v>37593</v>
      </c>
      <c r="AK108" s="88">
        <v>29980</v>
      </c>
      <c r="AL108" s="88">
        <v>4650</v>
      </c>
      <c r="AM108" s="88">
        <v>2964</v>
      </c>
      <c r="AN108" s="88">
        <v>48116</v>
      </c>
      <c r="AO108" s="88">
        <v>3093</v>
      </c>
      <c r="AP108" s="88">
        <v>5427</v>
      </c>
      <c r="AQ108" s="88">
        <v>26999</v>
      </c>
      <c r="AR108" s="88">
        <v>2943</v>
      </c>
      <c r="AS108" s="88">
        <v>2493</v>
      </c>
      <c r="AT108" s="88">
        <v>421</v>
      </c>
      <c r="AU108" s="88">
        <v>2</v>
      </c>
      <c r="AV108" s="88">
        <v>3</v>
      </c>
      <c r="AW108" s="88">
        <v>5861</v>
      </c>
      <c r="AX108" s="88">
        <v>41381</v>
      </c>
      <c r="AY108" s="88">
        <v>596</v>
      </c>
      <c r="AZ108" s="88">
        <v>3940</v>
      </c>
      <c r="BA108" s="88">
        <v>1420</v>
      </c>
      <c r="BB108" s="88">
        <v>388</v>
      </c>
      <c r="BC108" s="88">
        <v>207</v>
      </c>
      <c r="BD108" s="88">
        <v>16</v>
      </c>
      <c r="BE108" s="88">
        <v>223</v>
      </c>
      <c r="BF108" s="88">
        <v>6567</v>
      </c>
      <c r="BG108" s="88">
        <v>47948</v>
      </c>
      <c r="BH108" s="88">
        <v>1201</v>
      </c>
      <c r="BI108" s="88">
        <v>711</v>
      </c>
      <c r="BJ108" s="88">
        <v>327</v>
      </c>
      <c r="BK108" s="88">
        <v>13</v>
      </c>
      <c r="BL108" s="88">
        <v>2252</v>
      </c>
      <c r="BM108" s="88">
        <v>2252</v>
      </c>
      <c r="BN108" s="88">
        <v>5866</v>
      </c>
      <c r="BO108" s="88">
        <v>154</v>
      </c>
      <c r="BP108" s="88">
        <v>667</v>
      </c>
      <c r="BQ108" s="88">
        <v>1402</v>
      </c>
      <c r="BR108" s="88">
        <v>86</v>
      </c>
      <c r="BS108" s="88">
        <v>124</v>
      </c>
      <c r="BT108" s="88">
        <v>210</v>
      </c>
      <c r="BU108" s="88">
        <v>8300</v>
      </c>
      <c r="BV108" s="88">
        <v>10552</v>
      </c>
      <c r="BW108" s="88">
        <v>37396</v>
      </c>
      <c r="BX108" s="88">
        <v>29916</v>
      </c>
      <c r="BY108" s="88">
        <v>4517</v>
      </c>
      <c r="BZ108" s="88">
        <v>2964</v>
      </c>
      <c r="CA108" s="88">
        <v>47948</v>
      </c>
      <c r="CB108" s="88">
        <v>3275</v>
      </c>
      <c r="CC108" s="88">
        <v>7817</v>
      </c>
      <c r="CD108" s="88">
        <v>28022</v>
      </c>
      <c r="CE108" s="88">
        <v>2943</v>
      </c>
      <c r="CF108" s="88">
        <v>2493</v>
      </c>
      <c r="CG108" s="88">
        <v>581</v>
      </c>
      <c r="CH108" s="88">
        <v>1</v>
      </c>
      <c r="CI108" s="88">
        <v>3</v>
      </c>
      <c r="CJ108" s="88">
        <v>6021</v>
      </c>
      <c r="CK108" s="88">
        <v>45134</v>
      </c>
      <c r="CL108" s="88">
        <v>596</v>
      </c>
      <c r="CM108" s="88">
        <v>4067</v>
      </c>
      <c r="CN108" s="88">
        <v>1420</v>
      </c>
      <c r="CO108" s="88">
        <v>397</v>
      </c>
      <c r="CP108" s="88">
        <v>209</v>
      </c>
      <c r="CQ108" s="88">
        <v>17</v>
      </c>
      <c r="CR108" s="88">
        <v>226</v>
      </c>
      <c r="CS108" s="88">
        <v>6705</v>
      </c>
      <c r="CT108" s="88">
        <v>51839</v>
      </c>
      <c r="CU108" s="88">
        <v>1201</v>
      </c>
      <c r="CV108" s="88">
        <v>711</v>
      </c>
      <c r="CW108" s="88">
        <v>327</v>
      </c>
      <c r="CX108" s="88">
        <v>13</v>
      </c>
      <c r="CY108" s="88">
        <v>2252</v>
      </c>
      <c r="CZ108" s="88">
        <v>2252</v>
      </c>
      <c r="DA108" s="88">
        <v>5074</v>
      </c>
      <c r="DB108" s="88">
        <v>150</v>
      </c>
      <c r="DC108" s="88">
        <v>667</v>
      </c>
      <c r="DD108" s="88">
        <v>1402</v>
      </c>
      <c r="DE108" s="88">
        <v>91</v>
      </c>
      <c r="DF108" s="88">
        <v>116</v>
      </c>
      <c r="DG108" s="88">
        <v>207</v>
      </c>
      <c r="DH108" s="88">
        <v>7500</v>
      </c>
      <c r="DI108" s="88">
        <v>9752</v>
      </c>
      <c r="DJ108" s="88">
        <v>42087</v>
      </c>
      <c r="DK108" s="88">
        <v>31740</v>
      </c>
      <c r="DL108" s="88">
        <v>7383</v>
      </c>
      <c r="DM108" s="88">
        <v>2964</v>
      </c>
      <c r="DN108" s="88">
        <v>51839</v>
      </c>
    </row>
    <row r="109" spans="1:118" x14ac:dyDescent="0.25">
      <c r="A109" s="82">
        <v>30742</v>
      </c>
      <c r="B109" s="88">
        <v>3141</v>
      </c>
      <c r="C109" s="88">
        <v>5745</v>
      </c>
      <c r="D109" s="88">
        <v>27939</v>
      </c>
      <c r="E109" s="88">
        <v>2963</v>
      </c>
      <c r="F109" s="88">
        <v>2570</v>
      </c>
      <c r="G109" s="88">
        <v>506</v>
      </c>
      <c r="H109" s="88">
        <v>3</v>
      </c>
      <c r="I109" s="88">
        <v>3</v>
      </c>
      <c r="J109" s="88">
        <v>6046</v>
      </c>
      <c r="K109" s="88">
        <v>42871</v>
      </c>
      <c r="L109" s="88">
        <v>628</v>
      </c>
      <c r="M109" s="88">
        <v>4010</v>
      </c>
      <c r="N109" s="88">
        <v>1435</v>
      </c>
      <c r="O109" s="88">
        <v>479</v>
      </c>
      <c r="P109" s="88">
        <v>212</v>
      </c>
      <c r="Q109" s="88">
        <v>19</v>
      </c>
      <c r="R109" s="88">
        <v>231</v>
      </c>
      <c r="S109" s="88">
        <v>6782</v>
      </c>
      <c r="T109" s="88">
        <v>49653</v>
      </c>
      <c r="U109" s="88">
        <v>1219</v>
      </c>
      <c r="V109" s="88">
        <v>706</v>
      </c>
      <c r="W109" s="88">
        <v>336</v>
      </c>
      <c r="X109" s="88">
        <v>14</v>
      </c>
      <c r="Y109" s="88">
        <v>2274</v>
      </c>
      <c r="Z109" s="88">
        <v>2274</v>
      </c>
      <c r="AA109" s="88">
        <v>6381</v>
      </c>
      <c r="AB109" s="88">
        <v>168</v>
      </c>
      <c r="AC109" s="88">
        <v>698</v>
      </c>
      <c r="AD109" s="88">
        <v>1439</v>
      </c>
      <c r="AE109" s="88">
        <v>97</v>
      </c>
      <c r="AF109" s="88">
        <v>145</v>
      </c>
      <c r="AG109" s="88">
        <v>242</v>
      </c>
      <c r="AH109" s="88">
        <v>8929</v>
      </c>
      <c r="AI109" s="88">
        <v>11203</v>
      </c>
      <c r="AJ109" s="88">
        <v>38450</v>
      </c>
      <c r="AK109" s="88">
        <v>30527</v>
      </c>
      <c r="AL109" s="88">
        <v>4878</v>
      </c>
      <c r="AM109" s="88">
        <v>3045</v>
      </c>
      <c r="AN109" s="88">
        <v>49653</v>
      </c>
      <c r="AO109" s="88">
        <v>3195</v>
      </c>
      <c r="AP109" s="88">
        <v>5729</v>
      </c>
      <c r="AQ109" s="88">
        <v>27882</v>
      </c>
      <c r="AR109" s="88">
        <v>2874</v>
      </c>
      <c r="AS109" s="88">
        <v>2569</v>
      </c>
      <c r="AT109" s="88">
        <v>565</v>
      </c>
      <c r="AU109" s="88">
        <v>1</v>
      </c>
      <c r="AV109" s="88">
        <v>3</v>
      </c>
      <c r="AW109" s="88">
        <v>6014</v>
      </c>
      <c r="AX109" s="88">
        <v>42820</v>
      </c>
      <c r="AY109" s="88">
        <v>627</v>
      </c>
      <c r="AZ109" s="88">
        <v>3986</v>
      </c>
      <c r="BA109" s="88">
        <v>1437</v>
      </c>
      <c r="BB109" s="88">
        <v>485</v>
      </c>
      <c r="BC109" s="88">
        <v>212</v>
      </c>
      <c r="BD109" s="88">
        <v>19</v>
      </c>
      <c r="BE109" s="88">
        <v>231</v>
      </c>
      <c r="BF109" s="88">
        <v>6765</v>
      </c>
      <c r="BG109" s="88">
        <v>49586</v>
      </c>
      <c r="BH109" s="88">
        <v>1214</v>
      </c>
      <c r="BI109" s="88">
        <v>708</v>
      </c>
      <c r="BJ109" s="88">
        <v>335</v>
      </c>
      <c r="BK109" s="88">
        <v>14</v>
      </c>
      <c r="BL109" s="88">
        <v>2271</v>
      </c>
      <c r="BM109" s="88">
        <v>2271</v>
      </c>
      <c r="BN109" s="88">
        <v>6415</v>
      </c>
      <c r="BO109" s="88">
        <v>170</v>
      </c>
      <c r="BP109" s="88">
        <v>698</v>
      </c>
      <c r="BQ109" s="88">
        <v>1439</v>
      </c>
      <c r="BR109" s="88">
        <v>101</v>
      </c>
      <c r="BS109" s="88">
        <v>144</v>
      </c>
      <c r="BT109" s="88">
        <v>246</v>
      </c>
      <c r="BU109" s="88">
        <v>8968</v>
      </c>
      <c r="BV109" s="88">
        <v>11239</v>
      </c>
      <c r="BW109" s="88">
        <v>38347</v>
      </c>
      <c r="BX109" s="88">
        <v>30706</v>
      </c>
      <c r="BY109" s="88">
        <v>4596</v>
      </c>
      <c r="BZ109" s="88">
        <v>3045</v>
      </c>
      <c r="CA109" s="88">
        <v>49586</v>
      </c>
      <c r="CB109" s="88">
        <v>3097</v>
      </c>
      <c r="CC109" s="88">
        <v>5427</v>
      </c>
      <c r="CD109" s="88">
        <v>26908</v>
      </c>
      <c r="CE109" s="88">
        <v>2874</v>
      </c>
      <c r="CF109" s="88">
        <v>2569</v>
      </c>
      <c r="CG109" s="88">
        <v>273</v>
      </c>
      <c r="CH109" s="88">
        <v>4</v>
      </c>
      <c r="CI109" s="88">
        <v>3</v>
      </c>
      <c r="CJ109" s="88">
        <v>5724</v>
      </c>
      <c r="CK109" s="88">
        <v>41156</v>
      </c>
      <c r="CL109" s="88">
        <v>627</v>
      </c>
      <c r="CM109" s="88">
        <v>3854</v>
      </c>
      <c r="CN109" s="88">
        <v>1437</v>
      </c>
      <c r="CO109" s="88">
        <v>477</v>
      </c>
      <c r="CP109" s="88">
        <v>211</v>
      </c>
      <c r="CQ109" s="88">
        <v>19</v>
      </c>
      <c r="CR109" s="88">
        <v>230</v>
      </c>
      <c r="CS109" s="88">
        <v>6625</v>
      </c>
      <c r="CT109" s="88">
        <v>47781</v>
      </c>
      <c r="CU109" s="88">
        <v>1214</v>
      </c>
      <c r="CV109" s="88">
        <v>708</v>
      </c>
      <c r="CW109" s="88">
        <v>335</v>
      </c>
      <c r="CX109" s="88">
        <v>14</v>
      </c>
      <c r="CY109" s="88">
        <v>2271</v>
      </c>
      <c r="CZ109" s="88">
        <v>2271</v>
      </c>
      <c r="DA109" s="88">
        <v>6372</v>
      </c>
      <c r="DB109" s="88">
        <v>165</v>
      </c>
      <c r="DC109" s="88">
        <v>698</v>
      </c>
      <c r="DD109" s="88">
        <v>1439</v>
      </c>
      <c r="DE109" s="88">
        <v>96</v>
      </c>
      <c r="DF109" s="88">
        <v>142</v>
      </c>
      <c r="DG109" s="88">
        <v>238</v>
      </c>
      <c r="DH109" s="88">
        <v>8911</v>
      </c>
      <c r="DI109" s="88">
        <v>11182</v>
      </c>
      <c r="DJ109" s="88">
        <v>36599</v>
      </c>
      <c r="DK109" s="88">
        <v>29484</v>
      </c>
      <c r="DL109" s="88">
        <v>4071</v>
      </c>
      <c r="DM109" s="88">
        <v>3045</v>
      </c>
      <c r="DN109" s="88">
        <v>47781</v>
      </c>
    </row>
    <row r="110" spans="1:118" x14ac:dyDescent="0.25">
      <c r="A110" s="82">
        <v>30834</v>
      </c>
      <c r="B110" s="88">
        <v>3178</v>
      </c>
      <c r="C110" s="88">
        <v>5788</v>
      </c>
      <c r="D110" s="88">
        <v>28823</v>
      </c>
      <c r="E110" s="88">
        <v>2985</v>
      </c>
      <c r="F110" s="88">
        <v>2648</v>
      </c>
      <c r="G110" s="88">
        <v>524</v>
      </c>
      <c r="H110" s="88">
        <v>4</v>
      </c>
      <c r="I110" s="88">
        <v>3</v>
      </c>
      <c r="J110" s="88">
        <v>6164</v>
      </c>
      <c r="K110" s="88">
        <v>43953</v>
      </c>
      <c r="L110" s="88">
        <v>670</v>
      </c>
      <c r="M110" s="88">
        <v>4083</v>
      </c>
      <c r="N110" s="88">
        <v>1444</v>
      </c>
      <c r="O110" s="88">
        <v>505</v>
      </c>
      <c r="P110" s="88">
        <v>213</v>
      </c>
      <c r="Q110" s="88">
        <v>20</v>
      </c>
      <c r="R110" s="88">
        <v>233</v>
      </c>
      <c r="S110" s="88">
        <v>6934</v>
      </c>
      <c r="T110" s="88">
        <v>50887</v>
      </c>
      <c r="U110" s="88">
        <v>1219</v>
      </c>
      <c r="V110" s="88">
        <v>675</v>
      </c>
      <c r="W110" s="88">
        <v>349</v>
      </c>
      <c r="X110" s="88">
        <v>14</v>
      </c>
      <c r="Y110" s="88">
        <v>2258</v>
      </c>
      <c r="Z110" s="88">
        <v>2258</v>
      </c>
      <c r="AA110" s="88">
        <v>6959</v>
      </c>
      <c r="AB110" s="88">
        <v>179</v>
      </c>
      <c r="AC110" s="88">
        <v>732</v>
      </c>
      <c r="AD110" s="88">
        <v>1477</v>
      </c>
      <c r="AE110" s="88">
        <v>101</v>
      </c>
      <c r="AF110" s="88">
        <v>171</v>
      </c>
      <c r="AG110" s="88">
        <v>271</v>
      </c>
      <c r="AH110" s="88">
        <v>9619</v>
      </c>
      <c r="AI110" s="88">
        <v>11876</v>
      </c>
      <c r="AJ110" s="88">
        <v>39011</v>
      </c>
      <c r="AK110" s="88">
        <v>30848</v>
      </c>
      <c r="AL110" s="88">
        <v>5050</v>
      </c>
      <c r="AM110" s="88">
        <v>3113</v>
      </c>
      <c r="AN110" s="88">
        <v>50887</v>
      </c>
      <c r="AO110" s="88">
        <v>3112</v>
      </c>
      <c r="AP110" s="88">
        <v>5854</v>
      </c>
      <c r="AQ110" s="88">
        <v>28900</v>
      </c>
      <c r="AR110" s="88">
        <v>3120</v>
      </c>
      <c r="AS110" s="88">
        <v>2658</v>
      </c>
      <c r="AT110" s="88">
        <v>506</v>
      </c>
      <c r="AU110" s="88">
        <v>7</v>
      </c>
      <c r="AV110" s="88">
        <v>3</v>
      </c>
      <c r="AW110" s="88">
        <v>6294</v>
      </c>
      <c r="AX110" s="88">
        <v>44160</v>
      </c>
      <c r="AY110" s="88">
        <v>667</v>
      </c>
      <c r="AZ110" s="88">
        <v>4110</v>
      </c>
      <c r="BA110" s="88">
        <v>1447</v>
      </c>
      <c r="BB110" s="88">
        <v>531</v>
      </c>
      <c r="BC110" s="88">
        <v>214</v>
      </c>
      <c r="BD110" s="88">
        <v>21</v>
      </c>
      <c r="BE110" s="88">
        <v>235</v>
      </c>
      <c r="BF110" s="88">
        <v>6991</v>
      </c>
      <c r="BG110" s="88">
        <v>51151</v>
      </c>
      <c r="BH110" s="88">
        <v>1261</v>
      </c>
      <c r="BI110" s="88">
        <v>690</v>
      </c>
      <c r="BJ110" s="88">
        <v>350</v>
      </c>
      <c r="BK110" s="88">
        <v>14</v>
      </c>
      <c r="BL110" s="88">
        <v>2316</v>
      </c>
      <c r="BM110" s="88">
        <v>2316</v>
      </c>
      <c r="BN110" s="88">
        <v>6871</v>
      </c>
      <c r="BO110" s="88">
        <v>178</v>
      </c>
      <c r="BP110" s="88">
        <v>733</v>
      </c>
      <c r="BQ110" s="88">
        <v>1473</v>
      </c>
      <c r="BR110" s="88">
        <v>101</v>
      </c>
      <c r="BS110" s="88">
        <v>171</v>
      </c>
      <c r="BT110" s="88">
        <v>272</v>
      </c>
      <c r="BU110" s="88">
        <v>9528</v>
      </c>
      <c r="BV110" s="88">
        <v>11844</v>
      </c>
      <c r="BW110" s="88">
        <v>39307</v>
      </c>
      <c r="BX110" s="88">
        <v>30928</v>
      </c>
      <c r="BY110" s="88">
        <v>5261</v>
      </c>
      <c r="BZ110" s="88">
        <v>3119</v>
      </c>
      <c r="CA110" s="88">
        <v>51151</v>
      </c>
      <c r="CB110" s="88">
        <v>2882</v>
      </c>
      <c r="CC110" s="88">
        <v>4642</v>
      </c>
      <c r="CD110" s="88">
        <v>29329</v>
      </c>
      <c r="CE110" s="88">
        <v>3120</v>
      </c>
      <c r="CF110" s="88">
        <v>2658</v>
      </c>
      <c r="CG110" s="88">
        <v>591</v>
      </c>
      <c r="CH110" s="88">
        <v>0</v>
      </c>
      <c r="CI110" s="88">
        <v>3</v>
      </c>
      <c r="CJ110" s="88">
        <v>6373</v>
      </c>
      <c r="CK110" s="88">
        <v>43225</v>
      </c>
      <c r="CL110" s="88">
        <v>667</v>
      </c>
      <c r="CM110" s="88">
        <v>4011</v>
      </c>
      <c r="CN110" s="88">
        <v>1447</v>
      </c>
      <c r="CO110" s="88">
        <v>454</v>
      </c>
      <c r="CP110" s="88">
        <v>213</v>
      </c>
      <c r="CQ110" s="88">
        <v>19</v>
      </c>
      <c r="CR110" s="88">
        <v>232</v>
      </c>
      <c r="CS110" s="88">
        <v>6812</v>
      </c>
      <c r="CT110" s="88">
        <v>50037</v>
      </c>
      <c r="CU110" s="88">
        <v>1261</v>
      </c>
      <c r="CV110" s="88">
        <v>690</v>
      </c>
      <c r="CW110" s="88">
        <v>350</v>
      </c>
      <c r="CX110" s="88">
        <v>14</v>
      </c>
      <c r="CY110" s="88">
        <v>2316</v>
      </c>
      <c r="CZ110" s="88">
        <v>2316</v>
      </c>
      <c r="DA110" s="88">
        <v>8711</v>
      </c>
      <c r="DB110" s="88">
        <v>186</v>
      </c>
      <c r="DC110" s="88">
        <v>733</v>
      </c>
      <c r="DD110" s="88">
        <v>1473</v>
      </c>
      <c r="DE110" s="88">
        <v>102</v>
      </c>
      <c r="DF110" s="88">
        <v>190</v>
      </c>
      <c r="DG110" s="88">
        <v>292</v>
      </c>
      <c r="DH110" s="88">
        <v>11395</v>
      </c>
      <c r="DI110" s="88">
        <v>13711</v>
      </c>
      <c r="DJ110" s="88">
        <v>36326</v>
      </c>
      <c r="DK110" s="88">
        <v>30387</v>
      </c>
      <c r="DL110" s="88">
        <v>2820</v>
      </c>
      <c r="DM110" s="88">
        <v>3119</v>
      </c>
      <c r="DN110" s="88">
        <v>50037</v>
      </c>
    </row>
    <row r="111" spans="1:118" x14ac:dyDescent="0.25">
      <c r="A111" s="82">
        <v>30926</v>
      </c>
      <c r="B111" s="88">
        <v>3219</v>
      </c>
      <c r="C111" s="88">
        <v>5915</v>
      </c>
      <c r="D111" s="88">
        <v>29515</v>
      </c>
      <c r="E111" s="88">
        <v>2977</v>
      </c>
      <c r="F111" s="88">
        <v>2726</v>
      </c>
      <c r="G111" s="88">
        <v>516</v>
      </c>
      <c r="H111" s="88">
        <v>2</v>
      </c>
      <c r="I111" s="88">
        <v>3</v>
      </c>
      <c r="J111" s="88">
        <v>6225</v>
      </c>
      <c r="K111" s="88">
        <v>44873</v>
      </c>
      <c r="L111" s="88">
        <v>716</v>
      </c>
      <c r="M111" s="88">
        <v>4162</v>
      </c>
      <c r="N111" s="88">
        <v>1448</v>
      </c>
      <c r="O111" s="88">
        <v>508</v>
      </c>
      <c r="P111" s="88">
        <v>214</v>
      </c>
      <c r="Q111" s="88">
        <v>20</v>
      </c>
      <c r="R111" s="88">
        <v>234</v>
      </c>
      <c r="S111" s="88">
        <v>7069</v>
      </c>
      <c r="T111" s="88">
        <v>51942</v>
      </c>
      <c r="U111" s="88">
        <v>1214</v>
      </c>
      <c r="V111" s="88">
        <v>629</v>
      </c>
      <c r="W111" s="88">
        <v>362</v>
      </c>
      <c r="X111" s="88">
        <v>15</v>
      </c>
      <c r="Y111" s="88">
        <v>2220</v>
      </c>
      <c r="Z111" s="88">
        <v>2220</v>
      </c>
      <c r="AA111" s="88">
        <v>7196</v>
      </c>
      <c r="AB111" s="88">
        <v>184</v>
      </c>
      <c r="AC111" s="88">
        <v>766</v>
      </c>
      <c r="AD111" s="88">
        <v>1517</v>
      </c>
      <c r="AE111" s="88">
        <v>104</v>
      </c>
      <c r="AF111" s="88">
        <v>194</v>
      </c>
      <c r="AG111" s="88">
        <v>298</v>
      </c>
      <c r="AH111" s="88">
        <v>9962</v>
      </c>
      <c r="AI111" s="88">
        <v>12182</v>
      </c>
      <c r="AJ111" s="88">
        <v>39760</v>
      </c>
      <c r="AK111" s="88">
        <v>31160</v>
      </c>
      <c r="AL111" s="88">
        <v>5422</v>
      </c>
      <c r="AM111" s="88">
        <v>3178</v>
      </c>
      <c r="AN111" s="88">
        <v>51942</v>
      </c>
      <c r="AO111" s="88">
        <v>3247</v>
      </c>
      <c r="AP111" s="88">
        <v>5853</v>
      </c>
      <c r="AQ111" s="88">
        <v>29572</v>
      </c>
      <c r="AR111" s="88">
        <v>2889</v>
      </c>
      <c r="AS111" s="88">
        <v>2725</v>
      </c>
      <c r="AT111" s="88">
        <v>503</v>
      </c>
      <c r="AU111" s="88">
        <v>1</v>
      </c>
      <c r="AV111" s="88">
        <v>3</v>
      </c>
      <c r="AW111" s="88">
        <v>6121</v>
      </c>
      <c r="AX111" s="88">
        <v>44793</v>
      </c>
      <c r="AY111" s="88">
        <v>719</v>
      </c>
      <c r="AZ111" s="88">
        <v>4141</v>
      </c>
      <c r="BA111" s="88">
        <v>1445</v>
      </c>
      <c r="BB111" s="88">
        <v>519</v>
      </c>
      <c r="BC111" s="88">
        <v>215</v>
      </c>
      <c r="BD111" s="88">
        <v>21</v>
      </c>
      <c r="BE111" s="88">
        <v>235</v>
      </c>
      <c r="BF111" s="88">
        <v>7060</v>
      </c>
      <c r="BG111" s="88">
        <v>51853</v>
      </c>
      <c r="BH111" s="88">
        <v>1178</v>
      </c>
      <c r="BI111" s="88">
        <v>616</v>
      </c>
      <c r="BJ111" s="88">
        <v>364</v>
      </c>
      <c r="BK111" s="88">
        <v>15</v>
      </c>
      <c r="BL111" s="88">
        <v>2174</v>
      </c>
      <c r="BM111" s="88">
        <v>2174</v>
      </c>
      <c r="BN111" s="88">
        <v>7439</v>
      </c>
      <c r="BO111" s="88">
        <v>188</v>
      </c>
      <c r="BP111" s="88">
        <v>766</v>
      </c>
      <c r="BQ111" s="88">
        <v>1519</v>
      </c>
      <c r="BR111" s="88">
        <v>102</v>
      </c>
      <c r="BS111" s="88">
        <v>196</v>
      </c>
      <c r="BT111" s="88">
        <v>298</v>
      </c>
      <c r="BU111" s="88">
        <v>10210</v>
      </c>
      <c r="BV111" s="88">
        <v>12384</v>
      </c>
      <c r="BW111" s="88">
        <v>39469</v>
      </c>
      <c r="BX111" s="88">
        <v>31067</v>
      </c>
      <c r="BY111" s="88">
        <v>5228</v>
      </c>
      <c r="BZ111" s="88">
        <v>3174</v>
      </c>
      <c r="CA111" s="88">
        <v>51853</v>
      </c>
      <c r="CB111" s="88">
        <v>3374</v>
      </c>
      <c r="CC111" s="88">
        <v>5153</v>
      </c>
      <c r="CD111" s="88">
        <v>28973</v>
      </c>
      <c r="CE111" s="88">
        <v>2889</v>
      </c>
      <c r="CF111" s="88">
        <v>2725</v>
      </c>
      <c r="CG111" s="88">
        <v>284</v>
      </c>
      <c r="CH111" s="88">
        <v>6</v>
      </c>
      <c r="CI111" s="88">
        <v>3</v>
      </c>
      <c r="CJ111" s="88">
        <v>5907</v>
      </c>
      <c r="CK111" s="88">
        <v>43407</v>
      </c>
      <c r="CL111" s="88">
        <v>719</v>
      </c>
      <c r="CM111" s="88">
        <v>4224</v>
      </c>
      <c r="CN111" s="88">
        <v>1445</v>
      </c>
      <c r="CO111" s="88">
        <v>540</v>
      </c>
      <c r="CP111" s="88">
        <v>214</v>
      </c>
      <c r="CQ111" s="88">
        <v>22</v>
      </c>
      <c r="CR111" s="88">
        <v>236</v>
      </c>
      <c r="CS111" s="88">
        <v>7164</v>
      </c>
      <c r="CT111" s="88">
        <v>50572</v>
      </c>
      <c r="CU111" s="88">
        <v>1178</v>
      </c>
      <c r="CV111" s="88">
        <v>616</v>
      </c>
      <c r="CW111" s="88">
        <v>364</v>
      </c>
      <c r="CX111" s="88">
        <v>15</v>
      </c>
      <c r="CY111" s="88">
        <v>2174</v>
      </c>
      <c r="CZ111" s="88">
        <v>2174</v>
      </c>
      <c r="DA111" s="88">
        <v>6485</v>
      </c>
      <c r="DB111" s="88">
        <v>192</v>
      </c>
      <c r="DC111" s="88">
        <v>766</v>
      </c>
      <c r="DD111" s="88">
        <v>1519</v>
      </c>
      <c r="DE111" s="88">
        <v>102</v>
      </c>
      <c r="DF111" s="88">
        <v>190</v>
      </c>
      <c r="DG111" s="88">
        <v>292</v>
      </c>
      <c r="DH111" s="88">
        <v>9255</v>
      </c>
      <c r="DI111" s="88">
        <v>11428</v>
      </c>
      <c r="DJ111" s="88">
        <v>39143</v>
      </c>
      <c r="DK111" s="88">
        <v>30908</v>
      </c>
      <c r="DL111" s="88">
        <v>5062</v>
      </c>
      <c r="DM111" s="88">
        <v>3174</v>
      </c>
      <c r="DN111" s="88">
        <v>50572</v>
      </c>
    </row>
    <row r="112" spans="1:118" x14ac:dyDescent="0.25">
      <c r="A112" s="82">
        <v>31017</v>
      </c>
      <c r="B112" s="88">
        <v>3298</v>
      </c>
      <c r="C112" s="88">
        <v>6042</v>
      </c>
      <c r="D112" s="88">
        <v>30004</v>
      </c>
      <c r="E112" s="88">
        <v>3007</v>
      </c>
      <c r="F112" s="88">
        <v>2819</v>
      </c>
      <c r="G112" s="88">
        <v>486</v>
      </c>
      <c r="H112" s="88">
        <v>1</v>
      </c>
      <c r="I112" s="88">
        <v>3</v>
      </c>
      <c r="J112" s="88">
        <v>6316</v>
      </c>
      <c r="K112" s="88">
        <v>45660</v>
      </c>
      <c r="L112" s="88">
        <v>759</v>
      </c>
      <c r="M112" s="88">
        <v>4247</v>
      </c>
      <c r="N112" s="88">
        <v>1457</v>
      </c>
      <c r="O112" s="88">
        <v>505</v>
      </c>
      <c r="P112" s="88">
        <v>218</v>
      </c>
      <c r="Q112" s="88">
        <v>20</v>
      </c>
      <c r="R112" s="88">
        <v>238</v>
      </c>
      <c r="S112" s="88">
        <v>7206</v>
      </c>
      <c r="T112" s="88">
        <v>52867</v>
      </c>
      <c r="U112" s="88">
        <v>1235</v>
      </c>
      <c r="V112" s="88">
        <v>588</v>
      </c>
      <c r="W112" s="88">
        <v>375</v>
      </c>
      <c r="X112" s="88">
        <v>16</v>
      </c>
      <c r="Y112" s="88">
        <v>2213</v>
      </c>
      <c r="Z112" s="88">
        <v>2213</v>
      </c>
      <c r="AA112" s="88">
        <v>7220</v>
      </c>
      <c r="AB112" s="88">
        <v>184</v>
      </c>
      <c r="AC112" s="88">
        <v>801</v>
      </c>
      <c r="AD112" s="88">
        <v>1552</v>
      </c>
      <c r="AE112" s="88">
        <v>104</v>
      </c>
      <c r="AF112" s="88">
        <v>213</v>
      </c>
      <c r="AG112" s="88">
        <v>317</v>
      </c>
      <c r="AH112" s="88">
        <v>10074</v>
      </c>
      <c r="AI112" s="88">
        <v>12287</v>
      </c>
      <c r="AJ112" s="88">
        <v>40580</v>
      </c>
      <c r="AK112" s="88">
        <v>31728</v>
      </c>
      <c r="AL112" s="88">
        <v>5601</v>
      </c>
      <c r="AM112" s="88">
        <v>3251</v>
      </c>
      <c r="AN112" s="88">
        <v>52867</v>
      </c>
      <c r="AO112" s="88">
        <v>3305</v>
      </c>
      <c r="AP112" s="88">
        <v>6004</v>
      </c>
      <c r="AQ112" s="88">
        <v>30039</v>
      </c>
      <c r="AR112" s="88">
        <v>3009</v>
      </c>
      <c r="AS112" s="88">
        <v>2814</v>
      </c>
      <c r="AT112" s="88">
        <v>526</v>
      </c>
      <c r="AU112" s="88">
        <v>1</v>
      </c>
      <c r="AV112" s="88">
        <v>3</v>
      </c>
      <c r="AW112" s="88">
        <v>6353</v>
      </c>
      <c r="AX112" s="88">
        <v>45701</v>
      </c>
      <c r="AY112" s="88">
        <v>760</v>
      </c>
      <c r="AZ112" s="88">
        <v>4252</v>
      </c>
      <c r="BA112" s="88">
        <v>1456</v>
      </c>
      <c r="BB112" s="88">
        <v>435</v>
      </c>
      <c r="BC112" s="88">
        <v>214</v>
      </c>
      <c r="BD112" s="88">
        <v>18</v>
      </c>
      <c r="BE112" s="88">
        <v>232</v>
      </c>
      <c r="BF112" s="88">
        <v>7134</v>
      </c>
      <c r="BG112" s="88">
        <v>52835</v>
      </c>
      <c r="BH112" s="88">
        <v>1236</v>
      </c>
      <c r="BI112" s="88">
        <v>591</v>
      </c>
      <c r="BJ112" s="88">
        <v>377</v>
      </c>
      <c r="BK112" s="88">
        <v>16</v>
      </c>
      <c r="BL112" s="88">
        <v>2221</v>
      </c>
      <c r="BM112" s="88">
        <v>2221</v>
      </c>
      <c r="BN112" s="88">
        <v>7228</v>
      </c>
      <c r="BO112" s="88">
        <v>183</v>
      </c>
      <c r="BP112" s="88">
        <v>801</v>
      </c>
      <c r="BQ112" s="88">
        <v>1553</v>
      </c>
      <c r="BR112" s="88">
        <v>107</v>
      </c>
      <c r="BS112" s="88">
        <v>213</v>
      </c>
      <c r="BT112" s="88">
        <v>321</v>
      </c>
      <c r="BU112" s="88">
        <v>10086</v>
      </c>
      <c r="BV112" s="88">
        <v>12306</v>
      </c>
      <c r="BW112" s="88">
        <v>40528</v>
      </c>
      <c r="BX112" s="88">
        <v>31612</v>
      </c>
      <c r="BY112" s="88">
        <v>5668</v>
      </c>
      <c r="BZ112" s="88">
        <v>3248</v>
      </c>
      <c r="CA112" s="88">
        <v>52835</v>
      </c>
      <c r="CB112" s="88">
        <v>3497</v>
      </c>
      <c r="CC112" s="88">
        <v>8626</v>
      </c>
      <c r="CD112" s="88">
        <v>31175</v>
      </c>
      <c r="CE112" s="88">
        <v>3009</v>
      </c>
      <c r="CF112" s="88">
        <v>2814</v>
      </c>
      <c r="CG112" s="88">
        <v>697</v>
      </c>
      <c r="CH112" s="88">
        <v>0</v>
      </c>
      <c r="CI112" s="88">
        <v>3</v>
      </c>
      <c r="CJ112" s="88">
        <v>6524</v>
      </c>
      <c r="CK112" s="88">
        <v>49821</v>
      </c>
      <c r="CL112" s="88">
        <v>760</v>
      </c>
      <c r="CM112" s="88">
        <v>4435</v>
      </c>
      <c r="CN112" s="88">
        <v>1456</v>
      </c>
      <c r="CO112" s="88">
        <v>442</v>
      </c>
      <c r="CP112" s="88">
        <v>217</v>
      </c>
      <c r="CQ112" s="88">
        <v>19</v>
      </c>
      <c r="CR112" s="88">
        <v>236</v>
      </c>
      <c r="CS112" s="88">
        <v>7327</v>
      </c>
      <c r="CT112" s="88">
        <v>57148</v>
      </c>
      <c r="CU112" s="88">
        <v>1236</v>
      </c>
      <c r="CV112" s="88">
        <v>591</v>
      </c>
      <c r="CW112" s="88">
        <v>377</v>
      </c>
      <c r="CX112" s="88">
        <v>16</v>
      </c>
      <c r="CY112" s="88">
        <v>2221</v>
      </c>
      <c r="CZ112" s="88">
        <v>2221</v>
      </c>
      <c r="DA112" s="88">
        <v>6269</v>
      </c>
      <c r="DB112" s="88">
        <v>177</v>
      </c>
      <c r="DC112" s="88">
        <v>801</v>
      </c>
      <c r="DD112" s="88">
        <v>1553</v>
      </c>
      <c r="DE112" s="88">
        <v>112</v>
      </c>
      <c r="DF112" s="88">
        <v>202</v>
      </c>
      <c r="DG112" s="88">
        <v>314</v>
      </c>
      <c r="DH112" s="88">
        <v>9114</v>
      </c>
      <c r="DI112" s="88">
        <v>11335</v>
      </c>
      <c r="DJ112" s="88">
        <v>45814</v>
      </c>
      <c r="DK112" s="88">
        <v>33588</v>
      </c>
      <c r="DL112" s="88">
        <v>8977</v>
      </c>
      <c r="DM112" s="88">
        <v>3248</v>
      </c>
      <c r="DN112" s="88">
        <v>57148</v>
      </c>
    </row>
    <row r="113" spans="1:118" x14ac:dyDescent="0.25">
      <c r="A113" s="82">
        <v>31107</v>
      </c>
      <c r="B113" s="88">
        <v>3419</v>
      </c>
      <c r="C113" s="88">
        <v>6189</v>
      </c>
      <c r="D113" s="88">
        <v>30460</v>
      </c>
      <c r="E113" s="88">
        <v>3068</v>
      </c>
      <c r="F113" s="88">
        <v>2943</v>
      </c>
      <c r="G113" s="88">
        <v>502</v>
      </c>
      <c r="H113" s="88">
        <v>1</v>
      </c>
      <c r="I113" s="88">
        <v>4</v>
      </c>
      <c r="J113" s="88">
        <v>6517</v>
      </c>
      <c r="K113" s="88">
        <v>46584</v>
      </c>
      <c r="L113" s="88">
        <v>798</v>
      </c>
      <c r="M113" s="88">
        <v>4326</v>
      </c>
      <c r="N113" s="88">
        <v>1473</v>
      </c>
      <c r="O113" s="88">
        <v>504</v>
      </c>
      <c r="P113" s="88">
        <v>225</v>
      </c>
      <c r="Q113" s="88">
        <v>20</v>
      </c>
      <c r="R113" s="88">
        <v>245</v>
      </c>
      <c r="S113" s="88">
        <v>7347</v>
      </c>
      <c r="T113" s="88">
        <v>53931</v>
      </c>
      <c r="U113" s="88">
        <v>1292</v>
      </c>
      <c r="V113" s="88">
        <v>590</v>
      </c>
      <c r="W113" s="88">
        <v>402</v>
      </c>
      <c r="X113" s="88">
        <v>16</v>
      </c>
      <c r="Y113" s="88">
        <v>2301</v>
      </c>
      <c r="Z113" s="88">
        <v>2301</v>
      </c>
      <c r="AA113" s="88">
        <v>7258</v>
      </c>
      <c r="AB113" s="88">
        <v>183</v>
      </c>
      <c r="AC113" s="88">
        <v>843</v>
      </c>
      <c r="AD113" s="88">
        <v>1571</v>
      </c>
      <c r="AE113" s="88">
        <v>101</v>
      </c>
      <c r="AF113" s="88">
        <v>229</v>
      </c>
      <c r="AG113" s="88">
        <v>330</v>
      </c>
      <c r="AH113" s="88">
        <v>10186</v>
      </c>
      <c r="AI113" s="88">
        <v>12486</v>
      </c>
      <c r="AJ113" s="88">
        <v>41445</v>
      </c>
      <c r="AK113" s="88">
        <v>32675</v>
      </c>
      <c r="AL113" s="88">
        <v>5432</v>
      </c>
      <c r="AM113" s="88">
        <v>3337</v>
      </c>
      <c r="AN113" s="88">
        <v>53931</v>
      </c>
      <c r="AO113" s="88">
        <v>3379</v>
      </c>
      <c r="AP113" s="88">
        <v>6295</v>
      </c>
      <c r="AQ113" s="88">
        <v>30320</v>
      </c>
      <c r="AR113" s="88">
        <v>3056</v>
      </c>
      <c r="AS113" s="88">
        <v>2938</v>
      </c>
      <c r="AT113" s="88">
        <v>457</v>
      </c>
      <c r="AU113" s="88">
        <v>1</v>
      </c>
      <c r="AV113" s="88">
        <v>4</v>
      </c>
      <c r="AW113" s="88">
        <v>6456</v>
      </c>
      <c r="AX113" s="88">
        <v>46449</v>
      </c>
      <c r="AY113" s="88">
        <v>798</v>
      </c>
      <c r="AZ113" s="88">
        <v>4323</v>
      </c>
      <c r="BA113" s="88">
        <v>1473</v>
      </c>
      <c r="BB113" s="88">
        <v>576</v>
      </c>
      <c r="BC113" s="88">
        <v>226</v>
      </c>
      <c r="BD113" s="88">
        <v>23</v>
      </c>
      <c r="BE113" s="88">
        <v>249</v>
      </c>
      <c r="BF113" s="88">
        <v>7420</v>
      </c>
      <c r="BG113" s="88">
        <v>53869</v>
      </c>
      <c r="BH113" s="88">
        <v>1294</v>
      </c>
      <c r="BI113" s="88">
        <v>589</v>
      </c>
      <c r="BJ113" s="88">
        <v>400</v>
      </c>
      <c r="BK113" s="88">
        <v>16</v>
      </c>
      <c r="BL113" s="88">
        <v>2299</v>
      </c>
      <c r="BM113" s="88">
        <v>2299</v>
      </c>
      <c r="BN113" s="88">
        <v>6903</v>
      </c>
      <c r="BO113" s="88">
        <v>180</v>
      </c>
      <c r="BP113" s="88">
        <v>842</v>
      </c>
      <c r="BQ113" s="88">
        <v>1573</v>
      </c>
      <c r="BR113" s="88">
        <v>100</v>
      </c>
      <c r="BS113" s="88">
        <v>227</v>
      </c>
      <c r="BT113" s="88">
        <v>327</v>
      </c>
      <c r="BU113" s="88">
        <v>9825</v>
      </c>
      <c r="BV113" s="88">
        <v>12124</v>
      </c>
      <c r="BW113" s="88">
        <v>41745</v>
      </c>
      <c r="BX113" s="88">
        <v>32681</v>
      </c>
      <c r="BY113" s="88">
        <v>5728</v>
      </c>
      <c r="BZ113" s="88">
        <v>3336</v>
      </c>
      <c r="CA113" s="88">
        <v>53869</v>
      </c>
      <c r="CB113" s="88">
        <v>3277</v>
      </c>
      <c r="CC113" s="88">
        <v>5429</v>
      </c>
      <c r="CD113" s="88">
        <v>29263</v>
      </c>
      <c r="CE113" s="88">
        <v>3056</v>
      </c>
      <c r="CF113" s="88">
        <v>2938</v>
      </c>
      <c r="CG113" s="88">
        <v>220</v>
      </c>
      <c r="CH113" s="88">
        <v>4</v>
      </c>
      <c r="CI113" s="88">
        <v>4</v>
      </c>
      <c r="CJ113" s="88">
        <v>6222</v>
      </c>
      <c r="CK113" s="88">
        <v>44190</v>
      </c>
      <c r="CL113" s="88">
        <v>798</v>
      </c>
      <c r="CM113" s="88">
        <v>4119</v>
      </c>
      <c r="CN113" s="88">
        <v>1473</v>
      </c>
      <c r="CO113" s="88">
        <v>571</v>
      </c>
      <c r="CP113" s="88">
        <v>225</v>
      </c>
      <c r="CQ113" s="88">
        <v>23</v>
      </c>
      <c r="CR113" s="88">
        <v>248</v>
      </c>
      <c r="CS113" s="88">
        <v>7208</v>
      </c>
      <c r="CT113" s="88">
        <v>51398</v>
      </c>
      <c r="CU113" s="88">
        <v>1294</v>
      </c>
      <c r="CV113" s="88">
        <v>589</v>
      </c>
      <c r="CW113" s="88">
        <v>400</v>
      </c>
      <c r="CX113" s="88">
        <v>16</v>
      </c>
      <c r="CY113" s="88">
        <v>2299</v>
      </c>
      <c r="CZ113" s="88">
        <v>2299</v>
      </c>
      <c r="DA113" s="88">
        <v>6800</v>
      </c>
      <c r="DB113" s="88">
        <v>174</v>
      </c>
      <c r="DC113" s="88">
        <v>842</v>
      </c>
      <c r="DD113" s="88">
        <v>1573</v>
      </c>
      <c r="DE113" s="88">
        <v>96</v>
      </c>
      <c r="DF113" s="88">
        <v>223</v>
      </c>
      <c r="DG113" s="88">
        <v>319</v>
      </c>
      <c r="DH113" s="88">
        <v>9709</v>
      </c>
      <c r="DI113" s="88">
        <v>12008</v>
      </c>
      <c r="DJ113" s="88">
        <v>39390</v>
      </c>
      <c r="DK113" s="88">
        <v>31389</v>
      </c>
      <c r="DL113" s="88">
        <v>4665</v>
      </c>
      <c r="DM113" s="88">
        <v>3336</v>
      </c>
      <c r="DN113" s="88">
        <v>51398</v>
      </c>
    </row>
    <row r="114" spans="1:118" x14ac:dyDescent="0.25">
      <c r="A114" s="82">
        <v>31199</v>
      </c>
      <c r="B114" s="88">
        <v>3547</v>
      </c>
      <c r="C114" s="88">
        <v>6366</v>
      </c>
      <c r="D114" s="88">
        <v>31064</v>
      </c>
      <c r="E114" s="88">
        <v>3166</v>
      </c>
      <c r="F114" s="88">
        <v>3099</v>
      </c>
      <c r="G114" s="88">
        <v>542</v>
      </c>
      <c r="H114" s="88">
        <v>3</v>
      </c>
      <c r="I114" s="88">
        <v>4</v>
      </c>
      <c r="J114" s="88">
        <v>6813</v>
      </c>
      <c r="K114" s="88">
        <v>47790</v>
      </c>
      <c r="L114" s="88">
        <v>835</v>
      </c>
      <c r="M114" s="88">
        <v>4390</v>
      </c>
      <c r="N114" s="88">
        <v>1493</v>
      </c>
      <c r="O114" s="88">
        <v>507</v>
      </c>
      <c r="P114" s="88">
        <v>235</v>
      </c>
      <c r="Q114" s="88">
        <v>21</v>
      </c>
      <c r="R114" s="88">
        <v>256</v>
      </c>
      <c r="S114" s="88">
        <v>7480</v>
      </c>
      <c r="T114" s="88">
        <v>55270</v>
      </c>
      <c r="U114" s="88">
        <v>1386</v>
      </c>
      <c r="V114" s="88">
        <v>654</v>
      </c>
      <c r="W114" s="88">
        <v>456</v>
      </c>
      <c r="X114" s="88">
        <v>17</v>
      </c>
      <c r="Y114" s="88">
        <v>2513</v>
      </c>
      <c r="Z114" s="88">
        <v>2513</v>
      </c>
      <c r="AA114" s="88">
        <v>7423</v>
      </c>
      <c r="AB114" s="88">
        <v>186</v>
      </c>
      <c r="AC114" s="88">
        <v>897</v>
      </c>
      <c r="AD114" s="88">
        <v>1572</v>
      </c>
      <c r="AE114" s="88">
        <v>96</v>
      </c>
      <c r="AF114" s="88">
        <v>245</v>
      </c>
      <c r="AG114" s="88">
        <v>341</v>
      </c>
      <c r="AH114" s="88">
        <v>10419</v>
      </c>
      <c r="AI114" s="88">
        <v>12932</v>
      </c>
      <c r="AJ114" s="88">
        <v>42338</v>
      </c>
      <c r="AK114" s="88">
        <v>33924</v>
      </c>
      <c r="AL114" s="88">
        <v>4982</v>
      </c>
      <c r="AM114" s="88">
        <v>3432</v>
      </c>
      <c r="AN114" s="88">
        <v>55270</v>
      </c>
      <c r="AO114" s="88">
        <v>3581</v>
      </c>
      <c r="AP114" s="88">
        <v>6306</v>
      </c>
      <c r="AQ114" s="88">
        <v>31147</v>
      </c>
      <c r="AR114" s="88">
        <v>3243</v>
      </c>
      <c r="AS114" s="88">
        <v>3099</v>
      </c>
      <c r="AT114" s="88">
        <v>516</v>
      </c>
      <c r="AU114" s="88">
        <v>2</v>
      </c>
      <c r="AV114" s="88">
        <v>4</v>
      </c>
      <c r="AW114" s="88">
        <v>6863</v>
      </c>
      <c r="AX114" s="88">
        <v>47897</v>
      </c>
      <c r="AY114" s="88">
        <v>834</v>
      </c>
      <c r="AZ114" s="88">
        <v>4409</v>
      </c>
      <c r="BA114" s="88">
        <v>1497</v>
      </c>
      <c r="BB114" s="88">
        <v>492</v>
      </c>
      <c r="BC114" s="88">
        <v>236</v>
      </c>
      <c r="BD114" s="88">
        <v>20</v>
      </c>
      <c r="BE114" s="88">
        <v>256</v>
      </c>
      <c r="BF114" s="88">
        <v>7488</v>
      </c>
      <c r="BG114" s="88">
        <v>55385</v>
      </c>
      <c r="BH114" s="88">
        <v>1397</v>
      </c>
      <c r="BI114" s="88">
        <v>621</v>
      </c>
      <c r="BJ114" s="88">
        <v>438</v>
      </c>
      <c r="BK114" s="88">
        <v>17</v>
      </c>
      <c r="BL114" s="88">
        <v>2472</v>
      </c>
      <c r="BM114" s="88">
        <v>2472</v>
      </c>
      <c r="BN114" s="88">
        <v>7693</v>
      </c>
      <c r="BO114" s="88">
        <v>186</v>
      </c>
      <c r="BP114" s="88">
        <v>889</v>
      </c>
      <c r="BQ114" s="88">
        <v>1579</v>
      </c>
      <c r="BR114" s="88">
        <v>97</v>
      </c>
      <c r="BS114" s="88">
        <v>244</v>
      </c>
      <c r="BT114" s="88">
        <v>341</v>
      </c>
      <c r="BU114" s="88">
        <v>10688</v>
      </c>
      <c r="BV114" s="88">
        <v>13160</v>
      </c>
      <c r="BW114" s="88">
        <v>42224</v>
      </c>
      <c r="BX114" s="88">
        <v>33904</v>
      </c>
      <c r="BY114" s="88">
        <v>4883</v>
      </c>
      <c r="BZ114" s="88">
        <v>3438</v>
      </c>
      <c r="CA114" s="88">
        <v>55385</v>
      </c>
      <c r="CB114" s="88">
        <v>3319</v>
      </c>
      <c r="CC114" s="88">
        <v>5236</v>
      </c>
      <c r="CD114" s="88">
        <v>31606</v>
      </c>
      <c r="CE114" s="88">
        <v>3243</v>
      </c>
      <c r="CF114" s="88">
        <v>3099</v>
      </c>
      <c r="CG114" s="88">
        <v>598</v>
      </c>
      <c r="CH114" s="88">
        <v>-7</v>
      </c>
      <c r="CI114" s="88">
        <v>4</v>
      </c>
      <c r="CJ114" s="88">
        <v>6936</v>
      </c>
      <c r="CK114" s="88">
        <v>47097</v>
      </c>
      <c r="CL114" s="88">
        <v>834</v>
      </c>
      <c r="CM114" s="88">
        <v>4299</v>
      </c>
      <c r="CN114" s="88">
        <v>1497</v>
      </c>
      <c r="CO114" s="88">
        <v>428</v>
      </c>
      <c r="CP114" s="88">
        <v>235</v>
      </c>
      <c r="CQ114" s="88">
        <v>18</v>
      </c>
      <c r="CR114" s="88">
        <v>253</v>
      </c>
      <c r="CS114" s="88">
        <v>7311</v>
      </c>
      <c r="CT114" s="88">
        <v>54408</v>
      </c>
      <c r="CU114" s="88">
        <v>1397</v>
      </c>
      <c r="CV114" s="88">
        <v>621</v>
      </c>
      <c r="CW114" s="88">
        <v>438</v>
      </c>
      <c r="CX114" s="88">
        <v>17</v>
      </c>
      <c r="CY114" s="88">
        <v>2472</v>
      </c>
      <c r="CZ114" s="88">
        <v>2472</v>
      </c>
      <c r="DA114" s="88">
        <v>9735</v>
      </c>
      <c r="DB114" s="88">
        <v>195</v>
      </c>
      <c r="DC114" s="88">
        <v>889</v>
      </c>
      <c r="DD114" s="88">
        <v>1579</v>
      </c>
      <c r="DE114" s="88">
        <v>98</v>
      </c>
      <c r="DF114" s="88">
        <v>267</v>
      </c>
      <c r="DG114" s="88">
        <v>365</v>
      </c>
      <c r="DH114" s="88">
        <v>12763</v>
      </c>
      <c r="DI114" s="88">
        <v>15235</v>
      </c>
      <c r="DJ114" s="88">
        <v>39173</v>
      </c>
      <c r="DK114" s="88">
        <v>33283</v>
      </c>
      <c r="DL114" s="88">
        <v>2453</v>
      </c>
      <c r="DM114" s="88">
        <v>3438</v>
      </c>
      <c r="DN114" s="88">
        <v>54408</v>
      </c>
    </row>
    <row r="115" spans="1:118" x14ac:dyDescent="0.25">
      <c r="A115" s="82">
        <v>31291</v>
      </c>
      <c r="B115" s="88">
        <v>3680</v>
      </c>
      <c r="C115" s="88">
        <v>6561</v>
      </c>
      <c r="D115" s="88">
        <v>31929</v>
      </c>
      <c r="E115" s="88">
        <v>3267</v>
      </c>
      <c r="F115" s="88">
        <v>3268</v>
      </c>
      <c r="G115" s="88">
        <v>582</v>
      </c>
      <c r="H115" s="88">
        <v>5</v>
      </c>
      <c r="I115" s="88">
        <v>4</v>
      </c>
      <c r="J115" s="88">
        <v>7125</v>
      </c>
      <c r="K115" s="88">
        <v>49295</v>
      </c>
      <c r="L115" s="88">
        <v>871</v>
      </c>
      <c r="M115" s="88">
        <v>4432</v>
      </c>
      <c r="N115" s="88">
        <v>1512</v>
      </c>
      <c r="O115" s="88">
        <v>507</v>
      </c>
      <c r="P115" s="88">
        <v>246</v>
      </c>
      <c r="Q115" s="88">
        <v>21</v>
      </c>
      <c r="R115" s="88">
        <v>267</v>
      </c>
      <c r="S115" s="88">
        <v>7589</v>
      </c>
      <c r="T115" s="88">
        <v>56884</v>
      </c>
      <c r="U115" s="88">
        <v>1496</v>
      </c>
      <c r="V115" s="88">
        <v>755</v>
      </c>
      <c r="W115" s="88">
        <v>526</v>
      </c>
      <c r="X115" s="88">
        <v>18</v>
      </c>
      <c r="Y115" s="88">
        <v>2795</v>
      </c>
      <c r="Z115" s="88">
        <v>2795</v>
      </c>
      <c r="AA115" s="88">
        <v>7682</v>
      </c>
      <c r="AB115" s="88">
        <v>193</v>
      </c>
      <c r="AC115" s="88">
        <v>956</v>
      </c>
      <c r="AD115" s="88">
        <v>1565</v>
      </c>
      <c r="AE115" s="88">
        <v>97</v>
      </c>
      <c r="AF115" s="88">
        <v>259</v>
      </c>
      <c r="AG115" s="88">
        <v>356</v>
      </c>
      <c r="AH115" s="88">
        <v>10752</v>
      </c>
      <c r="AI115" s="88">
        <v>13547</v>
      </c>
      <c r="AJ115" s="88">
        <v>43337</v>
      </c>
      <c r="AK115" s="88">
        <v>35116</v>
      </c>
      <c r="AL115" s="88">
        <v>4692</v>
      </c>
      <c r="AM115" s="88">
        <v>3529</v>
      </c>
      <c r="AN115" s="88">
        <v>56884</v>
      </c>
      <c r="AO115" s="88">
        <v>3697</v>
      </c>
      <c r="AP115" s="88">
        <v>6480</v>
      </c>
      <c r="AQ115" s="88">
        <v>31836</v>
      </c>
      <c r="AR115" s="88">
        <v>3161</v>
      </c>
      <c r="AS115" s="88">
        <v>3278</v>
      </c>
      <c r="AT115" s="88">
        <v>670</v>
      </c>
      <c r="AU115" s="88">
        <v>5</v>
      </c>
      <c r="AV115" s="88">
        <v>4</v>
      </c>
      <c r="AW115" s="88">
        <v>7118</v>
      </c>
      <c r="AX115" s="88">
        <v>49131</v>
      </c>
      <c r="AY115" s="88">
        <v>871</v>
      </c>
      <c r="AZ115" s="88">
        <v>4424</v>
      </c>
      <c r="BA115" s="88">
        <v>1511</v>
      </c>
      <c r="BB115" s="88">
        <v>469</v>
      </c>
      <c r="BC115" s="88">
        <v>241</v>
      </c>
      <c r="BD115" s="88">
        <v>20</v>
      </c>
      <c r="BE115" s="88">
        <v>261</v>
      </c>
      <c r="BF115" s="88">
        <v>7537</v>
      </c>
      <c r="BG115" s="88">
        <v>56667</v>
      </c>
      <c r="BH115" s="88">
        <v>1469</v>
      </c>
      <c r="BI115" s="88">
        <v>778</v>
      </c>
      <c r="BJ115" s="88">
        <v>542</v>
      </c>
      <c r="BK115" s="88">
        <v>18</v>
      </c>
      <c r="BL115" s="88">
        <v>2807</v>
      </c>
      <c r="BM115" s="88">
        <v>2807</v>
      </c>
      <c r="BN115" s="88">
        <v>7705</v>
      </c>
      <c r="BO115" s="88">
        <v>193</v>
      </c>
      <c r="BP115" s="88">
        <v>962</v>
      </c>
      <c r="BQ115" s="88">
        <v>1557</v>
      </c>
      <c r="BR115" s="88">
        <v>94</v>
      </c>
      <c r="BS115" s="88">
        <v>259</v>
      </c>
      <c r="BT115" s="88">
        <v>354</v>
      </c>
      <c r="BU115" s="88">
        <v>10771</v>
      </c>
      <c r="BV115" s="88">
        <v>13577</v>
      </c>
      <c r="BW115" s="88">
        <v>43090</v>
      </c>
      <c r="BX115" s="88">
        <v>35279</v>
      </c>
      <c r="BY115" s="88">
        <v>4282</v>
      </c>
      <c r="BZ115" s="88">
        <v>3529</v>
      </c>
      <c r="CA115" s="88">
        <v>56667</v>
      </c>
      <c r="CB115" s="88">
        <v>3838</v>
      </c>
      <c r="CC115" s="88">
        <v>5945</v>
      </c>
      <c r="CD115" s="88">
        <v>31192</v>
      </c>
      <c r="CE115" s="88">
        <v>3161</v>
      </c>
      <c r="CF115" s="88">
        <v>3278</v>
      </c>
      <c r="CG115" s="88">
        <v>386</v>
      </c>
      <c r="CH115" s="88">
        <v>12</v>
      </c>
      <c r="CI115" s="88">
        <v>4</v>
      </c>
      <c r="CJ115" s="88">
        <v>6840</v>
      </c>
      <c r="CK115" s="88">
        <v>47816</v>
      </c>
      <c r="CL115" s="88">
        <v>871</v>
      </c>
      <c r="CM115" s="88">
        <v>4522</v>
      </c>
      <c r="CN115" s="88">
        <v>1511</v>
      </c>
      <c r="CO115" s="88">
        <v>486</v>
      </c>
      <c r="CP115" s="88">
        <v>240</v>
      </c>
      <c r="CQ115" s="88">
        <v>21</v>
      </c>
      <c r="CR115" s="88">
        <v>261</v>
      </c>
      <c r="CS115" s="88">
        <v>7651</v>
      </c>
      <c r="CT115" s="88">
        <v>55467</v>
      </c>
      <c r="CU115" s="88">
        <v>1469</v>
      </c>
      <c r="CV115" s="88">
        <v>778</v>
      </c>
      <c r="CW115" s="88">
        <v>542</v>
      </c>
      <c r="CX115" s="88">
        <v>18</v>
      </c>
      <c r="CY115" s="88">
        <v>2807</v>
      </c>
      <c r="CZ115" s="88">
        <v>2807</v>
      </c>
      <c r="DA115" s="88">
        <v>6774</v>
      </c>
      <c r="DB115" s="88">
        <v>197</v>
      </c>
      <c r="DC115" s="88">
        <v>962</v>
      </c>
      <c r="DD115" s="88">
        <v>1557</v>
      </c>
      <c r="DE115" s="88">
        <v>94</v>
      </c>
      <c r="DF115" s="88">
        <v>254</v>
      </c>
      <c r="DG115" s="88">
        <v>348</v>
      </c>
      <c r="DH115" s="88">
        <v>9838</v>
      </c>
      <c r="DI115" s="88">
        <v>12645</v>
      </c>
      <c r="DJ115" s="88">
        <v>42822</v>
      </c>
      <c r="DK115" s="88">
        <v>35125</v>
      </c>
      <c r="DL115" s="88">
        <v>4168</v>
      </c>
      <c r="DM115" s="88">
        <v>3529</v>
      </c>
      <c r="DN115" s="88">
        <v>55467</v>
      </c>
    </row>
    <row r="116" spans="1:118" x14ac:dyDescent="0.25">
      <c r="A116" s="82">
        <v>31382</v>
      </c>
      <c r="B116" s="88">
        <v>3836</v>
      </c>
      <c r="C116" s="88">
        <v>6762</v>
      </c>
      <c r="D116" s="88">
        <v>32900</v>
      </c>
      <c r="E116" s="88">
        <v>3375</v>
      </c>
      <c r="F116" s="88">
        <v>3436</v>
      </c>
      <c r="G116" s="88">
        <v>602</v>
      </c>
      <c r="H116" s="88">
        <v>6</v>
      </c>
      <c r="I116" s="88">
        <v>4</v>
      </c>
      <c r="J116" s="88">
        <v>7423</v>
      </c>
      <c r="K116" s="88">
        <v>50920</v>
      </c>
      <c r="L116" s="88">
        <v>905</v>
      </c>
      <c r="M116" s="88">
        <v>4480</v>
      </c>
      <c r="N116" s="88">
        <v>1536</v>
      </c>
      <c r="O116" s="88">
        <v>518</v>
      </c>
      <c r="P116" s="88">
        <v>252</v>
      </c>
      <c r="Q116" s="88">
        <v>22</v>
      </c>
      <c r="R116" s="88">
        <v>273</v>
      </c>
      <c r="S116" s="88">
        <v>7713</v>
      </c>
      <c r="T116" s="88">
        <v>58634</v>
      </c>
      <c r="U116" s="88">
        <v>1612</v>
      </c>
      <c r="V116" s="88">
        <v>847</v>
      </c>
      <c r="W116" s="88">
        <v>583</v>
      </c>
      <c r="X116" s="88">
        <v>18</v>
      </c>
      <c r="Y116" s="88">
        <v>3060</v>
      </c>
      <c r="Z116" s="88">
        <v>3060</v>
      </c>
      <c r="AA116" s="88">
        <v>7930</v>
      </c>
      <c r="AB116" s="88">
        <v>198</v>
      </c>
      <c r="AC116" s="88">
        <v>1006</v>
      </c>
      <c r="AD116" s="88">
        <v>1565</v>
      </c>
      <c r="AE116" s="88">
        <v>103</v>
      </c>
      <c r="AF116" s="88">
        <v>269</v>
      </c>
      <c r="AG116" s="88">
        <v>372</v>
      </c>
      <c r="AH116" s="88">
        <v>11071</v>
      </c>
      <c r="AI116" s="88">
        <v>14132</v>
      </c>
      <c r="AJ116" s="88">
        <v>44502</v>
      </c>
      <c r="AK116" s="88">
        <v>36077</v>
      </c>
      <c r="AL116" s="88">
        <v>4792</v>
      </c>
      <c r="AM116" s="88">
        <v>3633</v>
      </c>
      <c r="AN116" s="88">
        <v>58634</v>
      </c>
      <c r="AO116" s="88">
        <v>3796</v>
      </c>
      <c r="AP116" s="88">
        <v>6891</v>
      </c>
      <c r="AQ116" s="88">
        <v>32857</v>
      </c>
      <c r="AR116" s="88">
        <v>3431</v>
      </c>
      <c r="AS116" s="88">
        <v>3438</v>
      </c>
      <c r="AT116" s="88">
        <v>535</v>
      </c>
      <c r="AU116" s="88">
        <v>7</v>
      </c>
      <c r="AV116" s="88">
        <v>4</v>
      </c>
      <c r="AW116" s="88">
        <v>7414</v>
      </c>
      <c r="AX116" s="88">
        <v>50958</v>
      </c>
      <c r="AY116" s="88">
        <v>907</v>
      </c>
      <c r="AZ116" s="88">
        <v>4479</v>
      </c>
      <c r="BA116" s="88">
        <v>1536</v>
      </c>
      <c r="BB116" s="88">
        <v>558</v>
      </c>
      <c r="BC116" s="88">
        <v>259</v>
      </c>
      <c r="BD116" s="88">
        <v>23</v>
      </c>
      <c r="BE116" s="88">
        <v>282</v>
      </c>
      <c r="BF116" s="88">
        <v>7762</v>
      </c>
      <c r="BG116" s="88">
        <v>58720</v>
      </c>
      <c r="BH116" s="88">
        <v>1638</v>
      </c>
      <c r="BI116" s="88">
        <v>859</v>
      </c>
      <c r="BJ116" s="88">
        <v>591</v>
      </c>
      <c r="BK116" s="88">
        <v>18</v>
      </c>
      <c r="BL116" s="88">
        <v>3106</v>
      </c>
      <c r="BM116" s="88">
        <v>3106</v>
      </c>
      <c r="BN116" s="88">
        <v>7796</v>
      </c>
      <c r="BO116" s="88">
        <v>201</v>
      </c>
      <c r="BP116" s="88">
        <v>1008</v>
      </c>
      <c r="BQ116" s="88">
        <v>1563</v>
      </c>
      <c r="BR116" s="88">
        <v>98</v>
      </c>
      <c r="BS116" s="88">
        <v>272</v>
      </c>
      <c r="BT116" s="88">
        <v>370</v>
      </c>
      <c r="BU116" s="88">
        <v>10939</v>
      </c>
      <c r="BV116" s="88">
        <v>14045</v>
      </c>
      <c r="BW116" s="88">
        <v>44676</v>
      </c>
      <c r="BX116" s="88">
        <v>36344</v>
      </c>
      <c r="BY116" s="88">
        <v>4701</v>
      </c>
      <c r="BZ116" s="88">
        <v>3631</v>
      </c>
      <c r="CA116" s="88">
        <v>58720</v>
      </c>
      <c r="CB116" s="88">
        <v>4016</v>
      </c>
      <c r="CC116" s="88">
        <v>9315</v>
      </c>
      <c r="CD116" s="88">
        <v>34099</v>
      </c>
      <c r="CE116" s="88">
        <v>3431</v>
      </c>
      <c r="CF116" s="88">
        <v>3438</v>
      </c>
      <c r="CG116" s="88">
        <v>702</v>
      </c>
      <c r="CH116" s="88">
        <v>6</v>
      </c>
      <c r="CI116" s="88">
        <v>4</v>
      </c>
      <c r="CJ116" s="88">
        <v>7580</v>
      </c>
      <c r="CK116" s="88">
        <v>55010</v>
      </c>
      <c r="CL116" s="88">
        <v>907</v>
      </c>
      <c r="CM116" s="88">
        <v>4491</v>
      </c>
      <c r="CN116" s="88">
        <v>1536</v>
      </c>
      <c r="CO116" s="88">
        <v>562</v>
      </c>
      <c r="CP116" s="88">
        <v>264</v>
      </c>
      <c r="CQ116" s="88">
        <v>23</v>
      </c>
      <c r="CR116" s="88">
        <v>287</v>
      </c>
      <c r="CS116" s="88">
        <v>7783</v>
      </c>
      <c r="CT116" s="88">
        <v>62793</v>
      </c>
      <c r="CU116" s="88">
        <v>1638</v>
      </c>
      <c r="CV116" s="88">
        <v>859</v>
      </c>
      <c r="CW116" s="88">
        <v>591</v>
      </c>
      <c r="CX116" s="88">
        <v>18</v>
      </c>
      <c r="CY116" s="88">
        <v>3106</v>
      </c>
      <c r="CZ116" s="88">
        <v>3106</v>
      </c>
      <c r="DA116" s="88">
        <v>6799</v>
      </c>
      <c r="DB116" s="88">
        <v>194</v>
      </c>
      <c r="DC116" s="88">
        <v>1008</v>
      </c>
      <c r="DD116" s="88">
        <v>1563</v>
      </c>
      <c r="DE116" s="88">
        <v>102</v>
      </c>
      <c r="DF116" s="88">
        <v>257</v>
      </c>
      <c r="DG116" s="88">
        <v>359</v>
      </c>
      <c r="DH116" s="88">
        <v>9924</v>
      </c>
      <c r="DI116" s="88">
        <v>13030</v>
      </c>
      <c r="DJ116" s="88">
        <v>49763</v>
      </c>
      <c r="DK116" s="88">
        <v>38604</v>
      </c>
      <c r="DL116" s="88">
        <v>7529</v>
      </c>
      <c r="DM116" s="88">
        <v>3631</v>
      </c>
      <c r="DN116" s="88">
        <v>62793</v>
      </c>
    </row>
    <row r="117" spans="1:118" x14ac:dyDescent="0.25">
      <c r="A117" s="82">
        <v>31472</v>
      </c>
      <c r="B117" s="88">
        <v>4020</v>
      </c>
      <c r="C117" s="88">
        <v>6873</v>
      </c>
      <c r="D117" s="88">
        <v>33812</v>
      </c>
      <c r="E117" s="88">
        <v>3478</v>
      </c>
      <c r="F117" s="88">
        <v>3619</v>
      </c>
      <c r="G117" s="88">
        <v>570</v>
      </c>
      <c r="H117" s="88">
        <v>7</v>
      </c>
      <c r="I117" s="88">
        <v>4</v>
      </c>
      <c r="J117" s="88">
        <v>7678</v>
      </c>
      <c r="K117" s="88">
        <v>52382</v>
      </c>
      <c r="L117" s="88">
        <v>938</v>
      </c>
      <c r="M117" s="88">
        <v>4571</v>
      </c>
      <c r="N117" s="88">
        <v>1580</v>
      </c>
      <c r="O117" s="88">
        <v>551</v>
      </c>
      <c r="P117" s="88">
        <v>256</v>
      </c>
      <c r="Q117" s="88">
        <v>23</v>
      </c>
      <c r="R117" s="88">
        <v>279</v>
      </c>
      <c r="S117" s="88">
        <v>7920</v>
      </c>
      <c r="T117" s="88">
        <v>60302</v>
      </c>
      <c r="U117" s="88">
        <v>1725</v>
      </c>
      <c r="V117" s="88">
        <v>897</v>
      </c>
      <c r="W117" s="88">
        <v>617</v>
      </c>
      <c r="X117" s="88">
        <v>18</v>
      </c>
      <c r="Y117" s="88">
        <v>3257</v>
      </c>
      <c r="Z117" s="88">
        <v>3257</v>
      </c>
      <c r="AA117" s="88">
        <v>8267</v>
      </c>
      <c r="AB117" s="88">
        <v>203</v>
      </c>
      <c r="AC117" s="88">
        <v>1032</v>
      </c>
      <c r="AD117" s="88">
        <v>1584</v>
      </c>
      <c r="AE117" s="88">
        <v>106</v>
      </c>
      <c r="AF117" s="88">
        <v>275</v>
      </c>
      <c r="AG117" s="88">
        <v>381</v>
      </c>
      <c r="AH117" s="88">
        <v>11467</v>
      </c>
      <c r="AI117" s="88">
        <v>14724</v>
      </c>
      <c r="AJ117" s="88">
        <v>45578</v>
      </c>
      <c r="AK117" s="88">
        <v>36951</v>
      </c>
      <c r="AL117" s="88">
        <v>4868</v>
      </c>
      <c r="AM117" s="88">
        <v>3759</v>
      </c>
      <c r="AN117" s="88">
        <v>60302</v>
      </c>
      <c r="AO117" s="88">
        <v>4000</v>
      </c>
      <c r="AP117" s="88">
        <v>6840</v>
      </c>
      <c r="AQ117" s="88">
        <v>34038</v>
      </c>
      <c r="AR117" s="88">
        <v>3519</v>
      </c>
      <c r="AS117" s="88">
        <v>3615</v>
      </c>
      <c r="AT117" s="88">
        <v>591</v>
      </c>
      <c r="AU117" s="88">
        <v>6</v>
      </c>
      <c r="AV117" s="88">
        <v>4</v>
      </c>
      <c r="AW117" s="88">
        <v>7735</v>
      </c>
      <c r="AX117" s="88">
        <v>52613</v>
      </c>
      <c r="AY117" s="88">
        <v>939</v>
      </c>
      <c r="AZ117" s="88">
        <v>4559</v>
      </c>
      <c r="BA117" s="88">
        <v>1577</v>
      </c>
      <c r="BB117" s="88">
        <v>530</v>
      </c>
      <c r="BC117" s="88">
        <v>253</v>
      </c>
      <c r="BD117" s="88">
        <v>22</v>
      </c>
      <c r="BE117" s="88">
        <v>276</v>
      </c>
      <c r="BF117" s="88">
        <v>7882</v>
      </c>
      <c r="BG117" s="88">
        <v>60494</v>
      </c>
      <c r="BH117" s="88">
        <v>1728</v>
      </c>
      <c r="BI117" s="88">
        <v>900</v>
      </c>
      <c r="BJ117" s="88">
        <v>616</v>
      </c>
      <c r="BK117" s="88">
        <v>18</v>
      </c>
      <c r="BL117" s="88">
        <v>3262</v>
      </c>
      <c r="BM117" s="88">
        <v>3262</v>
      </c>
      <c r="BN117" s="88">
        <v>8289</v>
      </c>
      <c r="BO117" s="88">
        <v>200</v>
      </c>
      <c r="BP117" s="88">
        <v>1034</v>
      </c>
      <c r="BQ117" s="88">
        <v>1584</v>
      </c>
      <c r="BR117" s="88">
        <v>119</v>
      </c>
      <c r="BS117" s="88">
        <v>272</v>
      </c>
      <c r="BT117" s="88">
        <v>392</v>
      </c>
      <c r="BU117" s="88">
        <v>11499</v>
      </c>
      <c r="BV117" s="88">
        <v>14761</v>
      </c>
      <c r="BW117" s="88">
        <v>45734</v>
      </c>
      <c r="BX117" s="88">
        <v>36580</v>
      </c>
      <c r="BY117" s="88">
        <v>5399</v>
      </c>
      <c r="BZ117" s="88">
        <v>3755</v>
      </c>
      <c r="CA117" s="88">
        <v>60494</v>
      </c>
      <c r="CB117" s="88">
        <v>3881</v>
      </c>
      <c r="CC117" s="88">
        <v>6004</v>
      </c>
      <c r="CD117" s="88">
        <v>32861</v>
      </c>
      <c r="CE117" s="88">
        <v>3519</v>
      </c>
      <c r="CF117" s="88">
        <v>3615</v>
      </c>
      <c r="CG117" s="88">
        <v>280</v>
      </c>
      <c r="CH117" s="88">
        <v>11</v>
      </c>
      <c r="CI117" s="88">
        <v>4</v>
      </c>
      <c r="CJ117" s="88">
        <v>7428</v>
      </c>
      <c r="CK117" s="88">
        <v>50175</v>
      </c>
      <c r="CL117" s="88">
        <v>939</v>
      </c>
      <c r="CM117" s="88">
        <v>4528</v>
      </c>
      <c r="CN117" s="88">
        <v>1577</v>
      </c>
      <c r="CO117" s="88">
        <v>529</v>
      </c>
      <c r="CP117" s="88">
        <v>251</v>
      </c>
      <c r="CQ117" s="88">
        <v>22</v>
      </c>
      <c r="CR117" s="88">
        <v>273</v>
      </c>
      <c r="CS117" s="88">
        <v>7846</v>
      </c>
      <c r="CT117" s="88">
        <v>58021</v>
      </c>
      <c r="CU117" s="88">
        <v>1728</v>
      </c>
      <c r="CV117" s="88">
        <v>900</v>
      </c>
      <c r="CW117" s="88">
        <v>616</v>
      </c>
      <c r="CX117" s="88">
        <v>18</v>
      </c>
      <c r="CY117" s="88">
        <v>3262</v>
      </c>
      <c r="CZ117" s="88">
        <v>3262</v>
      </c>
      <c r="DA117" s="88">
        <v>8107</v>
      </c>
      <c r="DB117" s="88">
        <v>194</v>
      </c>
      <c r="DC117" s="88">
        <v>1034</v>
      </c>
      <c r="DD117" s="88">
        <v>1584</v>
      </c>
      <c r="DE117" s="88">
        <v>116</v>
      </c>
      <c r="DF117" s="88">
        <v>268</v>
      </c>
      <c r="DG117" s="88">
        <v>384</v>
      </c>
      <c r="DH117" s="88">
        <v>11303</v>
      </c>
      <c r="DI117" s="88">
        <v>14565</v>
      </c>
      <c r="DJ117" s="88">
        <v>43456</v>
      </c>
      <c r="DK117" s="88">
        <v>35140</v>
      </c>
      <c r="DL117" s="88">
        <v>4561</v>
      </c>
      <c r="DM117" s="88">
        <v>3755</v>
      </c>
      <c r="DN117" s="88">
        <v>58021</v>
      </c>
    </row>
    <row r="118" spans="1:118" x14ac:dyDescent="0.25">
      <c r="A118" s="82">
        <v>31564</v>
      </c>
      <c r="B118" s="88">
        <v>4209</v>
      </c>
      <c r="C118" s="88">
        <v>6904</v>
      </c>
      <c r="D118" s="88">
        <v>34583</v>
      </c>
      <c r="E118" s="88">
        <v>3603</v>
      </c>
      <c r="F118" s="88">
        <v>3833</v>
      </c>
      <c r="G118" s="88">
        <v>552</v>
      </c>
      <c r="H118" s="88">
        <v>7</v>
      </c>
      <c r="I118" s="88">
        <v>4</v>
      </c>
      <c r="J118" s="88">
        <v>7999</v>
      </c>
      <c r="K118" s="88">
        <v>53694</v>
      </c>
      <c r="L118" s="88">
        <v>976</v>
      </c>
      <c r="M118" s="88">
        <v>4703</v>
      </c>
      <c r="N118" s="88">
        <v>1648</v>
      </c>
      <c r="O118" s="88">
        <v>576</v>
      </c>
      <c r="P118" s="88">
        <v>263</v>
      </c>
      <c r="Q118" s="88">
        <v>24</v>
      </c>
      <c r="R118" s="88">
        <v>287</v>
      </c>
      <c r="S118" s="88">
        <v>8189</v>
      </c>
      <c r="T118" s="88">
        <v>61884</v>
      </c>
      <c r="U118" s="88">
        <v>1837</v>
      </c>
      <c r="V118" s="88">
        <v>918</v>
      </c>
      <c r="W118" s="88">
        <v>639</v>
      </c>
      <c r="X118" s="88">
        <v>18</v>
      </c>
      <c r="Y118" s="88">
        <v>3412</v>
      </c>
      <c r="Z118" s="88">
        <v>3412</v>
      </c>
      <c r="AA118" s="88">
        <v>8754</v>
      </c>
      <c r="AB118" s="88">
        <v>206</v>
      </c>
      <c r="AC118" s="88">
        <v>1036</v>
      </c>
      <c r="AD118" s="88">
        <v>1621</v>
      </c>
      <c r="AE118" s="88">
        <v>105</v>
      </c>
      <c r="AF118" s="88">
        <v>279</v>
      </c>
      <c r="AG118" s="88">
        <v>383</v>
      </c>
      <c r="AH118" s="88">
        <v>12000</v>
      </c>
      <c r="AI118" s="88">
        <v>15412</v>
      </c>
      <c r="AJ118" s="88">
        <v>46472</v>
      </c>
      <c r="AK118" s="88">
        <v>37954</v>
      </c>
      <c r="AL118" s="88">
        <v>4609</v>
      </c>
      <c r="AM118" s="88">
        <v>3909</v>
      </c>
      <c r="AN118" s="88">
        <v>61884</v>
      </c>
      <c r="AO118" s="88">
        <v>4277</v>
      </c>
      <c r="AP118" s="88">
        <v>6940</v>
      </c>
      <c r="AQ118" s="88">
        <v>34398</v>
      </c>
      <c r="AR118" s="88">
        <v>3519</v>
      </c>
      <c r="AS118" s="88">
        <v>3809</v>
      </c>
      <c r="AT118" s="88">
        <v>583</v>
      </c>
      <c r="AU118" s="88">
        <v>6</v>
      </c>
      <c r="AV118" s="88">
        <v>4</v>
      </c>
      <c r="AW118" s="88">
        <v>7921</v>
      </c>
      <c r="AX118" s="88">
        <v>53536</v>
      </c>
      <c r="AY118" s="88">
        <v>967</v>
      </c>
      <c r="AZ118" s="88">
        <v>4689</v>
      </c>
      <c r="BA118" s="88">
        <v>1636</v>
      </c>
      <c r="BB118" s="88">
        <v>581</v>
      </c>
      <c r="BC118" s="88">
        <v>258</v>
      </c>
      <c r="BD118" s="88">
        <v>24</v>
      </c>
      <c r="BE118" s="88">
        <v>282</v>
      </c>
      <c r="BF118" s="88">
        <v>8156</v>
      </c>
      <c r="BG118" s="88">
        <v>61692</v>
      </c>
      <c r="BH118" s="88">
        <v>1809</v>
      </c>
      <c r="BI118" s="88">
        <v>904</v>
      </c>
      <c r="BJ118" s="88">
        <v>626</v>
      </c>
      <c r="BK118" s="88">
        <v>18</v>
      </c>
      <c r="BL118" s="88">
        <v>3358</v>
      </c>
      <c r="BM118" s="88">
        <v>3358</v>
      </c>
      <c r="BN118" s="88">
        <v>8754</v>
      </c>
      <c r="BO118" s="88">
        <v>206</v>
      </c>
      <c r="BP118" s="88">
        <v>1040</v>
      </c>
      <c r="BQ118" s="88">
        <v>1618</v>
      </c>
      <c r="BR118" s="88">
        <v>95</v>
      </c>
      <c r="BS118" s="88">
        <v>280</v>
      </c>
      <c r="BT118" s="88">
        <v>375</v>
      </c>
      <c r="BU118" s="88">
        <v>11992</v>
      </c>
      <c r="BV118" s="88">
        <v>15350</v>
      </c>
      <c r="BW118" s="88">
        <v>46342</v>
      </c>
      <c r="BX118" s="88">
        <v>37918</v>
      </c>
      <c r="BY118" s="88">
        <v>4521</v>
      </c>
      <c r="BZ118" s="88">
        <v>3903</v>
      </c>
      <c r="CA118" s="88">
        <v>61692</v>
      </c>
      <c r="CB118" s="88">
        <v>3964</v>
      </c>
      <c r="CC118" s="88">
        <v>5871</v>
      </c>
      <c r="CD118" s="88">
        <v>34909</v>
      </c>
      <c r="CE118" s="88">
        <v>3519</v>
      </c>
      <c r="CF118" s="88">
        <v>3809</v>
      </c>
      <c r="CG118" s="88">
        <v>676</v>
      </c>
      <c r="CH118" s="88">
        <v>-6</v>
      </c>
      <c r="CI118" s="88">
        <v>4</v>
      </c>
      <c r="CJ118" s="88">
        <v>8003</v>
      </c>
      <c r="CK118" s="88">
        <v>52746</v>
      </c>
      <c r="CL118" s="88">
        <v>967</v>
      </c>
      <c r="CM118" s="88">
        <v>4780</v>
      </c>
      <c r="CN118" s="88">
        <v>1636</v>
      </c>
      <c r="CO118" s="88">
        <v>512</v>
      </c>
      <c r="CP118" s="88">
        <v>258</v>
      </c>
      <c r="CQ118" s="88">
        <v>22</v>
      </c>
      <c r="CR118" s="88">
        <v>280</v>
      </c>
      <c r="CS118" s="88">
        <v>8175</v>
      </c>
      <c r="CT118" s="88">
        <v>60922</v>
      </c>
      <c r="CU118" s="88">
        <v>1809</v>
      </c>
      <c r="CV118" s="88">
        <v>904</v>
      </c>
      <c r="CW118" s="88">
        <v>626</v>
      </c>
      <c r="CX118" s="88">
        <v>18</v>
      </c>
      <c r="CY118" s="88">
        <v>3358</v>
      </c>
      <c r="CZ118" s="88">
        <v>3358</v>
      </c>
      <c r="DA118" s="88">
        <v>11034</v>
      </c>
      <c r="DB118" s="88">
        <v>215</v>
      </c>
      <c r="DC118" s="88">
        <v>1040</v>
      </c>
      <c r="DD118" s="88">
        <v>1618</v>
      </c>
      <c r="DE118" s="88">
        <v>96</v>
      </c>
      <c r="DF118" s="88">
        <v>303</v>
      </c>
      <c r="DG118" s="88">
        <v>399</v>
      </c>
      <c r="DH118" s="88">
        <v>14305</v>
      </c>
      <c r="DI118" s="88">
        <v>17663</v>
      </c>
      <c r="DJ118" s="88">
        <v>43259</v>
      </c>
      <c r="DK118" s="88">
        <v>37251</v>
      </c>
      <c r="DL118" s="88">
        <v>2105</v>
      </c>
      <c r="DM118" s="88">
        <v>3903</v>
      </c>
      <c r="DN118" s="88">
        <v>60922</v>
      </c>
    </row>
    <row r="119" spans="1:118" x14ac:dyDescent="0.25">
      <c r="A119" s="82">
        <v>31656</v>
      </c>
      <c r="B119" s="88">
        <v>4355</v>
      </c>
      <c r="C119" s="88">
        <v>6950</v>
      </c>
      <c r="D119" s="88">
        <v>35175</v>
      </c>
      <c r="E119" s="88">
        <v>3735</v>
      </c>
      <c r="F119" s="88">
        <v>4064</v>
      </c>
      <c r="G119" s="88">
        <v>539</v>
      </c>
      <c r="H119" s="88">
        <v>7</v>
      </c>
      <c r="I119" s="88">
        <v>4</v>
      </c>
      <c r="J119" s="88">
        <v>8349</v>
      </c>
      <c r="K119" s="88">
        <v>54829</v>
      </c>
      <c r="L119" s="88">
        <v>1015</v>
      </c>
      <c r="M119" s="88">
        <v>4839</v>
      </c>
      <c r="N119" s="88">
        <v>1726</v>
      </c>
      <c r="O119" s="88">
        <v>594</v>
      </c>
      <c r="P119" s="88">
        <v>271</v>
      </c>
      <c r="Q119" s="88">
        <v>24</v>
      </c>
      <c r="R119" s="88">
        <v>295</v>
      </c>
      <c r="S119" s="88">
        <v>8470</v>
      </c>
      <c r="T119" s="88">
        <v>63299</v>
      </c>
      <c r="U119" s="88">
        <v>1941</v>
      </c>
      <c r="V119" s="88">
        <v>939</v>
      </c>
      <c r="W119" s="88">
        <v>662</v>
      </c>
      <c r="X119" s="88">
        <v>18</v>
      </c>
      <c r="Y119" s="88">
        <v>3560</v>
      </c>
      <c r="Z119" s="88">
        <v>3560</v>
      </c>
      <c r="AA119" s="88">
        <v>9201</v>
      </c>
      <c r="AB119" s="88">
        <v>209</v>
      </c>
      <c r="AC119" s="88">
        <v>1031</v>
      </c>
      <c r="AD119" s="88">
        <v>1663</v>
      </c>
      <c r="AE119" s="88">
        <v>102</v>
      </c>
      <c r="AF119" s="88">
        <v>281</v>
      </c>
      <c r="AG119" s="88">
        <v>384</v>
      </c>
      <c r="AH119" s="88">
        <v>12488</v>
      </c>
      <c r="AI119" s="88">
        <v>16048</v>
      </c>
      <c r="AJ119" s="88">
        <v>47252</v>
      </c>
      <c r="AK119" s="88">
        <v>39062</v>
      </c>
      <c r="AL119" s="88">
        <v>4120</v>
      </c>
      <c r="AM119" s="88">
        <v>4070</v>
      </c>
      <c r="AN119" s="88">
        <v>63299</v>
      </c>
      <c r="AO119" s="88">
        <v>4322</v>
      </c>
      <c r="AP119" s="88">
        <v>6840</v>
      </c>
      <c r="AQ119" s="88">
        <v>35297</v>
      </c>
      <c r="AR119" s="88">
        <v>3750</v>
      </c>
      <c r="AS119" s="88">
        <v>4081</v>
      </c>
      <c r="AT119" s="88">
        <v>465</v>
      </c>
      <c r="AU119" s="88">
        <v>7</v>
      </c>
      <c r="AV119" s="88">
        <v>4</v>
      </c>
      <c r="AW119" s="88">
        <v>8306</v>
      </c>
      <c r="AX119" s="88">
        <v>54766</v>
      </c>
      <c r="AY119" s="88">
        <v>1019</v>
      </c>
      <c r="AZ119" s="88">
        <v>4875</v>
      </c>
      <c r="BA119" s="88">
        <v>1736</v>
      </c>
      <c r="BB119" s="88">
        <v>595</v>
      </c>
      <c r="BC119" s="88">
        <v>274</v>
      </c>
      <c r="BD119" s="88">
        <v>24</v>
      </c>
      <c r="BE119" s="88">
        <v>299</v>
      </c>
      <c r="BF119" s="88">
        <v>8524</v>
      </c>
      <c r="BG119" s="88">
        <v>63290</v>
      </c>
      <c r="BH119" s="88">
        <v>1959</v>
      </c>
      <c r="BI119" s="88">
        <v>944</v>
      </c>
      <c r="BJ119" s="88">
        <v>671</v>
      </c>
      <c r="BK119" s="88">
        <v>18</v>
      </c>
      <c r="BL119" s="88">
        <v>3592</v>
      </c>
      <c r="BM119" s="88">
        <v>3592</v>
      </c>
      <c r="BN119" s="88">
        <v>9269</v>
      </c>
      <c r="BO119" s="88">
        <v>212</v>
      </c>
      <c r="BP119" s="88">
        <v>1024</v>
      </c>
      <c r="BQ119" s="88">
        <v>1668</v>
      </c>
      <c r="BR119" s="88">
        <v>103</v>
      </c>
      <c r="BS119" s="88">
        <v>284</v>
      </c>
      <c r="BT119" s="88">
        <v>387</v>
      </c>
      <c r="BU119" s="88">
        <v>12560</v>
      </c>
      <c r="BV119" s="88">
        <v>16152</v>
      </c>
      <c r="BW119" s="88">
        <v>47138</v>
      </c>
      <c r="BX119" s="88">
        <v>39268</v>
      </c>
      <c r="BY119" s="88">
        <v>3792</v>
      </c>
      <c r="BZ119" s="88">
        <v>4079</v>
      </c>
      <c r="CA119" s="88">
        <v>63290</v>
      </c>
      <c r="CB119" s="88">
        <v>4309</v>
      </c>
      <c r="CC119" s="88">
        <v>6414</v>
      </c>
      <c r="CD119" s="88">
        <v>34576</v>
      </c>
      <c r="CE119" s="88">
        <v>3750</v>
      </c>
      <c r="CF119" s="88">
        <v>4081</v>
      </c>
      <c r="CG119" s="88">
        <v>272</v>
      </c>
      <c r="CH119" s="88">
        <v>16</v>
      </c>
      <c r="CI119" s="88">
        <v>4</v>
      </c>
      <c r="CJ119" s="88">
        <v>8122</v>
      </c>
      <c r="CK119" s="88">
        <v>53422</v>
      </c>
      <c r="CL119" s="88">
        <v>1019</v>
      </c>
      <c r="CM119" s="88">
        <v>4871</v>
      </c>
      <c r="CN119" s="88">
        <v>1736</v>
      </c>
      <c r="CO119" s="88">
        <v>616</v>
      </c>
      <c r="CP119" s="88">
        <v>272</v>
      </c>
      <c r="CQ119" s="88">
        <v>25</v>
      </c>
      <c r="CR119" s="88">
        <v>297</v>
      </c>
      <c r="CS119" s="88">
        <v>8540</v>
      </c>
      <c r="CT119" s="88">
        <v>61962</v>
      </c>
      <c r="CU119" s="88">
        <v>1959</v>
      </c>
      <c r="CV119" s="88">
        <v>944</v>
      </c>
      <c r="CW119" s="88">
        <v>671</v>
      </c>
      <c r="CX119" s="88">
        <v>18</v>
      </c>
      <c r="CY119" s="88">
        <v>3592</v>
      </c>
      <c r="CZ119" s="88">
        <v>3592</v>
      </c>
      <c r="DA119" s="88">
        <v>8225</v>
      </c>
      <c r="DB119" s="88">
        <v>216</v>
      </c>
      <c r="DC119" s="88">
        <v>1024</v>
      </c>
      <c r="DD119" s="88">
        <v>1668</v>
      </c>
      <c r="DE119" s="88">
        <v>102</v>
      </c>
      <c r="DF119" s="88">
        <v>281</v>
      </c>
      <c r="DG119" s="88">
        <v>383</v>
      </c>
      <c r="DH119" s="88">
        <v>11516</v>
      </c>
      <c r="DI119" s="88">
        <v>15108</v>
      </c>
      <c r="DJ119" s="88">
        <v>46854</v>
      </c>
      <c r="DK119" s="88">
        <v>39117</v>
      </c>
      <c r="DL119" s="88">
        <v>3658</v>
      </c>
      <c r="DM119" s="88">
        <v>4079</v>
      </c>
      <c r="DN119" s="88">
        <v>61962</v>
      </c>
    </row>
    <row r="120" spans="1:118" x14ac:dyDescent="0.25">
      <c r="A120" s="82">
        <v>31747</v>
      </c>
      <c r="B120" s="88">
        <v>4451</v>
      </c>
      <c r="C120" s="88">
        <v>7118</v>
      </c>
      <c r="D120" s="88">
        <v>35722</v>
      </c>
      <c r="E120" s="88">
        <v>3862</v>
      </c>
      <c r="F120" s="88">
        <v>4271</v>
      </c>
      <c r="G120" s="88">
        <v>544</v>
      </c>
      <c r="H120" s="88">
        <v>8</v>
      </c>
      <c r="I120" s="88">
        <v>4</v>
      </c>
      <c r="J120" s="88">
        <v>8689</v>
      </c>
      <c r="K120" s="88">
        <v>55981</v>
      </c>
      <c r="L120" s="88">
        <v>1042</v>
      </c>
      <c r="M120" s="88">
        <v>4944</v>
      </c>
      <c r="N120" s="88">
        <v>1793</v>
      </c>
      <c r="O120" s="88">
        <v>614</v>
      </c>
      <c r="P120" s="88">
        <v>280</v>
      </c>
      <c r="Q120" s="88">
        <v>25</v>
      </c>
      <c r="R120" s="88">
        <v>305</v>
      </c>
      <c r="S120" s="88">
        <v>8698</v>
      </c>
      <c r="T120" s="88">
        <v>64679</v>
      </c>
      <c r="U120" s="88">
        <v>2048</v>
      </c>
      <c r="V120" s="88">
        <v>962</v>
      </c>
      <c r="W120" s="88">
        <v>682</v>
      </c>
      <c r="X120" s="88">
        <v>18</v>
      </c>
      <c r="Y120" s="88">
        <v>3710</v>
      </c>
      <c r="Z120" s="88">
        <v>3710</v>
      </c>
      <c r="AA120" s="88">
        <v>9572</v>
      </c>
      <c r="AB120" s="88">
        <v>212</v>
      </c>
      <c r="AC120" s="88">
        <v>1025</v>
      </c>
      <c r="AD120" s="88">
        <v>1700</v>
      </c>
      <c r="AE120" s="88">
        <v>103</v>
      </c>
      <c r="AF120" s="88">
        <v>287</v>
      </c>
      <c r="AG120" s="88">
        <v>389</v>
      </c>
      <c r="AH120" s="88">
        <v>12897</v>
      </c>
      <c r="AI120" s="88">
        <v>16607</v>
      </c>
      <c r="AJ120" s="88">
        <v>48072</v>
      </c>
      <c r="AK120" s="88">
        <v>40058</v>
      </c>
      <c r="AL120" s="88">
        <v>3786</v>
      </c>
      <c r="AM120" s="88">
        <v>4228</v>
      </c>
      <c r="AN120" s="88">
        <v>64679</v>
      </c>
      <c r="AO120" s="88">
        <v>4458</v>
      </c>
      <c r="AP120" s="88">
        <v>7213</v>
      </c>
      <c r="AQ120" s="88">
        <v>35736</v>
      </c>
      <c r="AR120" s="88">
        <v>3925</v>
      </c>
      <c r="AS120" s="88">
        <v>4275</v>
      </c>
      <c r="AT120" s="88">
        <v>649</v>
      </c>
      <c r="AU120" s="88">
        <v>8</v>
      </c>
      <c r="AV120" s="88">
        <v>4</v>
      </c>
      <c r="AW120" s="88">
        <v>8860</v>
      </c>
      <c r="AX120" s="88">
        <v>56267</v>
      </c>
      <c r="AY120" s="88">
        <v>1047</v>
      </c>
      <c r="AZ120" s="88">
        <v>4932</v>
      </c>
      <c r="BA120" s="88">
        <v>1795</v>
      </c>
      <c r="BB120" s="88">
        <v>616</v>
      </c>
      <c r="BC120" s="88">
        <v>284</v>
      </c>
      <c r="BD120" s="88">
        <v>25</v>
      </c>
      <c r="BE120" s="88">
        <v>309</v>
      </c>
      <c r="BF120" s="88">
        <v>8698</v>
      </c>
      <c r="BG120" s="88">
        <v>64966</v>
      </c>
      <c r="BH120" s="88">
        <v>2047</v>
      </c>
      <c r="BI120" s="88">
        <v>964</v>
      </c>
      <c r="BJ120" s="88">
        <v>685</v>
      </c>
      <c r="BK120" s="88">
        <v>18</v>
      </c>
      <c r="BL120" s="88">
        <v>3714</v>
      </c>
      <c r="BM120" s="88">
        <v>3714</v>
      </c>
      <c r="BN120" s="88">
        <v>9516</v>
      </c>
      <c r="BO120" s="88">
        <v>208</v>
      </c>
      <c r="BP120" s="88">
        <v>1029</v>
      </c>
      <c r="BQ120" s="88">
        <v>1703</v>
      </c>
      <c r="BR120" s="88">
        <v>104</v>
      </c>
      <c r="BS120" s="88">
        <v>282</v>
      </c>
      <c r="BT120" s="88">
        <v>386</v>
      </c>
      <c r="BU120" s="88">
        <v>12842</v>
      </c>
      <c r="BV120" s="88">
        <v>16555</v>
      </c>
      <c r="BW120" s="88">
        <v>48410</v>
      </c>
      <c r="BX120" s="88">
        <v>40059</v>
      </c>
      <c r="BY120" s="88">
        <v>4124</v>
      </c>
      <c r="BZ120" s="88">
        <v>4227</v>
      </c>
      <c r="CA120" s="88">
        <v>64966</v>
      </c>
      <c r="CB120" s="88">
        <v>4411</v>
      </c>
      <c r="CC120" s="88">
        <v>9311</v>
      </c>
      <c r="CD120" s="88">
        <v>37080</v>
      </c>
      <c r="CE120" s="88">
        <v>3925</v>
      </c>
      <c r="CF120" s="88">
        <v>4275</v>
      </c>
      <c r="CG120" s="88">
        <v>844</v>
      </c>
      <c r="CH120" s="88">
        <v>7</v>
      </c>
      <c r="CI120" s="88">
        <v>4</v>
      </c>
      <c r="CJ120" s="88">
        <v>9055</v>
      </c>
      <c r="CK120" s="88">
        <v>59857</v>
      </c>
      <c r="CL120" s="88">
        <v>1047</v>
      </c>
      <c r="CM120" s="88">
        <v>4911</v>
      </c>
      <c r="CN120" s="88">
        <v>1795</v>
      </c>
      <c r="CO120" s="88">
        <v>614</v>
      </c>
      <c r="CP120" s="88">
        <v>290</v>
      </c>
      <c r="CQ120" s="88">
        <v>25</v>
      </c>
      <c r="CR120" s="88">
        <v>315</v>
      </c>
      <c r="CS120" s="88">
        <v>8683</v>
      </c>
      <c r="CT120" s="88">
        <v>68540</v>
      </c>
      <c r="CU120" s="88">
        <v>2047</v>
      </c>
      <c r="CV120" s="88">
        <v>964</v>
      </c>
      <c r="CW120" s="88">
        <v>685</v>
      </c>
      <c r="CX120" s="88">
        <v>18</v>
      </c>
      <c r="CY120" s="88">
        <v>3714</v>
      </c>
      <c r="CZ120" s="88">
        <v>3714</v>
      </c>
      <c r="DA120" s="88">
        <v>8379</v>
      </c>
      <c r="DB120" s="88">
        <v>200</v>
      </c>
      <c r="DC120" s="88">
        <v>1029</v>
      </c>
      <c r="DD120" s="88">
        <v>1703</v>
      </c>
      <c r="DE120" s="88">
        <v>107</v>
      </c>
      <c r="DF120" s="88">
        <v>267</v>
      </c>
      <c r="DG120" s="88">
        <v>374</v>
      </c>
      <c r="DH120" s="88">
        <v>11684</v>
      </c>
      <c r="DI120" s="88">
        <v>15398</v>
      </c>
      <c r="DJ120" s="88">
        <v>53142</v>
      </c>
      <c r="DK120" s="88">
        <v>42451</v>
      </c>
      <c r="DL120" s="88">
        <v>6464</v>
      </c>
      <c r="DM120" s="88">
        <v>4227</v>
      </c>
      <c r="DN120" s="88">
        <v>68540</v>
      </c>
    </row>
    <row r="121" spans="1:118" x14ac:dyDescent="0.25">
      <c r="A121" s="82">
        <v>31837</v>
      </c>
      <c r="B121" s="88">
        <v>4549</v>
      </c>
      <c r="C121" s="88">
        <v>7348</v>
      </c>
      <c r="D121" s="88">
        <v>36433</v>
      </c>
      <c r="E121" s="88">
        <v>3963</v>
      </c>
      <c r="F121" s="88">
        <v>4401</v>
      </c>
      <c r="G121" s="88">
        <v>624</v>
      </c>
      <c r="H121" s="88">
        <v>12</v>
      </c>
      <c r="I121" s="88">
        <v>4</v>
      </c>
      <c r="J121" s="88">
        <v>9004</v>
      </c>
      <c r="K121" s="88">
        <v>57335</v>
      </c>
      <c r="L121" s="88">
        <v>1043</v>
      </c>
      <c r="M121" s="88">
        <v>5028</v>
      </c>
      <c r="N121" s="88">
        <v>1829</v>
      </c>
      <c r="O121" s="88">
        <v>615</v>
      </c>
      <c r="P121" s="88">
        <v>286</v>
      </c>
      <c r="Q121" s="88">
        <v>25</v>
      </c>
      <c r="R121" s="88">
        <v>311</v>
      </c>
      <c r="S121" s="88">
        <v>8827</v>
      </c>
      <c r="T121" s="88">
        <v>66162</v>
      </c>
      <c r="U121" s="88">
        <v>2114</v>
      </c>
      <c r="V121" s="88">
        <v>982</v>
      </c>
      <c r="W121" s="88">
        <v>705</v>
      </c>
      <c r="X121" s="88">
        <v>18</v>
      </c>
      <c r="Y121" s="88">
        <v>3819</v>
      </c>
      <c r="Z121" s="88">
        <v>3819</v>
      </c>
      <c r="AA121" s="88">
        <v>9820</v>
      </c>
      <c r="AB121" s="88">
        <v>216</v>
      </c>
      <c r="AC121" s="88">
        <v>1035</v>
      </c>
      <c r="AD121" s="88">
        <v>1736</v>
      </c>
      <c r="AE121" s="88">
        <v>105</v>
      </c>
      <c r="AF121" s="88">
        <v>296</v>
      </c>
      <c r="AG121" s="88">
        <v>402</v>
      </c>
      <c r="AH121" s="88">
        <v>13209</v>
      </c>
      <c r="AI121" s="88">
        <v>17028</v>
      </c>
      <c r="AJ121" s="88">
        <v>49133</v>
      </c>
      <c r="AK121" s="88">
        <v>40926</v>
      </c>
      <c r="AL121" s="88">
        <v>3836</v>
      </c>
      <c r="AM121" s="88">
        <v>4371</v>
      </c>
      <c r="AN121" s="88">
        <v>66162</v>
      </c>
      <c r="AO121" s="88">
        <v>4559</v>
      </c>
      <c r="AP121" s="88">
        <v>7239</v>
      </c>
      <c r="AQ121" s="88">
        <v>36307</v>
      </c>
      <c r="AR121" s="88">
        <v>3922</v>
      </c>
      <c r="AS121" s="88">
        <v>4408</v>
      </c>
      <c r="AT121" s="88">
        <v>483</v>
      </c>
      <c r="AU121" s="88">
        <v>10</v>
      </c>
      <c r="AV121" s="88">
        <v>4</v>
      </c>
      <c r="AW121" s="88">
        <v>8827</v>
      </c>
      <c r="AX121" s="88">
        <v>56932</v>
      </c>
      <c r="AY121" s="88">
        <v>1047</v>
      </c>
      <c r="AZ121" s="88">
        <v>5036</v>
      </c>
      <c r="BA121" s="88">
        <v>1831</v>
      </c>
      <c r="BB121" s="88">
        <v>607</v>
      </c>
      <c r="BC121" s="88">
        <v>279</v>
      </c>
      <c r="BD121" s="88">
        <v>25</v>
      </c>
      <c r="BE121" s="88">
        <v>304</v>
      </c>
      <c r="BF121" s="88">
        <v>8825</v>
      </c>
      <c r="BG121" s="88">
        <v>65757</v>
      </c>
      <c r="BH121" s="88">
        <v>2093</v>
      </c>
      <c r="BI121" s="88">
        <v>975</v>
      </c>
      <c r="BJ121" s="88">
        <v>698</v>
      </c>
      <c r="BK121" s="88">
        <v>18</v>
      </c>
      <c r="BL121" s="88">
        <v>3784</v>
      </c>
      <c r="BM121" s="88">
        <v>3784</v>
      </c>
      <c r="BN121" s="88">
        <v>9853</v>
      </c>
      <c r="BO121" s="88">
        <v>218</v>
      </c>
      <c r="BP121" s="88">
        <v>1036</v>
      </c>
      <c r="BQ121" s="88">
        <v>1735</v>
      </c>
      <c r="BR121" s="88">
        <v>106</v>
      </c>
      <c r="BS121" s="88">
        <v>298</v>
      </c>
      <c r="BT121" s="88">
        <v>404</v>
      </c>
      <c r="BU121" s="88">
        <v>13246</v>
      </c>
      <c r="BV121" s="88">
        <v>17030</v>
      </c>
      <c r="BW121" s="88">
        <v>48726</v>
      </c>
      <c r="BX121" s="88">
        <v>40880</v>
      </c>
      <c r="BY121" s="88">
        <v>3476</v>
      </c>
      <c r="BZ121" s="88">
        <v>4370</v>
      </c>
      <c r="CA121" s="88">
        <v>65757</v>
      </c>
      <c r="CB121" s="88">
        <v>4565</v>
      </c>
      <c r="CC121" s="88">
        <v>6704</v>
      </c>
      <c r="CD121" s="88">
        <v>35080</v>
      </c>
      <c r="CE121" s="88">
        <v>3922</v>
      </c>
      <c r="CF121" s="88">
        <v>4408</v>
      </c>
      <c r="CG121" s="88">
        <v>227</v>
      </c>
      <c r="CH121" s="88">
        <v>16</v>
      </c>
      <c r="CI121" s="88">
        <v>4</v>
      </c>
      <c r="CJ121" s="88">
        <v>8577</v>
      </c>
      <c r="CK121" s="88">
        <v>54926</v>
      </c>
      <c r="CL121" s="88">
        <v>1047</v>
      </c>
      <c r="CM121" s="88">
        <v>5014</v>
      </c>
      <c r="CN121" s="88">
        <v>1831</v>
      </c>
      <c r="CO121" s="88">
        <v>605</v>
      </c>
      <c r="CP121" s="88">
        <v>276</v>
      </c>
      <c r="CQ121" s="88">
        <v>25</v>
      </c>
      <c r="CR121" s="88">
        <v>301</v>
      </c>
      <c r="CS121" s="88">
        <v>8798</v>
      </c>
      <c r="CT121" s="88">
        <v>63724</v>
      </c>
      <c r="CU121" s="88">
        <v>2093</v>
      </c>
      <c r="CV121" s="88">
        <v>975</v>
      </c>
      <c r="CW121" s="88">
        <v>698</v>
      </c>
      <c r="CX121" s="88">
        <v>18</v>
      </c>
      <c r="CY121" s="88">
        <v>3784</v>
      </c>
      <c r="CZ121" s="88">
        <v>3784</v>
      </c>
      <c r="DA121" s="88">
        <v>9597</v>
      </c>
      <c r="DB121" s="88">
        <v>212</v>
      </c>
      <c r="DC121" s="88">
        <v>1036</v>
      </c>
      <c r="DD121" s="88">
        <v>1735</v>
      </c>
      <c r="DE121" s="88">
        <v>104</v>
      </c>
      <c r="DF121" s="88">
        <v>294</v>
      </c>
      <c r="DG121" s="88">
        <v>398</v>
      </c>
      <c r="DH121" s="88">
        <v>12978</v>
      </c>
      <c r="DI121" s="88">
        <v>16762</v>
      </c>
      <c r="DJ121" s="88">
        <v>46962</v>
      </c>
      <c r="DK121" s="88">
        <v>39361</v>
      </c>
      <c r="DL121" s="88">
        <v>3230</v>
      </c>
      <c r="DM121" s="88">
        <v>4370</v>
      </c>
      <c r="DN121" s="88">
        <v>63724</v>
      </c>
    </row>
    <row r="122" spans="1:118" x14ac:dyDescent="0.25">
      <c r="A122" s="82">
        <v>31929</v>
      </c>
      <c r="B122" s="88">
        <v>4691</v>
      </c>
      <c r="C122" s="88">
        <v>7504</v>
      </c>
      <c r="D122" s="88">
        <v>37337</v>
      </c>
      <c r="E122" s="88">
        <v>4040</v>
      </c>
      <c r="F122" s="88">
        <v>4447</v>
      </c>
      <c r="G122" s="88">
        <v>700</v>
      </c>
      <c r="H122" s="88">
        <v>14</v>
      </c>
      <c r="I122" s="88">
        <v>4</v>
      </c>
      <c r="J122" s="88">
        <v>9205</v>
      </c>
      <c r="K122" s="88">
        <v>58737</v>
      </c>
      <c r="L122" s="88">
        <v>1023</v>
      </c>
      <c r="M122" s="88">
        <v>5105</v>
      </c>
      <c r="N122" s="88">
        <v>1834</v>
      </c>
      <c r="O122" s="88">
        <v>601</v>
      </c>
      <c r="P122" s="88">
        <v>291</v>
      </c>
      <c r="Q122" s="88">
        <v>25</v>
      </c>
      <c r="R122" s="88">
        <v>316</v>
      </c>
      <c r="S122" s="88">
        <v>8879</v>
      </c>
      <c r="T122" s="88">
        <v>67616</v>
      </c>
      <c r="U122" s="88">
        <v>2122</v>
      </c>
      <c r="V122" s="88">
        <v>994</v>
      </c>
      <c r="W122" s="88">
        <v>733</v>
      </c>
      <c r="X122" s="88">
        <v>19</v>
      </c>
      <c r="Y122" s="88">
        <v>3868</v>
      </c>
      <c r="Z122" s="88">
        <v>3868</v>
      </c>
      <c r="AA122" s="88">
        <v>10070</v>
      </c>
      <c r="AB122" s="88">
        <v>222</v>
      </c>
      <c r="AC122" s="88">
        <v>1070</v>
      </c>
      <c r="AD122" s="88">
        <v>1783</v>
      </c>
      <c r="AE122" s="88">
        <v>106</v>
      </c>
      <c r="AF122" s="88">
        <v>314</v>
      </c>
      <c r="AG122" s="88">
        <v>420</v>
      </c>
      <c r="AH122" s="88">
        <v>13564</v>
      </c>
      <c r="AI122" s="88">
        <v>17432</v>
      </c>
      <c r="AJ122" s="88">
        <v>50184</v>
      </c>
      <c r="AK122" s="88">
        <v>41918</v>
      </c>
      <c r="AL122" s="88">
        <v>3767</v>
      </c>
      <c r="AM122" s="88">
        <v>4499</v>
      </c>
      <c r="AN122" s="88">
        <v>67616</v>
      </c>
      <c r="AO122" s="88">
        <v>4651</v>
      </c>
      <c r="AP122" s="88">
        <v>7673</v>
      </c>
      <c r="AQ122" s="88">
        <v>37270</v>
      </c>
      <c r="AR122" s="88">
        <v>3986</v>
      </c>
      <c r="AS122" s="88">
        <v>4479</v>
      </c>
      <c r="AT122" s="88">
        <v>783</v>
      </c>
      <c r="AU122" s="88">
        <v>17</v>
      </c>
      <c r="AV122" s="88">
        <v>4</v>
      </c>
      <c r="AW122" s="88">
        <v>9270</v>
      </c>
      <c r="AX122" s="88">
        <v>58864</v>
      </c>
      <c r="AY122" s="88">
        <v>1019</v>
      </c>
      <c r="AZ122" s="88">
        <v>5081</v>
      </c>
      <c r="BA122" s="88">
        <v>1843</v>
      </c>
      <c r="BB122" s="88">
        <v>633</v>
      </c>
      <c r="BC122" s="88">
        <v>298</v>
      </c>
      <c r="BD122" s="88">
        <v>26</v>
      </c>
      <c r="BE122" s="88">
        <v>323</v>
      </c>
      <c r="BF122" s="88">
        <v>8899</v>
      </c>
      <c r="BG122" s="88">
        <v>67763</v>
      </c>
      <c r="BH122" s="88">
        <v>2185</v>
      </c>
      <c r="BI122" s="88">
        <v>996</v>
      </c>
      <c r="BJ122" s="88">
        <v>726</v>
      </c>
      <c r="BK122" s="88">
        <v>19</v>
      </c>
      <c r="BL122" s="88">
        <v>3926</v>
      </c>
      <c r="BM122" s="88">
        <v>3926</v>
      </c>
      <c r="BN122" s="88">
        <v>10156</v>
      </c>
      <c r="BO122" s="88">
        <v>222</v>
      </c>
      <c r="BP122" s="88">
        <v>1043</v>
      </c>
      <c r="BQ122" s="88">
        <v>1766</v>
      </c>
      <c r="BR122" s="88">
        <v>104</v>
      </c>
      <c r="BS122" s="88">
        <v>313</v>
      </c>
      <c r="BT122" s="88">
        <v>417</v>
      </c>
      <c r="BU122" s="88">
        <v>13605</v>
      </c>
      <c r="BV122" s="88">
        <v>17530</v>
      </c>
      <c r="BW122" s="88">
        <v>50233</v>
      </c>
      <c r="BX122" s="88">
        <v>41805</v>
      </c>
      <c r="BY122" s="88">
        <v>3918</v>
      </c>
      <c r="BZ122" s="88">
        <v>4510</v>
      </c>
      <c r="CA122" s="88">
        <v>67763</v>
      </c>
      <c r="CB122" s="88">
        <v>4709</v>
      </c>
      <c r="CC122" s="88">
        <v>6525</v>
      </c>
      <c r="CD122" s="88">
        <v>37813</v>
      </c>
      <c r="CE122" s="88">
        <v>3986</v>
      </c>
      <c r="CF122" s="88">
        <v>4479</v>
      </c>
      <c r="CG122" s="88">
        <v>919</v>
      </c>
      <c r="CH122" s="88">
        <v>1</v>
      </c>
      <c r="CI122" s="88">
        <v>4</v>
      </c>
      <c r="CJ122" s="88">
        <v>9389</v>
      </c>
      <c r="CK122" s="88">
        <v>58436</v>
      </c>
      <c r="CL122" s="88">
        <v>1019</v>
      </c>
      <c r="CM122" s="88">
        <v>4865</v>
      </c>
      <c r="CN122" s="88">
        <v>1843</v>
      </c>
      <c r="CO122" s="88">
        <v>559</v>
      </c>
      <c r="CP122" s="88">
        <v>298</v>
      </c>
      <c r="CQ122" s="88">
        <v>24</v>
      </c>
      <c r="CR122" s="88">
        <v>322</v>
      </c>
      <c r="CS122" s="88">
        <v>8608</v>
      </c>
      <c r="CT122" s="88">
        <v>67044</v>
      </c>
      <c r="CU122" s="88">
        <v>2185</v>
      </c>
      <c r="CV122" s="88">
        <v>996</v>
      </c>
      <c r="CW122" s="88">
        <v>726</v>
      </c>
      <c r="CX122" s="88">
        <v>19</v>
      </c>
      <c r="CY122" s="88">
        <v>3926</v>
      </c>
      <c r="CZ122" s="88">
        <v>3926</v>
      </c>
      <c r="DA122" s="88">
        <v>12659</v>
      </c>
      <c r="DB122" s="88">
        <v>232</v>
      </c>
      <c r="DC122" s="88">
        <v>1043</v>
      </c>
      <c r="DD122" s="88">
        <v>1766</v>
      </c>
      <c r="DE122" s="88">
        <v>105</v>
      </c>
      <c r="DF122" s="88">
        <v>335</v>
      </c>
      <c r="DG122" s="88">
        <v>440</v>
      </c>
      <c r="DH122" s="88">
        <v>16140</v>
      </c>
      <c r="DI122" s="88">
        <v>20066</v>
      </c>
      <c r="DJ122" s="88">
        <v>46978</v>
      </c>
      <c r="DK122" s="88">
        <v>41053</v>
      </c>
      <c r="DL122" s="88">
        <v>1415</v>
      </c>
      <c r="DM122" s="88">
        <v>4510</v>
      </c>
      <c r="DN122" s="88">
        <v>67044</v>
      </c>
    </row>
    <row r="123" spans="1:118" x14ac:dyDescent="0.25">
      <c r="A123" s="82">
        <v>32021</v>
      </c>
      <c r="B123" s="88">
        <v>4861</v>
      </c>
      <c r="C123" s="88">
        <v>7688</v>
      </c>
      <c r="D123" s="88">
        <v>38331</v>
      </c>
      <c r="E123" s="88">
        <v>4083</v>
      </c>
      <c r="F123" s="88">
        <v>4460</v>
      </c>
      <c r="G123" s="88">
        <v>761</v>
      </c>
      <c r="H123" s="88">
        <v>16</v>
      </c>
      <c r="I123" s="88">
        <v>4</v>
      </c>
      <c r="J123" s="88">
        <v>9324</v>
      </c>
      <c r="K123" s="88">
        <v>60203</v>
      </c>
      <c r="L123" s="88">
        <v>994</v>
      </c>
      <c r="M123" s="88">
        <v>5209</v>
      </c>
      <c r="N123" s="88">
        <v>1829</v>
      </c>
      <c r="O123" s="88">
        <v>599</v>
      </c>
      <c r="P123" s="88">
        <v>298</v>
      </c>
      <c r="Q123" s="88">
        <v>25</v>
      </c>
      <c r="R123" s="88">
        <v>323</v>
      </c>
      <c r="S123" s="88">
        <v>8955</v>
      </c>
      <c r="T123" s="88">
        <v>69158</v>
      </c>
      <c r="U123" s="88">
        <v>2085</v>
      </c>
      <c r="V123" s="88">
        <v>992</v>
      </c>
      <c r="W123" s="88">
        <v>760</v>
      </c>
      <c r="X123" s="88">
        <v>20</v>
      </c>
      <c r="Y123" s="88">
        <v>3857</v>
      </c>
      <c r="Z123" s="88">
        <v>3857</v>
      </c>
      <c r="AA123" s="88">
        <v>10446</v>
      </c>
      <c r="AB123" s="88">
        <v>229</v>
      </c>
      <c r="AC123" s="88">
        <v>1112</v>
      </c>
      <c r="AD123" s="88">
        <v>1836</v>
      </c>
      <c r="AE123" s="88">
        <v>107</v>
      </c>
      <c r="AF123" s="88">
        <v>334</v>
      </c>
      <c r="AG123" s="88">
        <v>441</v>
      </c>
      <c r="AH123" s="88">
        <v>14065</v>
      </c>
      <c r="AI123" s="88">
        <v>17922</v>
      </c>
      <c r="AJ123" s="88">
        <v>51236</v>
      </c>
      <c r="AK123" s="88">
        <v>43075</v>
      </c>
      <c r="AL123" s="88">
        <v>3538</v>
      </c>
      <c r="AM123" s="88">
        <v>4623</v>
      </c>
      <c r="AN123" s="88">
        <v>69158</v>
      </c>
      <c r="AO123" s="88">
        <v>4880</v>
      </c>
      <c r="AP123" s="88">
        <v>7644</v>
      </c>
      <c r="AQ123" s="88">
        <v>38529</v>
      </c>
      <c r="AR123" s="88">
        <v>4167</v>
      </c>
      <c r="AS123" s="88">
        <v>4428</v>
      </c>
      <c r="AT123" s="88">
        <v>813</v>
      </c>
      <c r="AU123" s="88">
        <v>15</v>
      </c>
      <c r="AV123" s="88">
        <v>4</v>
      </c>
      <c r="AW123" s="88">
        <v>9427</v>
      </c>
      <c r="AX123" s="88">
        <v>60480</v>
      </c>
      <c r="AY123" s="88">
        <v>989</v>
      </c>
      <c r="AZ123" s="88">
        <v>5243</v>
      </c>
      <c r="BA123" s="88">
        <v>1819</v>
      </c>
      <c r="BB123" s="88">
        <v>566</v>
      </c>
      <c r="BC123" s="88">
        <v>294</v>
      </c>
      <c r="BD123" s="88">
        <v>25</v>
      </c>
      <c r="BE123" s="88">
        <v>318</v>
      </c>
      <c r="BF123" s="88">
        <v>8936</v>
      </c>
      <c r="BG123" s="88">
        <v>69415</v>
      </c>
      <c r="BH123" s="88">
        <v>2038</v>
      </c>
      <c r="BI123" s="88">
        <v>996</v>
      </c>
      <c r="BJ123" s="88">
        <v>774</v>
      </c>
      <c r="BK123" s="88">
        <v>20</v>
      </c>
      <c r="BL123" s="88">
        <v>3829</v>
      </c>
      <c r="BM123" s="88">
        <v>3829</v>
      </c>
      <c r="BN123" s="88">
        <v>10129</v>
      </c>
      <c r="BO123" s="88">
        <v>230</v>
      </c>
      <c r="BP123" s="88">
        <v>1126</v>
      </c>
      <c r="BQ123" s="88">
        <v>1844</v>
      </c>
      <c r="BR123" s="88">
        <v>109</v>
      </c>
      <c r="BS123" s="88">
        <v>331</v>
      </c>
      <c r="BT123" s="88">
        <v>439</v>
      </c>
      <c r="BU123" s="88">
        <v>13767</v>
      </c>
      <c r="BV123" s="88">
        <v>17596</v>
      </c>
      <c r="BW123" s="88">
        <v>51820</v>
      </c>
      <c r="BX123" s="88">
        <v>43141</v>
      </c>
      <c r="BY123" s="88">
        <v>4061</v>
      </c>
      <c r="BZ123" s="88">
        <v>4617</v>
      </c>
      <c r="CA123" s="88">
        <v>69415</v>
      </c>
      <c r="CB123" s="88">
        <v>4858</v>
      </c>
      <c r="CC123" s="88">
        <v>7409</v>
      </c>
      <c r="CD123" s="88">
        <v>37723</v>
      </c>
      <c r="CE123" s="88">
        <v>4167</v>
      </c>
      <c r="CF123" s="88">
        <v>4428</v>
      </c>
      <c r="CG123" s="88">
        <v>471</v>
      </c>
      <c r="CH123" s="88">
        <v>26</v>
      </c>
      <c r="CI123" s="88">
        <v>4</v>
      </c>
      <c r="CJ123" s="88">
        <v>9096</v>
      </c>
      <c r="CK123" s="88">
        <v>59086</v>
      </c>
      <c r="CL123" s="88">
        <v>989</v>
      </c>
      <c r="CM123" s="88">
        <v>5472</v>
      </c>
      <c r="CN123" s="88">
        <v>1819</v>
      </c>
      <c r="CO123" s="88">
        <v>593</v>
      </c>
      <c r="CP123" s="88">
        <v>291</v>
      </c>
      <c r="CQ123" s="88">
        <v>26</v>
      </c>
      <c r="CR123" s="88">
        <v>317</v>
      </c>
      <c r="CS123" s="88">
        <v>9189</v>
      </c>
      <c r="CT123" s="88">
        <v>68275</v>
      </c>
      <c r="CU123" s="88">
        <v>2038</v>
      </c>
      <c r="CV123" s="88">
        <v>996</v>
      </c>
      <c r="CW123" s="88">
        <v>774</v>
      </c>
      <c r="CX123" s="88">
        <v>20</v>
      </c>
      <c r="CY123" s="88">
        <v>3829</v>
      </c>
      <c r="CZ123" s="88">
        <v>3829</v>
      </c>
      <c r="DA123" s="88">
        <v>9073</v>
      </c>
      <c r="DB123" s="88">
        <v>233</v>
      </c>
      <c r="DC123" s="88">
        <v>1126</v>
      </c>
      <c r="DD123" s="88">
        <v>1844</v>
      </c>
      <c r="DE123" s="88">
        <v>107</v>
      </c>
      <c r="DF123" s="88">
        <v>331</v>
      </c>
      <c r="DG123" s="88">
        <v>438</v>
      </c>
      <c r="DH123" s="88">
        <v>12713</v>
      </c>
      <c r="DI123" s="88">
        <v>16541</v>
      </c>
      <c r="DJ123" s="88">
        <v>51733</v>
      </c>
      <c r="DK123" s="88">
        <v>42977</v>
      </c>
      <c r="DL123" s="88">
        <v>4139</v>
      </c>
      <c r="DM123" s="88">
        <v>4617</v>
      </c>
      <c r="DN123" s="88">
        <v>68275</v>
      </c>
    </row>
    <row r="124" spans="1:118" x14ac:dyDescent="0.25">
      <c r="A124" s="82">
        <v>32112</v>
      </c>
      <c r="B124" s="88">
        <v>5035</v>
      </c>
      <c r="C124" s="88">
        <v>7950</v>
      </c>
      <c r="D124" s="88">
        <v>39282</v>
      </c>
      <c r="E124" s="88">
        <v>4012</v>
      </c>
      <c r="F124" s="88">
        <v>4507</v>
      </c>
      <c r="G124" s="88">
        <v>765</v>
      </c>
      <c r="H124" s="88">
        <v>14</v>
      </c>
      <c r="I124" s="88">
        <v>4</v>
      </c>
      <c r="J124" s="88">
        <v>9302</v>
      </c>
      <c r="K124" s="88">
        <v>61569</v>
      </c>
      <c r="L124" s="88">
        <v>959</v>
      </c>
      <c r="M124" s="88">
        <v>5337</v>
      </c>
      <c r="N124" s="88">
        <v>1833</v>
      </c>
      <c r="O124" s="88">
        <v>618</v>
      </c>
      <c r="P124" s="88">
        <v>307</v>
      </c>
      <c r="Q124" s="88">
        <v>26</v>
      </c>
      <c r="R124" s="88">
        <v>333</v>
      </c>
      <c r="S124" s="88">
        <v>9080</v>
      </c>
      <c r="T124" s="88">
        <v>70649</v>
      </c>
      <c r="U124" s="88">
        <v>2043</v>
      </c>
      <c r="V124" s="88">
        <v>964</v>
      </c>
      <c r="W124" s="88">
        <v>768</v>
      </c>
      <c r="X124" s="88">
        <v>21</v>
      </c>
      <c r="Y124" s="88">
        <v>3796</v>
      </c>
      <c r="Z124" s="88">
        <v>3796</v>
      </c>
      <c r="AA124" s="88">
        <v>10697</v>
      </c>
      <c r="AB124" s="88">
        <v>235</v>
      </c>
      <c r="AC124" s="88">
        <v>1129</v>
      </c>
      <c r="AD124" s="88">
        <v>1872</v>
      </c>
      <c r="AE124" s="88">
        <v>108</v>
      </c>
      <c r="AF124" s="88">
        <v>350</v>
      </c>
      <c r="AG124" s="88">
        <v>458</v>
      </c>
      <c r="AH124" s="88">
        <v>14391</v>
      </c>
      <c r="AI124" s="88">
        <v>18187</v>
      </c>
      <c r="AJ124" s="88">
        <v>52462</v>
      </c>
      <c r="AK124" s="88">
        <v>44259</v>
      </c>
      <c r="AL124" s="88">
        <v>3445</v>
      </c>
      <c r="AM124" s="88">
        <v>4757</v>
      </c>
      <c r="AN124" s="88">
        <v>70649</v>
      </c>
      <c r="AO124" s="88">
        <v>5049</v>
      </c>
      <c r="AP124" s="88">
        <v>7728</v>
      </c>
      <c r="AQ124" s="88">
        <v>39237</v>
      </c>
      <c r="AR124" s="88">
        <v>4038</v>
      </c>
      <c r="AS124" s="88">
        <v>4499</v>
      </c>
      <c r="AT124" s="88">
        <v>623</v>
      </c>
      <c r="AU124" s="88">
        <v>14</v>
      </c>
      <c r="AV124" s="88">
        <v>4</v>
      </c>
      <c r="AW124" s="88">
        <v>9178</v>
      </c>
      <c r="AX124" s="88">
        <v>61193</v>
      </c>
      <c r="AY124" s="88">
        <v>961</v>
      </c>
      <c r="AZ124" s="88">
        <v>5272</v>
      </c>
      <c r="BA124" s="88">
        <v>1831</v>
      </c>
      <c r="BB124" s="88">
        <v>606</v>
      </c>
      <c r="BC124" s="88">
        <v>307</v>
      </c>
      <c r="BD124" s="88">
        <v>26</v>
      </c>
      <c r="BE124" s="88">
        <v>333</v>
      </c>
      <c r="BF124" s="88">
        <v>9003</v>
      </c>
      <c r="BG124" s="88">
        <v>70195</v>
      </c>
      <c r="BH124" s="88">
        <v>2059</v>
      </c>
      <c r="BI124" s="88">
        <v>969</v>
      </c>
      <c r="BJ124" s="88">
        <v>771</v>
      </c>
      <c r="BK124" s="88">
        <v>21</v>
      </c>
      <c r="BL124" s="88">
        <v>3820</v>
      </c>
      <c r="BM124" s="88">
        <v>3820</v>
      </c>
      <c r="BN124" s="88">
        <v>11031</v>
      </c>
      <c r="BO124" s="88">
        <v>234</v>
      </c>
      <c r="BP124" s="88">
        <v>1133</v>
      </c>
      <c r="BQ124" s="88">
        <v>1875</v>
      </c>
      <c r="BR124" s="88">
        <v>108</v>
      </c>
      <c r="BS124" s="88">
        <v>357</v>
      </c>
      <c r="BT124" s="88">
        <v>466</v>
      </c>
      <c r="BU124" s="88">
        <v>14739</v>
      </c>
      <c r="BV124" s="88">
        <v>18559</v>
      </c>
      <c r="BW124" s="88">
        <v>51637</v>
      </c>
      <c r="BX124" s="88">
        <v>44258</v>
      </c>
      <c r="BY124" s="88">
        <v>2622</v>
      </c>
      <c r="BZ124" s="88">
        <v>4757</v>
      </c>
      <c r="CA124" s="88">
        <v>70195</v>
      </c>
      <c r="CB124" s="88">
        <v>5002</v>
      </c>
      <c r="CC124" s="88">
        <v>10243</v>
      </c>
      <c r="CD124" s="88">
        <v>40707</v>
      </c>
      <c r="CE124" s="88">
        <v>4038</v>
      </c>
      <c r="CF124" s="88">
        <v>4499</v>
      </c>
      <c r="CG124" s="88">
        <v>839</v>
      </c>
      <c r="CH124" s="88">
        <v>13</v>
      </c>
      <c r="CI124" s="88">
        <v>4</v>
      </c>
      <c r="CJ124" s="88">
        <v>9393</v>
      </c>
      <c r="CK124" s="88">
        <v>65344</v>
      </c>
      <c r="CL124" s="88">
        <v>961</v>
      </c>
      <c r="CM124" s="88">
        <v>5243</v>
      </c>
      <c r="CN124" s="88">
        <v>1831</v>
      </c>
      <c r="CO124" s="88">
        <v>598</v>
      </c>
      <c r="CP124" s="88">
        <v>313</v>
      </c>
      <c r="CQ124" s="88">
        <v>26</v>
      </c>
      <c r="CR124" s="88">
        <v>339</v>
      </c>
      <c r="CS124" s="88">
        <v>8972</v>
      </c>
      <c r="CT124" s="88">
        <v>74316</v>
      </c>
      <c r="CU124" s="88">
        <v>2059</v>
      </c>
      <c r="CV124" s="88">
        <v>969</v>
      </c>
      <c r="CW124" s="88">
        <v>771</v>
      </c>
      <c r="CX124" s="88">
        <v>21</v>
      </c>
      <c r="CY124" s="88">
        <v>3820</v>
      </c>
      <c r="CZ124" s="88">
        <v>3820</v>
      </c>
      <c r="DA124" s="88">
        <v>9759</v>
      </c>
      <c r="DB124" s="88">
        <v>226</v>
      </c>
      <c r="DC124" s="88">
        <v>1133</v>
      </c>
      <c r="DD124" s="88">
        <v>1875</v>
      </c>
      <c r="DE124" s="88">
        <v>111</v>
      </c>
      <c r="DF124" s="88">
        <v>339</v>
      </c>
      <c r="DG124" s="88">
        <v>450</v>
      </c>
      <c r="DH124" s="88">
        <v>13443</v>
      </c>
      <c r="DI124" s="88">
        <v>17262</v>
      </c>
      <c r="DJ124" s="88">
        <v>57054</v>
      </c>
      <c r="DK124" s="88">
        <v>46858</v>
      </c>
      <c r="DL124" s="88">
        <v>5439</v>
      </c>
      <c r="DM124" s="88">
        <v>4757</v>
      </c>
      <c r="DN124" s="88">
        <v>74316</v>
      </c>
    </row>
    <row r="125" spans="1:118" x14ac:dyDescent="0.25">
      <c r="A125" s="82">
        <v>32203</v>
      </c>
      <c r="B125" s="88">
        <v>5188</v>
      </c>
      <c r="C125" s="88">
        <v>8337</v>
      </c>
      <c r="D125" s="88">
        <v>40091</v>
      </c>
      <c r="E125" s="88">
        <v>3893</v>
      </c>
      <c r="F125" s="88">
        <v>4637</v>
      </c>
      <c r="G125" s="88">
        <v>692</v>
      </c>
      <c r="H125" s="88">
        <v>13</v>
      </c>
      <c r="I125" s="88">
        <v>4</v>
      </c>
      <c r="J125" s="88">
        <v>9239</v>
      </c>
      <c r="K125" s="88">
        <v>62855</v>
      </c>
      <c r="L125" s="88">
        <v>904</v>
      </c>
      <c r="M125" s="88">
        <v>5459</v>
      </c>
      <c r="N125" s="88">
        <v>1858</v>
      </c>
      <c r="O125" s="88">
        <v>674</v>
      </c>
      <c r="P125" s="88">
        <v>317</v>
      </c>
      <c r="Q125" s="88">
        <v>28</v>
      </c>
      <c r="R125" s="88">
        <v>345</v>
      </c>
      <c r="S125" s="88">
        <v>9240</v>
      </c>
      <c r="T125" s="88">
        <v>72095</v>
      </c>
      <c r="U125" s="88">
        <v>2042</v>
      </c>
      <c r="V125" s="88">
        <v>911</v>
      </c>
      <c r="W125" s="88">
        <v>769</v>
      </c>
      <c r="X125" s="88">
        <v>22</v>
      </c>
      <c r="Y125" s="88">
        <v>3744</v>
      </c>
      <c r="Z125" s="88">
        <v>3744</v>
      </c>
      <c r="AA125" s="88">
        <v>10978</v>
      </c>
      <c r="AB125" s="88">
        <v>240</v>
      </c>
      <c r="AC125" s="88">
        <v>1059</v>
      </c>
      <c r="AD125" s="88">
        <v>1852</v>
      </c>
      <c r="AE125" s="88">
        <v>110</v>
      </c>
      <c r="AF125" s="88">
        <v>360</v>
      </c>
      <c r="AG125" s="88">
        <v>470</v>
      </c>
      <c r="AH125" s="88">
        <v>14599</v>
      </c>
      <c r="AI125" s="88">
        <v>18342</v>
      </c>
      <c r="AJ125" s="88">
        <v>53753</v>
      </c>
      <c r="AK125" s="88">
        <v>45393</v>
      </c>
      <c r="AL125" s="88">
        <v>3432</v>
      </c>
      <c r="AM125" s="88">
        <v>4928</v>
      </c>
      <c r="AN125" s="88">
        <v>72095</v>
      </c>
      <c r="AO125" s="88">
        <v>5197</v>
      </c>
      <c r="AP125" s="88">
        <v>8657</v>
      </c>
      <c r="AQ125" s="88">
        <v>40016</v>
      </c>
      <c r="AR125" s="88">
        <v>3879</v>
      </c>
      <c r="AS125" s="88">
        <v>4633</v>
      </c>
      <c r="AT125" s="88">
        <v>878</v>
      </c>
      <c r="AU125" s="88">
        <v>13</v>
      </c>
      <c r="AV125" s="88">
        <v>4</v>
      </c>
      <c r="AW125" s="88">
        <v>9407</v>
      </c>
      <c r="AX125" s="88">
        <v>63277</v>
      </c>
      <c r="AY125" s="88">
        <v>908</v>
      </c>
      <c r="AZ125" s="88">
        <v>5514</v>
      </c>
      <c r="BA125" s="88">
        <v>1854</v>
      </c>
      <c r="BB125" s="88">
        <v>709</v>
      </c>
      <c r="BC125" s="88">
        <v>318</v>
      </c>
      <c r="BD125" s="88">
        <v>29</v>
      </c>
      <c r="BE125" s="88">
        <v>347</v>
      </c>
      <c r="BF125" s="88">
        <v>9333</v>
      </c>
      <c r="BG125" s="88">
        <v>72610</v>
      </c>
      <c r="BH125" s="88">
        <v>2022</v>
      </c>
      <c r="BI125" s="88">
        <v>922</v>
      </c>
      <c r="BJ125" s="88">
        <v>772</v>
      </c>
      <c r="BK125" s="88">
        <v>21</v>
      </c>
      <c r="BL125" s="88">
        <v>3738</v>
      </c>
      <c r="BM125" s="88">
        <v>3738</v>
      </c>
      <c r="BN125" s="88">
        <v>11092</v>
      </c>
      <c r="BO125" s="88">
        <v>241</v>
      </c>
      <c r="BP125" s="88">
        <v>1068</v>
      </c>
      <c r="BQ125" s="88">
        <v>1857</v>
      </c>
      <c r="BR125" s="88">
        <v>109</v>
      </c>
      <c r="BS125" s="88">
        <v>360</v>
      </c>
      <c r="BT125" s="88">
        <v>469</v>
      </c>
      <c r="BU125" s="88">
        <v>14727</v>
      </c>
      <c r="BV125" s="88">
        <v>18465</v>
      </c>
      <c r="BW125" s="88">
        <v>54145</v>
      </c>
      <c r="BX125" s="88">
        <v>45560</v>
      </c>
      <c r="BY125" s="88">
        <v>3661</v>
      </c>
      <c r="BZ125" s="88">
        <v>4925</v>
      </c>
      <c r="CA125" s="88">
        <v>72610</v>
      </c>
      <c r="CB125" s="88">
        <v>5210</v>
      </c>
      <c r="CC125" s="88">
        <v>7530</v>
      </c>
      <c r="CD125" s="88">
        <v>38695</v>
      </c>
      <c r="CE125" s="88">
        <v>3879</v>
      </c>
      <c r="CF125" s="88">
        <v>4633</v>
      </c>
      <c r="CG125" s="88">
        <v>407</v>
      </c>
      <c r="CH125" s="88">
        <v>22</v>
      </c>
      <c r="CI125" s="88">
        <v>4</v>
      </c>
      <c r="CJ125" s="88">
        <v>8945</v>
      </c>
      <c r="CK125" s="88">
        <v>60380</v>
      </c>
      <c r="CL125" s="88">
        <v>908</v>
      </c>
      <c r="CM125" s="88">
        <v>5724</v>
      </c>
      <c r="CN125" s="88">
        <v>1854</v>
      </c>
      <c r="CO125" s="88">
        <v>703</v>
      </c>
      <c r="CP125" s="88">
        <v>314</v>
      </c>
      <c r="CQ125" s="88">
        <v>30</v>
      </c>
      <c r="CR125" s="88">
        <v>344</v>
      </c>
      <c r="CS125" s="88">
        <v>9534</v>
      </c>
      <c r="CT125" s="88">
        <v>69914</v>
      </c>
      <c r="CU125" s="88">
        <v>2022</v>
      </c>
      <c r="CV125" s="88">
        <v>922</v>
      </c>
      <c r="CW125" s="88">
        <v>772</v>
      </c>
      <c r="CX125" s="88">
        <v>21</v>
      </c>
      <c r="CY125" s="88">
        <v>3738</v>
      </c>
      <c r="CZ125" s="88">
        <v>3738</v>
      </c>
      <c r="DA125" s="88">
        <v>10779</v>
      </c>
      <c r="DB125" s="88">
        <v>235</v>
      </c>
      <c r="DC125" s="88">
        <v>1068</v>
      </c>
      <c r="DD125" s="88">
        <v>1857</v>
      </c>
      <c r="DE125" s="88">
        <v>107</v>
      </c>
      <c r="DF125" s="88">
        <v>356</v>
      </c>
      <c r="DG125" s="88">
        <v>463</v>
      </c>
      <c r="DH125" s="88">
        <v>14401</v>
      </c>
      <c r="DI125" s="88">
        <v>18139</v>
      </c>
      <c r="DJ125" s="88">
        <v>51775</v>
      </c>
      <c r="DK125" s="88">
        <v>43934</v>
      </c>
      <c r="DL125" s="88">
        <v>2916</v>
      </c>
      <c r="DM125" s="88">
        <v>4925</v>
      </c>
      <c r="DN125" s="88">
        <v>69914</v>
      </c>
    </row>
    <row r="126" spans="1:118" x14ac:dyDescent="0.25">
      <c r="A126" s="82">
        <v>32295</v>
      </c>
      <c r="B126" s="88">
        <v>5342</v>
      </c>
      <c r="C126" s="88">
        <v>8773</v>
      </c>
      <c r="D126" s="88">
        <v>40973</v>
      </c>
      <c r="E126" s="88">
        <v>3882</v>
      </c>
      <c r="F126" s="88">
        <v>4838</v>
      </c>
      <c r="G126" s="88">
        <v>617</v>
      </c>
      <c r="H126" s="88">
        <v>14</v>
      </c>
      <c r="I126" s="88">
        <v>4</v>
      </c>
      <c r="J126" s="88">
        <v>9356</v>
      </c>
      <c r="K126" s="88">
        <v>64444</v>
      </c>
      <c r="L126" s="88">
        <v>820</v>
      </c>
      <c r="M126" s="88">
        <v>5530</v>
      </c>
      <c r="N126" s="88">
        <v>1898</v>
      </c>
      <c r="O126" s="88">
        <v>715</v>
      </c>
      <c r="P126" s="88">
        <v>328</v>
      </c>
      <c r="Q126" s="88">
        <v>30</v>
      </c>
      <c r="R126" s="88">
        <v>357</v>
      </c>
      <c r="S126" s="88">
        <v>9321</v>
      </c>
      <c r="T126" s="88">
        <v>73765</v>
      </c>
      <c r="U126" s="88">
        <v>2084</v>
      </c>
      <c r="V126" s="88">
        <v>875</v>
      </c>
      <c r="W126" s="88">
        <v>792</v>
      </c>
      <c r="X126" s="88">
        <v>21</v>
      </c>
      <c r="Y126" s="88">
        <v>3772</v>
      </c>
      <c r="Z126" s="88">
        <v>3772</v>
      </c>
      <c r="AA126" s="88">
        <v>11360</v>
      </c>
      <c r="AB126" s="88">
        <v>245</v>
      </c>
      <c r="AC126" s="88">
        <v>890</v>
      </c>
      <c r="AD126" s="88">
        <v>1766</v>
      </c>
      <c r="AE126" s="88">
        <v>112</v>
      </c>
      <c r="AF126" s="88">
        <v>369</v>
      </c>
      <c r="AG126" s="88">
        <v>481</v>
      </c>
      <c r="AH126" s="88">
        <v>14742</v>
      </c>
      <c r="AI126" s="88">
        <v>18515</v>
      </c>
      <c r="AJ126" s="88">
        <v>55250</v>
      </c>
      <c r="AK126" s="88">
        <v>46528</v>
      </c>
      <c r="AL126" s="88">
        <v>3581</v>
      </c>
      <c r="AM126" s="88">
        <v>5141</v>
      </c>
      <c r="AN126" s="88">
        <v>73765</v>
      </c>
      <c r="AO126" s="88">
        <v>5325</v>
      </c>
      <c r="AP126" s="88">
        <v>8502</v>
      </c>
      <c r="AQ126" s="88">
        <v>41207</v>
      </c>
      <c r="AR126" s="88">
        <v>3763</v>
      </c>
      <c r="AS126" s="88">
        <v>4829</v>
      </c>
      <c r="AT126" s="88">
        <v>488</v>
      </c>
      <c r="AU126" s="88">
        <v>12</v>
      </c>
      <c r="AV126" s="88">
        <v>4</v>
      </c>
      <c r="AW126" s="88">
        <v>9096</v>
      </c>
      <c r="AX126" s="88">
        <v>64130</v>
      </c>
      <c r="AY126" s="88">
        <v>831</v>
      </c>
      <c r="AZ126" s="88">
        <v>5539</v>
      </c>
      <c r="BA126" s="88">
        <v>1890</v>
      </c>
      <c r="BB126" s="88">
        <v>667</v>
      </c>
      <c r="BC126" s="88">
        <v>330</v>
      </c>
      <c r="BD126" s="88">
        <v>28</v>
      </c>
      <c r="BE126" s="88">
        <v>357</v>
      </c>
      <c r="BF126" s="88">
        <v>9284</v>
      </c>
      <c r="BG126" s="88">
        <v>73414</v>
      </c>
      <c r="BH126" s="88">
        <v>2101</v>
      </c>
      <c r="BI126" s="88">
        <v>866</v>
      </c>
      <c r="BJ126" s="88">
        <v>772</v>
      </c>
      <c r="BK126" s="88">
        <v>22</v>
      </c>
      <c r="BL126" s="88">
        <v>3761</v>
      </c>
      <c r="BM126" s="88">
        <v>3761</v>
      </c>
      <c r="BN126" s="88">
        <v>10671</v>
      </c>
      <c r="BO126" s="88">
        <v>247</v>
      </c>
      <c r="BP126" s="88">
        <v>928</v>
      </c>
      <c r="BQ126" s="88">
        <v>1792</v>
      </c>
      <c r="BR126" s="88">
        <v>114</v>
      </c>
      <c r="BS126" s="88">
        <v>359</v>
      </c>
      <c r="BT126" s="88">
        <v>473</v>
      </c>
      <c r="BU126" s="88">
        <v>14112</v>
      </c>
      <c r="BV126" s="88">
        <v>17873</v>
      </c>
      <c r="BW126" s="88">
        <v>55541</v>
      </c>
      <c r="BX126" s="88">
        <v>46342</v>
      </c>
      <c r="BY126" s="88">
        <v>4078</v>
      </c>
      <c r="BZ126" s="88">
        <v>5121</v>
      </c>
      <c r="CA126" s="88">
        <v>73414</v>
      </c>
      <c r="CB126" s="88">
        <v>5381</v>
      </c>
      <c r="CC126" s="88">
        <v>7324</v>
      </c>
      <c r="CD126" s="88">
        <v>41802</v>
      </c>
      <c r="CE126" s="88">
        <v>3763</v>
      </c>
      <c r="CF126" s="88">
        <v>4829</v>
      </c>
      <c r="CG126" s="88">
        <v>582</v>
      </c>
      <c r="CH126" s="88">
        <v>-8</v>
      </c>
      <c r="CI126" s="88">
        <v>4</v>
      </c>
      <c r="CJ126" s="88">
        <v>9170</v>
      </c>
      <c r="CK126" s="88">
        <v>63676</v>
      </c>
      <c r="CL126" s="88">
        <v>831</v>
      </c>
      <c r="CM126" s="88">
        <v>5182</v>
      </c>
      <c r="CN126" s="88">
        <v>1890</v>
      </c>
      <c r="CO126" s="88">
        <v>588</v>
      </c>
      <c r="CP126" s="88">
        <v>330</v>
      </c>
      <c r="CQ126" s="88">
        <v>26</v>
      </c>
      <c r="CR126" s="88">
        <v>356</v>
      </c>
      <c r="CS126" s="88">
        <v>8847</v>
      </c>
      <c r="CT126" s="88">
        <v>72523</v>
      </c>
      <c r="CU126" s="88">
        <v>2101</v>
      </c>
      <c r="CV126" s="88">
        <v>866</v>
      </c>
      <c r="CW126" s="88">
        <v>772</v>
      </c>
      <c r="CX126" s="88">
        <v>22</v>
      </c>
      <c r="CY126" s="88">
        <v>3761</v>
      </c>
      <c r="CZ126" s="88">
        <v>3761</v>
      </c>
      <c r="DA126" s="88">
        <v>13242</v>
      </c>
      <c r="DB126" s="88">
        <v>259</v>
      </c>
      <c r="DC126" s="88">
        <v>928</v>
      </c>
      <c r="DD126" s="88">
        <v>1792</v>
      </c>
      <c r="DE126" s="88">
        <v>115</v>
      </c>
      <c r="DF126" s="88">
        <v>381</v>
      </c>
      <c r="DG126" s="88">
        <v>497</v>
      </c>
      <c r="DH126" s="88">
        <v>16719</v>
      </c>
      <c r="DI126" s="88">
        <v>20480</v>
      </c>
      <c r="DJ126" s="88">
        <v>52043</v>
      </c>
      <c r="DK126" s="88">
        <v>45475</v>
      </c>
      <c r="DL126" s="88">
        <v>1447</v>
      </c>
      <c r="DM126" s="88">
        <v>5121</v>
      </c>
      <c r="DN126" s="88">
        <v>72523</v>
      </c>
    </row>
    <row r="127" spans="1:118" x14ac:dyDescent="0.25">
      <c r="A127" s="82">
        <v>32387</v>
      </c>
      <c r="B127" s="88">
        <v>5544</v>
      </c>
      <c r="C127" s="88">
        <v>9172</v>
      </c>
      <c r="D127" s="88">
        <v>42164</v>
      </c>
      <c r="E127" s="88">
        <v>4030</v>
      </c>
      <c r="F127" s="88">
        <v>5061</v>
      </c>
      <c r="G127" s="88">
        <v>589</v>
      </c>
      <c r="H127" s="88">
        <v>15</v>
      </c>
      <c r="I127" s="88">
        <v>4</v>
      </c>
      <c r="J127" s="88">
        <v>9699</v>
      </c>
      <c r="K127" s="88">
        <v>66579</v>
      </c>
      <c r="L127" s="88">
        <v>722</v>
      </c>
      <c r="M127" s="88">
        <v>5546</v>
      </c>
      <c r="N127" s="88">
        <v>1912</v>
      </c>
      <c r="O127" s="88">
        <v>714</v>
      </c>
      <c r="P127" s="88">
        <v>337</v>
      </c>
      <c r="Q127" s="88">
        <v>30</v>
      </c>
      <c r="R127" s="88">
        <v>367</v>
      </c>
      <c r="S127" s="88">
        <v>9261</v>
      </c>
      <c r="T127" s="88">
        <v>75840</v>
      </c>
      <c r="U127" s="88">
        <v>2165</v>
      </c>
      <c r="V127" s="88">
        <v>901</v>
      </c>
      <c r="W127" s="88">
        <v>847</v>
      </c>
      <c r="X127" s="88">
        <v>21</v>
      </c>
      <c r="Y127" s="88">
        <v>3934</v>
      </c>
      <c r="Z127" s="88">
        <v>3934</v>
      </c>
      <c r="AA127" s="88">
        <v>11782</v>
      </c>
      <c r="AB127" s="88">
        <v>253</v>
      </c>
      <c r="AC127" s="88">
        <v>682</v>
      </c>
      <c r="AD127" s="88">
        <v>1655</v>
      </c>
      <c r="AE127" s="88">
        <v>116</v>
      </c>
      <c r="AF127" s="88">
        <v>382</v>
      </c>
      <c r="AG127" s="88">
        <v>498</v>
      </c>
      <c r="AH127" s="88">
        <v>14870</v>
      </c>
      <c r="AI127" s="88">
        <v>18804</v>
      </c>
      <c r="AJ127" s="88">
        <v>57035</v>
      </c>
      <c r="AK127" s="88">
        <v>47807</v>
      </c>
      <c r="AL127" s="88">
        <v>3858</v>
      </c>
      <c r="AM127" s="88">
        <v>5370</v>
      </c>
      <c r="AN127" s="88">
        <v>75840</v>
      </c>
      <c r="AO127" s="88">
        <v>5540</v>
      </c>
      <c r="AP127" s="88">
        <v>9390</v>
      </c>
      <c r="AQ127" s="88">
        <v>41766</v>
      </c>
      <c r="AR127" s="88">
        <v>4125</v>
      </c>
      <c r="AS127" s="88">
        <v>5082</v>
      </c>
      <c r="AT127" s="88">
        <v>601</v>
      </c>
      <c r="AU127" s="88">
        <v>16</v>
      </c>
      <c r="AV127" s="88">
        <v>4</v>
      </c>
      <c r="AW127" s="88">
        <v>9829</v>
      </c>
      <c r="AX127" s="88">
        <v>66525</v>
      </c>
      <c r="AY127" s="88">
        <v>710</v>
      </c>
      <c r="AZ127" s="88">
        <v>5540</v>
      </c>
      <c r="BA127" s="88">
        <v>1932</v>
      </c>
      <c r="BB127" s="88">
        <v>808</v>
      </c>
      <c r="BC127" s="88">
        <v>335</v>
      </c>
      <c r="BD127" s="88">
        <v>33</v>
      </c>
      <c r="BE127" s="88">
        <v>368</v>
      </c>
      <c r="BF127" s="88">
        <v>9359</v>
      </c>
      <c r="BG127" s="88">
        <v>75884</v>
      </c>
      <c r="BH127" s="88">
        <v>2177</v>
      </c>
      <c r="BI127" s="88">
        <v>879</v>
      </c>
      <c r="BJ127" s="88">
        <v>863</v>
      </c>
      <c r="BK127" s="88">
        <v>21</v>
      </c>
      <c r="BL127" s="88">
        <v>3940</v>
      </c>
      <c r="BM127" s="88">
        <v>3940</v>
      </c>
      <c r="BN127" s="88">
        <v>12448</v>
      </c>
      <c r="BO127" s="88">
        <v>247</v>
      </c>
      <c r="BP127" s="88">
        <v>643</v>
      </c>
      <c r="BQ127" s="88">
        <v>1630</v>
      </c>
      <c r="BR127" s="88">
        <v>116</v>
      </c>
      <c r="BS127" s="88">
        <v>388</v>
      </c>
      <c r="BT127" s="88">
        <v>504</v>
      </c>
      <c r="BU127" s="88">
        <v>15472</v>
      </c>
      <c r="BV127" s="88">
        <v>19412</v>
      </c>
      <c r="BW127" s="88">
        <v>56472</v>
      </c>
      <c r="BX127" s="88">
        <v>47812</v>
      </c>
      <c r="BY127" s="88">
        <v>3272</v>
      </c>
      <c r="BZ127" s="88">
        <v>5388</v>
      </c>
      <c r="CA127" s="88">
        <v>75884</v>
      </c>
      <c r="CB127" s="88">
        <v>5513</v>
      </c>
      <c r="CC127" s="88">
        <v>8784</v>
      </c>
      <c r="CD127" s="88">
        <v>40876</v>
      </c>
      <c r="CE127" s="88">
        <v>4125</v>
      </c>
      <c r="CF127" s="88">
        <v>5082</v>
      </c>
      <c r="CG127" s="88">
        <v>841</v>
      </c>
      <c r="CH127" s="88">
        <v>29</v>
      </c>
      <c r="CI127" s="88">
        <v>4</v>
      </c>
      <c r="CJ127" s="88">
        <v>10081</v>
      </c>
      <c r="CK127" s="88">
        <v>65254</v>
      </c>
      <c r="CL127" s="88">
        <v>710</v>
      </c>
      <c r="CM127" s="88">
        <v>5894</v>
      </c>
      <c r="CN127" s="88">
        <v>1887</v>
      </c>
      <c r="CO127" s="88">
        <v>863</v>
      </c>
      <c r="CP127" s="88">
        <v>332</v>
      </c>
      <c r="CQ127" s="88">
        <v>35</v>
      </c>
      <c r="CR127" s="88">
        <v>367</v>
      </c>
      <c r="CS127" s="88">
        <v>9721</v>
      </c>
      <c r="CT127" s="88">
        <v>74975</v>
      </c>
      <c r="CU127" s="88">
        <v>2177</v>
      </c>
      <c r="CV127" s="88">
        <v>879</v>
      </c>
      <c r="CW127" s="88">
        <v>863</v>
      </c>
      <c r="CX127" s="88">
        <v>20</v>
      </c>
      <c r="CY127" s="88">
        <v>3940</v>
      </c>
      <c r="CZ127" s="88">
        <v>3940</v>
      </c>
      <c r="DA127" s="88">
        <v>11166</v>
      </c>
      <c r="DB127" s="88">
        <v>249</v>
      </c>
      <c r="DC127" s="88">
        <v>643</v>
      </c>
      <c r="DD127" s="88">
        <v>1630</v>
      </c>
      <c r="DE127" s="88">
        <v>113</v>
      </c>
      <c r="DF127" s="88">
        <v>389</v>
      </c>
      <c r="DG127" s="88">
        <v>502</v>
      </c>
      <c r="DH127" s="88">
        <v>14190</v>
      </c>
      <c r="DI127" s="88">
        <v>18130</v>
      </c>
      <c r="DJ127" s="88">
        <v>56846</v>
      </c>
      <c r="DK127" s="88">
        <v>47652</v>
      </c>
      <c r="DL127" s="88">
        <v>3805</v>
      </c>
      <c r="DM127" s="88">
        <v>5388</v>
      </c>
      <c r="DN127" s="88">
        <v>74975</v>
      </c>
    </row>
    <row r="128" spans="1:118" x14ac:dyDescent="0.25">
      <c r="A128" s="82">
        <v>32478</v>
      </c>
      <c r="B128" s="88">
        <v>5850</v>
      </c>
      <c r="C128" s="88">
        <v>9589</v>
      </c>
      <c r="D128" s="88">
        <v>43652</v>
      </c>
      <c r="E128" s="88">
        <v>4260</v>
      </c>
      <c r="F128" s="88">
        <v>5269</v>
      </c>
      <c r="G128" s="88">
        <v>598</v>
      </c>
      <c r="H128" s="88">
        <v>14</v>
      </c>
      <c r="I128" s="88">
        <v>4</v>
      </c>
      <c r="J128" s="88">
        <v>10146</v>
      </c>
      <c r="K128" s="88">
        <v>69236</v>
      </c>
      <c r="L128" s="88">
        <v>637</v>
      </c>
      <c r="M128" s="88">
        <v>5564</v>
      </c>
      <c r="N128" s="88">
        <v>1896</v>
      </c>
      <c r="O128" s="88">
        <v>704</v>
      </c>
      <c r="P128" s="88">
        <v>346</v>
      </c>
      <c r="Q128" s="88">
        <v>29</v>
      </c>
      <c r="R128" s="88">
        <v>375</v>
      </c>
      <c r="S128" s="88">
        <v>9176</v>
      </c>
      <c r="T128" s="88">
        <v>78412</v>
      </c>
      <c r="U128" s="88">
        <v>2323</v>
      </c>
      <c r="V128" s="88">
        <v>1014</v>
      </c>
      <c r="W128" s="88">
        <v>951</v>
      </c>
      <c r="X128" s="88">
        <v>19</v>
      </c>
      <c r="Y128" s="88">
        <v>4308</v>
      </c>
      <c r="Z128" s="88">
        <v>4308</v>
      </c>
      <c r="AA128" s="88">
        <v>12049</v>
      </c>
      <c r="AB128" s="88">
        <v>262</v>
      </c>
      <c r="AC128" s="88">
        <v>512</v>
      </c>
      <c r="AD128" s="88">
        <v>1570</v>
      </c>
      <c r="AE128" s="88">
        <v>115</v>
      </c>
      <c r="AF128" s="88">
        <v>396</v>
      </c>
      <c r="AG128" s="88">
        <v>511</v>
      </c>
      <c r="AH128" s="88">
        <v>14905</v>
      </c>
      <c r="AI128" s="88">
        <v>19213</v>
      </c>
      <c r="AJ128" s="88">
        <v>59198</v>
      </c>
      <c r="AK128" s="88">
        <v>49292</v>
      </c>
      <c r="AL128" s="88">
        <v>4330</v>
      </c>
      <c r="AM128" s="88">
        <v>5576</v>
      </c>
      <c r="AN128" s="88">
        <v>78412</v>
      </c>
      <c r="AO128" s="88">
        <v>5822</v>
      </c>
      <c r="AP128" s="88">
        <v>9386</v>
      </c>
      <c r="AQ128" s="88">
        <v>43809</v>
      </c>
      <c r="AR128" s="88">
        <v>4279</v>
      </c>
      <c r="AS128" s="88">
        <v>5278</v>
      </c>
      <c r="AT128" s="88">
        <v>572</v>
      </c>
      <c r="AU128" s="88">
        <v>18</v>
      </c>
      <c r="AV128" s="88">
        <v>4</v>
      </c>
      <c r="AW128" s="88">
        <v>10152</v>
      </c>
      <c r="AX128" s="88">
        <v>69169</v>
      </c>
      <c r="AY128" s="88">
        <v>633</v>
      </c>
      <c r="AZ128" s="88">
        <v>5560</v>
      </c>
      <c r="BA128" s="88">
        <v>1902</v>
      </c>
      <c r="BB128" s="88">
        <v>610</v>
      </c>
      <c r="BC128" s="88">
        <v>346</v>
      </c>
      <c r="BD128" s="88">
        <v>26</v>
      </c>
      <c r="BE128" s="88">
        <v>372</v>
      </c>
      <c r="BF128" s="88">
        <v>9077</v>
      </c>
      <c r="BG128" s="88">
        <v>78246</v>
      </c>
      <c r="BH128" s="88">
        <v>2278</v>
      </c>
      <c r="BI128" s="88">
        <v>1025</v>
      </c>
      <c r="BJ128" s="88">
        <v>948</v>
      </c>
      <c r="BK128" s="88">
        <v>19</v>
      </c>
      <c r="BL128" s="88">
        <v>4270</v>
      </c>
      <c r="BM128" s="88">
        <v>4270</v>
      </c>
      <c r="BN128" s="88">
        <v>11956</v>
      </c>
      <c r="BO128" s="88">
        <v>265</v>
      </c>
      <c r="BP128" s="88">
        <v>504</v>
      </c>
      <c r="BQ128" s="88">
        <v>1564</v>
      </c>
      <c r="BR128" s="88">
        <v>119</v>
      </c>
      <c r="BS128" s="88">
        <v>395</v>
      </c>
      <c r="BT128" s="88">
        <v>514</v>
      </c>
      <c r="BU128" s="88">
        <v>14803</v>
      </c>
      <c r="BV128" s="88">
        <v>19073</v>
      </c>
      <c r="BW128" s="88">
        <v>59173</v>
      </c>
      <c r="BX128" s="88">
        <v>49239</v>
      </c>
      <c r="BY128" s="88">
        <v>4350</v>
      </c>
      <c r="BZ128" s="88">
        <v>5584</v>
      </c>
      <c r="CA128" s="88">
        <v>78246</v>
      </c>
      <c r="CB128" s="88">
        <v>5777</v>
      </c>
      <c r="CC128" s="88">
        <v>12659</v>
      </c>
      <c r="CD128" s="88">
        <v>45436</v>
      </c>
      <c r="CE128" s="88">
        <v>4279</v>
      </c>
      <c r="CF128" s="88">
        <v>5278</v>
      </c>
      <c r="CG128" s="88">
        <v>373</v>
      </c>
      <c r="CH128" s="88">
        <v>17</v>
      </c>
      <c r="CI128" s="88">
        <v>4</v>
      </c>
      <c r="CJ128" s="88">
        <v>9951</v>
      </c>
      <c r="CK128" s="88">
        <v>73823</v>
      </c>
      <c r="CL128" s="88">
        <v>633</v>
      </c>
      <c r="CM128" s="88">
        <v>5480</v>
      </c>
      <c r="CN128" s="88">
        <v>1889</v>
      </c>
      <c r="CO128" s="88">
        <v>594</v>
      </c>
      <c r="CP128" s="88">
        <v>352</v>
      </c>
      <c r="CQ128" s="88">
        <v>26</v>
      </c>
      <c r="CR128" s="88">
        <v>378</v>
      </c>
      <c r="CS128" s="88">
        <v>8973</v>
      </c>
      <c r="CT128" s="88">
        <v>82796</v>
      </c>
      <c r="CU128" s="88">
        <v>2278</v>
      </c>
      <c r="CV128" s="88">
        <v>1025</v>
      </c>
      <c r="CW128" s="88">
        <v>948</v>
      </c>
      <c r="CX128" s="88">
        <v>21</v>
      </c>
      <c r="CY128" s="88">
        <v>4272</v>
      </c>
      <c r="CZ128" s="88">
        <v>4272</v>
      </c>
      <c r="DA128" s="88">
        <v>10642</v>
      </c>
      <c r="DB128" s="88">
        <v>256</v>
      </c>
      <c r="DC128" s="88">
        <v>504</v>
      </c>
      <c r="DD128" s="88">
        <v>1564</v>
      </c>
      <c r="DE128" s="88">
        <v>122</v>
      </c>
      <c r="DF128" s="88">
        <v>376</v>
      </c>
      <c r="DG128" s="88">
        <v>498</v>
      </c>
      <c r="DH128" s="88">
        <v>13465</v>
      </c>
      <c r="DI128" s="88">
        <v>17737</v>
      </c>
      <c r="DJ128" s="88">
        <v>65059</v>
      </c>
      <c r="DK128" s="88">
        <v>52042</v>
      </c>
      <c r="DL128" s="88">
        <v>7433</v>
      </c>
      <c r="DM128" s="88">
        <v>5584</v>
      </c>
      <c r="DN128" s="88">
        <v>82796</v>
      </c>
    </row>
    <row r="129" spans="1:118" x14ac:dyDescent="0.25">
      <c r="A129" s="82">
        <v>32568</v>
      </c>
      <c r="B129" s="88">
        <v>6154</v>
      </c>
      <c r="C129" s="88">
        <v>9957</v>
      </c>
      <c r="D129" s="88">
        <v>45291</v>
      </c>
      <c r="E129" s="88">
        <v>4572</v>
      </c>
      <c r="F129" s="88">
        <v>5483</v>
      </c>
      <c r="G129" s="88">
        <v>619</v>
      </c>
      <c r="H129" s="88">
        <v>15</v>
      </c>
      <c r="I129" s="88">
        <v>4</v>
      </c>
      <c r="J129" s="88">
        <v>10693</v>
      </c>
      <c r="K129" s="88">
        <v>72094</v>
      </c>
      <c r="L129" s="88">
        <v>576</v>
      </c>
      <c r="M129" s="88">
        <v>5652</v>
      </c>
      <c r="N129" s="88">
        <v>1847</v>
      </c>
      <c r="O129" s="88">
        <v>716</v>
      </c>
      <c r="P129" s="88">
        <v>355</v>
      </c>
      <c r="Q129" s="88">
        <v>30</v>
      </c>
      <c r="R129" s="88">
        <v>384</v>
      </c>
      <c r="S129" s="88">
        <v>9174</v>
      </c>
      <c r="T129" s="88">
        <v>81269</v>
      </c>
      <c r="U129" s="88">
        <v>2571</v>
      </c>
      <c r="V129" s="88">
        <v>1210</v>
      </c>
      <c r="W129" s="88">
        <v>1108</v>
      </c>
      <c r="X129" s="88">
        <v>20</v>
      </c>
      <c r="Y129" s="88">
        <v>4909</v>
      </c>
      <c r="Z129" s="88">
        <v>4909</v>
      </c>
      <c r="AA129" s="88">
        <v>12242</v>
      </c>
      <c r="AB129" s="88">
        <v>272</v>
      </c>
      <c r="AC129" s="88">
        <v>441</v>
      </c>
      <c r="AD129" s="88">
        <v>1552</v>
      </c>
      <c r="AE129" s="88">
        <v>122</v>
      </c>
      <c r="AF129" s="88">
        <v>411</v>
      </c>
      <c r="AG129" s="88">
        <v>533</v>
      </c>
      <c r="AH129" s="88">
        <v>15040</v>
      </c>
      <c r="AI129" s="88">
        <v>19950</v>
      </c>
      <c r="AJ129" s="88">
        <v>61319</v>
      </c>
      <c r="AK129" s="88">
        <v>50893</v>
      </c>
      <c r="AL129" s="88">
        <v>4691</v>
      </c>
      <c r="AM129" s="88">
        <v>5735</v>
      </c>
      <c r="AN129" s="88">
        <v>81269</v>
      </c>
      <c r="AO129" s="88">
        <v>6136</v>
      </c>
      <c r="AP129" s="88">
        <v>10068</v>
      </c>
      <c r="AQ129" s="88">
        <v>45347</v>
      </c>
      <c r="AR129" s="88">
        <v>4516</v>
      </c>
      <c r="AS129" s="88">
        <v>5479</v>
      </c>
      <c r="AT129" s="88">
        <v>632</v>
      </c>
      <c r="AU129" s="88">
        <v>8</v>
      </c>
      <c r="AV129" s="88">
        <v>4</v>
      </c>
      <c r="AW129" s="88">
        <v>10639</v>
      </c>
      <c r="AX129" s="88">
        <v>72191</v>
      </c>
      <c r="AY129" s="88">
        <v>575</v>
      </c>
      <c r="AZ129" s="88">
        <v>5618</v>
      </c>
      <c r="BA129" s="88">
        <v>1813</v>
      </c>
      <c r="BB129" s="88">
        <v>745</v>
      </c>
      <c r="BC129" s="88">
        <v>355</v>
      </c>
      <c r="BD129" s="88">
        <v>31</v>
      </c>
      <c r="BE129" s="88">
        <v>386</v>
      </c>
      <c r="BF129" s="88">
        <v>9136</v>
      </c>
      <c r="BG129" s="88">
        <v>81327</v>
      </c>
      <c r="BH129" s="88">
        <v>2569</v>
      </c>
      <c r="BI129" s="88">
        <v>1197</v>
      </c>
      <c r="BJ129" s="88">
        <v>1064</v>
      </c>
      <c r="BK129" s="88">
        <v>21</v>
      </c>
      <c r="BL129" s="88">
        <v>4851</v>
      </c>
      <c r="BM129" s="88">
        <v>4851</v>
      </c>
      <c r="BN129" s="88">
        <v>12121</v>
      </c>
      <c r="BO129" s="88">
        <v>275</v>
      </c>
      <c r="BP129" s="88">
        <v>437</v>
      </c>
      <c r="BQ129" s="88">
        <v>1549</v>
      </c>
      <c r="BR129" s="88">
        <v>123</v>
      </c>
      <c r="BS129" s="88">
        <v>412</v>
      </c>
      <c r="BT129" s="88">
        <v>535</v>
      </c>
      <c r="BU129" s="88">
        <v>14918</v>
      </c>
      <c r="BV129" s="88">
        <v>19769</v>
      </c>
      <c r="BW129" s="88">
        <v>61558</v>
      </c>
      <c r="BX129" s="88">
        <v>50942</v>
      </c>
      <c r="BY129" s="88">
        <v>4877</v>
      </c>
      <c r="BZ129" s="88">
        <v>5739</v>
      </c>
      <c r="CA129" s="88">
        <v>81327</v>
      </c>
      <c r="CB129" s="88">
        <v>6158</v>
      </c>
      <c r="CC129" s="88">
        <v>8701</v>
      </c>
      <c r="CD129" s="88">
        <v>43879</v>
      </c>
      <c r="CE129" s="88">
        <v>4516</v>
      </c>
      <c r="CF129" s="88">
        <v>5479</v>
      </c>
      <c r="CG129" s="88">
        <v>836</v>
      </c>
      <c r="CH129" s="88">
        <v>19</v>
      </c>
      <c r="CI129" s="88">
        <v>4</v>
      </c>
      <c r="CJ129" s="88">
        <v>10854</v>
      </c>
      <c r="CK129" s="88">
        <v>69592</v>
      </c>
      <c r="CL129" s="88">
        <v>575</v>
      </c>
      <c r="CM129" s="88">
        <v>5698</v>
      </c>
      <c r="CN129" s="88">
        <v>1865</v>
      </c>
      <c r="CO129" s="88">
        <v>732</v>
      </c>
      <c r="CP129" s="88">
        <v>352</v>
      </c>
      <c r="CQ129" s="88">
        <v>31</v>
      </c>
      <c r="CR129" s="88">
        <v>383</v>
      </c>
      <c r="CS129" s="88">
        <v>9252</v>
      </c>
      <c r="CT129" s="88">
        <v>78844</v>
      </c>
      <c r="CU129" s="88">
        <v>2569</v>
      </c>
      <c r="CV129" s="88">
        <v>1197</v>
      </c>
      <c r="CW129" s="88">
        <v>1064</v>
      </c>
      <c r="CX129" s="88">
        <v>18</v>
      </c>
      <c r="CY129" s="88">
        <v>4848</v>
      </c>
      <c r="CZ129" s="88">
        <v>4848</v>
      </c>
      <c r="DA129" s="88">
        <v>11790</v>
      </c>
      <c r="DB129" s="88">
        <v>269</v>
      </c>
      <c r="DC129" s="88">
        <v>437</v>
      </c>
      <c r="DD129" s="88">
        <v>1549</v>
      </c>
      <c r="DE129" s="88">
        <v>121</v>
      </c>
      <c r="DF129" s="88">
        <v>407</v>
      </c>
      <c r="DG129" s="88">
        <v>528</v>
      </c>
      <c r="DH129" s="88">
        <v>14574</v>
      </c>
      <c r="DI129" s="88">
        <v>19422</v>
      </c>
      <c r="DJ129" s="88">
        <v>59422</v>
      </c>
      <c r="DK129" s="88">
        <v>49146</v>
      </c>
      <c r="DL129" s="88">
        <v>4537</v>
      </c>
      <c r="DM129" s="88">
        <v>5739</v>
      </c>
      <c r="DN129" s="88">
        <v>78844</v>
      </c>
    </row>
    <row r="130" spans="1:118" x14ac:dyDescent="0.25">
      <c r="A130" s="82">
        <v>32660</v>
      </c>
      <c r="B130" s="88">
        <v>6381</v>
      </c>
      <c r="C130" s="88">
        <v>10148</v>
      </c>
      <c r="D130" s="88">
        <v>46782</v>
      </c>
      <c r="E130" s="88">
        <v>5001</v>
      </c>
      <c r="F130" s="88">
        <v>5741</v>
      </c>
      <c r="G130" s="88">
        <v>633</v>
      </c>
      <c r="H130" s="88">
        <v>18</v>
      </c>
      <c r="I130" s="88">
        <v>4</v>
      </c>
      <c r="J130" s="88">
        <v>11396</v>
      </c>
      <c r="K130" s="88">
        <v>74707</v>
      </c>
      <c r="L130" s="88">
        <v>529</v>
      </c>
      <c r="M130" s="88">
        <v>5841</v>
      </c>
      <c r="N130" s="88">
        <v>1751</v>
      </c>
      <c r="O130" s="88">
        <v>747</v>
      </c>
      <c r="P130" s="88">
        <v>360</v>
      </c>
      <c r="Q130" s="88">
        <v>31</v>
      </c>
      <c r="R130" s="88">
        <v>391</v>
      </c>
      <c r="S130" s="88">
        <v>9259</v>
      </c>
      <c r="T130" s="88">
        <v>83966</v>
      </c>
      <c r="U130" s="88">
        <v>2849</v>
      </c>
      <c r="V130" s="88">
        <v>1446</v>
      </c>
      <c r="W130" s="88">
        <v>1274</v>
      </c>
      <c r="X130" s="88">
        <v>26</v>
      </c>
      <c r="Y130" s="88">
        <v>5595</v>
      </c>
      <c r="Z130" s="88">
        <v>5595</v>
      </c>
      <c r="AA130" s="88">
        <v>12520</v>
      </c>
      <c r="AB130" s="88">
        <v>277</v>
      </c>
      <c r="AC130" s="88">
        <v>457</v>
      </c>
      <c r="AD130" s="88">
        <v>1593</v>
      </c>
      <c r="AE130" s="88">
        <v>145</v>
      </c>
      <c r="AF130" s="88">
        <v>423</v>
      </c>
      <c r="AG130" s="88">
        <v>567</v>
      </c>
      <c r="AH130" s="88">
        <v>15414</v>
      </c>
      <c r="AI130" s="88">
        <v>21009</v>
      </c>
      <c r="AJ130" s="88">
        <v>62958</v>
      </c>
      <c r="AK130" s="88">
        <v>52389</v>
      </c>
      <c r="AL130" s="88">
        <v>4705</v>
      </c>
      <c r="AM130" s="88">
        <v>5863</v>
      </c>
      <c r="AN130" s="88">
        <v>83966</v>
      </c>
      <c r="AO130" s="88">
        <v>6556</v>
      </c>
      <c r="AP130" s="88">
        <v>10246</v>
      </c>
      <c r="AQ130" s="88">
        <v>46770</v>
      </c>
      <c r="AR130" s="88">
        <v>4937</v>
      </c>
      <c r="AS130" s="88">
        <v>5684</v>
      </c>
      <c r="AT130" s="88">
        <v>636</v>
      </c>
      <c r="AU130" s="88">
        <v>18</v>
      </c>
      <c r="AV130" s="88">
        <v>4</v>
      </c>
      <c r="AW130" s="88">
        <v>11279</v>
      </c>
      <c r="AX130" s="88">
        <v>74852</v>
      </c>
      <c r="AY130" s="88">
        <v>536</v>
      </c>
      <c r="AZ130" s="88">
        <v>5861</v>
      </c>
      <c r="BA130" s="88">
        <v>1813</v>
      </c>
      <c r="BB130" s="88">
        <v>754</v>
      </c>
      <c r="BC130" s="88">
        <v>360</v>
      </c>
      <c r="BD130" s="88">
        <v>31</v>
      </c>
      <c r="BE130" s="88">
        <v>391</v>
      </c>
      <c r="BF130" s="88">
        <v>9355</v>
      </c>
      <c r="BG130" s="88">
        <v>84207</v>
      </c>
      <c r="BH130" s="88">
        <v>2856</v>
      </c>
      <c r="BI130" s="88">
        <v>1442</v>
      </c>
      <c r="BJ130" s="88">
        <v>1311</v>
      </c>
      <c r="BK130" s="88">
        <v>22</v>
      </c>
      <c r="BL130" s="88">
        <v>5631</v>
      </c>
      <c r="BM130" s="88">
        <v>5631</v>
      </c>
      <c r="BN130" s="88">
        <v>12169</v>
      </c>
      <c r="BO130" s="88">
        <v>270</v>
      </c>
      <c r="BP130" s="88">
        <v>443</v>
      </c>
      <c r="BQ130" s="88">
        <v>1583</v>
      </c>
      <c r="BR130" s="88">
        <v>124</v>
      </c>
      <c r="BS130" s="88">
        <v>415</v>
      </c>
      <c r="BT130" s="88">
        <v>539</v>
      </c>
      <c r="BU130" s="88">
        <v>15003</v>
      </c>
      <c r="BV130" s="88">
        <v>20634</v>
      </c>
      <c r="BW130" s="88">
        <v>63573</v>
      </c>
      <c r="BX130" s="88">
        <v>52433</v>
      </c>
      <c r="BY130" s="88">
        <v>5289</v>
      </c>
      <c r="BZ130" s="88">
        <v>5851</v>
      </c>
      <c r="CA130" s="88">
        <v>84207</v>
      </c>
      <c r="CB130" s="88">
        <v>6609</v>
      </c>
      <c r="CC130" s="88">
        <v>8889</v>
      </c>
      <c r="CD130" s="88">
        <v>47475</v>
      </c>
      <c r="CE130" s="88">
        <v>4937</v>
      </c>
      <c r="CF130" s="88">
        <v>5684</v>
      </c>
      <c r="CG130" s="88">
        <v>374</v>
      </c>
      <c r="CH130" s="88">
        <v>-6</v>
      </c>
      <c r="CI130" s="88">
        <v>4</v>
      </c>
      <c r="CJ130" s="88">
        <v>10993</v>
      </c>
      <c r="CK130" s="88">
        <v>73967</v>
      </c>
      <c r="CL130" s="88">
        <v>536</v>
      </c>
      <c r="CM130" s="88">
        <v>5615</v>
      </c>
      <c r="CN130" s="88">
        <v>1814</v>
      </c>
      <c r="CO130" s="88">
        <v>663</v>
      </c>
      <c r="CP130" s="88">
        <v>360</v>
      </c>
      <c r="CQ130" s="88">
        <v>29</v>
      </c>
      <c r="CR130" s="88">
        <v>390</v>
      </c>
      <c r="CS130" s="88">
        <v>9018</v>
      </c>
      <c r="CT130" s="88">
        <v>82985</v>
      </c>
      <c r="CU130" s="88">
        <v>2856</v>
      </c>
      <c r="CV130" s="88">
        <v>1442</v>
      </c>
      <c r="CW130" s="88">
        <v>1311</v>
      </c>
      <c r="CX130" s="88">
        <v>24</v>
      </c>
      <c r="CY130" s="88">
        <v>5633</v>
      </c>
      <c r="CZ130" s="88">
        <v>5633</v>
      </c>
      <c r="DA130" s="88">
        <v>15018</v>
      </c>
      <c r="DB130" s="88">
        <v>284</v>
      </c>
      <c r="DC130" s="88">
        <v>443</v>
      </c>
      <c r="DD130" s="88">
        <v>1583</v>
      </c>
      <c r="DE130" s="88">
        <v>127</v>
      </c>
      <c r="DF130" s="88">
        <v>438</v>
      </c>
      <c r="DG130" s="88">
        <v>565</v>
      </c>
      <c r="DH130" s="88">
        <v>17893</v>
      </c>
      <c r="DI130" s="88">
        <v>23526</v>
      </c>
      <c r="DJ130" s="88">
        <v>59459</v>
      </c>
      <c r="DK130" s="88">
        <v>51453</v>
      </c>
      <c r="DL130" s="88">
        <v>2156</v>
      </c>
      <c r="DM130" s="88">
        <v>5851</v>
      </c>
      <c r="DN130" s="88">
        <v>82985</v>
      </c>
    </row>
    <row r="131" spans="1:118" x14ac:dyDescent="0.25">
      <c r="A131" s="82">
        <v>32752</v>
      </c>
      <c r="B131" s="88">
        <v>6563</v>
      </c>
      <c r="C131" s="88">
        <v>10229</v>
      </c>
      <c r="D131" s="88">
        <v>48011</v>
      </c>
      <c r="E131" s="88">
        <v>5505</v>
      </c>
      <c r="F131" s="88">
        <v>6023</v>
      </c>
      <c r="G131" s="88">
        <v>636</v>
      </c>
      <c r="H131" s="88">
        <v>18</v>
      </c>
      <c r="I131" s="88">
        <v>4</v>
      </c>
      <c r="J131" s="88">
        <v>12186</v>
      </c>
      <c r="K131" s="88">
        <v>76990</v>
      </c>
      <c r="L131" s="88">
        <v>485</v>
      </c>
      <c r="M131" s="88">
        <v>6049</v>
      </c>
      <c r="N131" s="88">
        <v>1682</v>
      </c>
      <c r="O131" s="88">
        <v>783</v>
      </c>
      <c r="P131" s="88">
        <v>362</v>
      </c>
      <c r="Q131" s="88">
        <v>33</v>
      </c>
      <c r="R131" s="88">
        <v>395</v>
      </c>
      <c r="S131" s="88">
        <v>9394</v>
      </c>
      <c r="T131" s="88">
        <v>86383</v>
      </c>
      <c r="U131" s="88">
        <v>3068</v>
      </c>
      <c r="V131" s="88">
        <v>1676</v>
      </c>
      <c r="W131" s="88">
        <v>1389</v>
      </c>
      <c r="X131" s="88">
        <v>33</v>
      </c>
      <c r="Y131" s="88">
        <v>6166</v>
      </c>
      <c r="Z131" s="88">
        <v>6166</v>
      </c>
      <c r="AA131" s="88">
        <v>12753</v>
      </c>
      <c r="AB131" s="88">
        <v>276</v>
      </c>
      <c r="AC131" s="88">
        <v>498</v>
      </c>
      <c r="AD131" s="88">
        <v>1651</v>
      </c>
      <c r="AE131" s="88">
        <v>176</v>
      </c>
      <c r="AF131" s="88">
        <v>433</v>
      </c>
      <c r="AG131" s="88">
        <v>609</v>
      </c>
      <c r="AH131" s="88">
        <v>15788</v>
      </c>
      <c r="AI131" s="88">
        <v>21954</v>
      </c>
      <c r="AJ131" s="88">
        <v>64430</v>
      </c>
      <c r="AK131" s="88">
        <v>53732</v>
      </c>
      <c r="AL131" s="88">
        <v>4716</v>
      </c>
      <c r="AM131" s="88">
        <v>5981</v>
      </c>
      <c r="AN131" s="88">
        <v>86383</v>
      </c>
      <c r="AO131" s="88">
        <v>6370</v>
      </c>
      <c r="AP131" s="88">
        <v>10074</v>
      </c>
      <c r="AQ131" s="88">
        <v>48116</v>
      </c>
      <c r="AR131" s="88">
        <v>5565</v>
      </c>
      <c r="AS131" s="88">
        <v>6052</v>
      </c>
      <c r="AT131" s="88">
        <v>648</v>
      </c>
      <c r="AU131" s="88">
        <v>27</v>
      </c>
      <c r="AV131" s="88">
        <v>4</v>
      </c>
      <c r="AW131" s="88">
        <v>12297</v>
      </c>
      <c r="AX131" s="88">
        <v>76857</v>
      </c>
      <c r="AY131" s="88">
        <v>486</v>
      </c>
      <c r="AZ131" s="88">
        <v>6005</v>
      </c>
      <c r="BA131" s="88">
        <v>1661</v>
      </c>
      <c r="BB131" s="88">
        <v>782</v>
      </c>
      <c r="BC131" s="88">
        <v>364</v>
      </c>
      <c r="BD131" s="88">
        <v>35</v>
      </c>
      <c r="BE131" s="88">
        <v>399</v>
      </c>
      <c r="BF131" s="88">
        <v>9333</v>
      </c>
      <c r="BG131" s="88">
        <v>86190</v>
      </c>
      <c r="BH131" s="88">
        <v>3113</v>
      </c>
      <c r="BI131" s="88">
        <v>1696</v>
      </c>
      <c r="BJ131" s="88">
        <v>1412</v>
      </c>
      <c r="BK131" s="88">
        <v>37</v>
      </c>
      <c r="BL131" s="88">
        <v>6257</v>
      </c>
      <c r="BM131" s="88">
        <v>6257</v>
      </c>
      <c r="BN131" s="88">
        <v>13443</v>
      </c>
      <c r="BO131" s="88">
        <v>287</v>
      </c>
      <c r="BP131" s="88">
        <v>525</v>
      </c>
      <c r="BQ131" s="88">
        <v>1669</v>
      </c>
      <c r="BR131" s="88">
        <v>196</v>
      </c>
      <c r="BS131" s="88">
        <v>450</v>
      </c>
      <c r="BT131" s="88">
        <v>646</v>
      </c>
      <c r="BU131" s="88">
        <v>16570</v>
      </c>
      <c r="BV131" s="88">
        <v>22827</v>
      </c>
      <c r="BW131" s="88">
        <v>63363</v>
      </c>
      <c r="BX131" s="88">
        <v>53764</v>
      </c>
      <c r="BY131" s="88">
        <v>3622</v>
      </c>
      <c r="BZ131" s="88">
        <v>5976</v>
      </c>
      <c r="CA131" s="88">
        <v>86190</v>
      </c>
      <c r="CB131" s="88">
        <v>6340</v>
      </c>
      <c r="CC131" s="88">
        <v>9670</v>
      </c>
      <c r="CD131" s="88">
        <v>47055</v>
      </c>
      <c r="CE131" s="88">
        <v>5565</v>
      </c>
      <c r="CF131" s="88">
        <v>6052</v>
      </c>
      <c r="CG131" s="88">
        <v>879</v>
      </c>
      <c r="CH131" s="88">
        <v>40</v>
      </c>
      <c r="CI131" s="88">
        <v>4</v>
      </c>
      <c r="CJ131" s="88">
        <v>12541</v>
      </c>
      <c r="CK131" s="88">
        <v>75605</v>
      </c>
      <c r="CL131" s="88">
        <v>486</v>
      </c>
      <c r="CM131" s="88">
        <v>6102</v>
      </c>
      <c r="CN131" s="88">
        <v>1624</v>
      </c>
      <c r="CO131" s="88">
        <v>853</v>
      </c>
      <c r="CP131" s="88">
        <v>363</v>
      </c>
      <c r="CQ131" s="88">
        <v>36</v>
      </c>
      <c r="CR131" s="88">
        <v>399</v>
      </c>
      <c r="CS131" s="88">
        <v>9464</v>
      </c>
      <c r="CT131" s="88">
        <v>85069</v>
      </c>
      <c r="CU131" s="88">
        <v>3113</v>
      </c>
      <c r="CV131" s="88">
        <v>1696</v>
      </c>
      <c r="CW131" s="88">
        <v>1412</v>
      </c>
      <c r="CX131" s="88">
        <v>35</v>
      </c>
      <c r="CY131" s="88">
        <v>6255</v>
      </c>
      <c r="CZ131" s="88">
        <v>6255</v>
      </c>
      <c r="DA131" s="88">
        <v>12040</v>
      </c>
      <c r="DB131" s="88">
        <v>288</v>
      </c>
      <c r="DC131" s="88">
        <v>525</v>
      </c>
      <c r="DD131" s="88">
        <v>1669</v>
      </c>
      <c r="DE131" s="88">
        <v>210</v>
      </c>
      <c r="DF131" s="88">
        <v>451</v>
      </c>
      <c r="DG131" s="88">
        <v>660</v>
      </c>
      <c r="DH131" s="88">
        <v>15183</v>
      </c>
      <c r="DI131" s="88">
        <v>21438</v>
      </c>
      <c r="DJ131" s="88">
        <v>63631</v>
      </c>
      <c r="DK131" s="88">
        <v>53701</v>
      </c>
      <c r="DL131" s="88">
        <v>3953</v>
      </c>
      <c r="DM131" s="88">
        <v>5976</v>
      </c>
      <c r="DN131" s="88">
        <v>85069</v>
      </c>
    </row>
    <row r="132" spans="1:118" x14ac:dyDescent="0.25">
      <c r="A132" s="82">
        <v>32843</v>
      </c>
      <c r="B132" s="88">
        <v>6774</v>
      </c>
      <c r="C132" s="88">
        <v>10272</v>
      </c>
      <c r="D132" s="88">
        <v>49269</v>
      </c>
      <c r="E132" s="88">
        <v>5876</v>
      </c>
      <c r="F132" s="88">
        <v>6238</v>
      </c>
      <c r="G132" s="88">
        <v>641</v>
      </c>
      <c r="H132" s="88">
        <v>12</v>
      </c>
      <c r="I132" s="88">
        <v>4</v>
      </c>
      <c r="J132" s="88">
        <v>12771</v>
      </c>
      <c r="K132" s="88">
        <v>79086</v>
      </c>
      <c r="L132" s="88">
        <v>450</v>
      </c>
      <c r="M132" s="88">
        <v>6198</v>
      </c>
      <c r="N132" s="88">
        <v>1666</v>
      </c>
      <c r="O132" s="88">
        <v>792</v>
      </c>
      <c r="P132" s="88">
        <v>361</v>
      </c>
      <c r="Q132" s="88">
        <v>34</v>
      </c>
      <c r="R132" s="88">
        <v>395</v>
      </c>
      <c r="S132" s="88">
        <v>9501</v>
      </c>
      <c r="T132" s="88">
        <v>88587</v>
      </c>
      <c r="U132" s="88">
        <v>3172</v>
      </c>
      <c r="V132" s="88">
        <v>1868</v>
      </c>
      <c r="W132" s="88">
        <v>1414</v>
      </c>
      <c r="X132" s="88">
        <v>41</v>
      </c>
      <c r="Y132" s="88">
        <v>6495</v>
      </c>
      <c r="Z132" s="88">
        <v>6495</v>
      </c>
      <c r="AA132" s="88">
        <v>12719</v>
      </c>
      <c r="AB132" s="88">
        <v>280</v>
      </c>
      <c r="AC132" s="88">
        <v>530</v>
      </c>
      <c r="AD132" s="88">
        <v>1703</v>
      </c>
      <c r="AE132" s="88">
        <v>198</v>
      </c>
      <c r="AF132" s="88">
        <v>448</v>
      </c>
      <c r="AG132" s="88">
        <v>646</v>
      </c>
      <c r="AH132" s="88">
        <v>15877</v>
      </c>
      <c r="AI132" s="88">
        <v>22372</v>
      </c>
      <c r="AJ132" s="88">
        <v>66215</v>
      </c>
      <c r="AK132" s="88">
        <v>55038</v>
      </c>
      <c r="AL132" s="88">
        <v>5094</v>
      </c>
      <c r="AM132" s="88">
        <v>6083</v>
      </c>
      <c r="AN132" s="88">
        <v>88587</v>
      </c>
      <c r="AO132" s="88">
        <v>6815</v>
      </c>
      <c r="AP132" s="88">
        <v>10342</v>
      </c>
      <c r="AQ132" s="88">
        <v>49055</v>
      </c>
      <c r="AR132" s="88">
        <v>5893</v>
      </c>
      <c r="AS132" s="88">
        <v>6257</v>
      </c>
      <c r="AT132" s="88">
        <v>610</v>
      </c>
      <c r="AU132" s="88">
        <v>9</v>
      </c>
      <c r="AV132" s="88">
        <v>4</v>
      </c>
      <c r="AW132" s="88">
        <v>12773</v>
      </c>
      <c r="AX132" s="88">
        <v>78984</v>
      </c>
      <c r="AY132" s="88">
        <v>447</v>
      </c>
      <c r="AZ132" s="88">
        <v>6349</v>
      </c>
      <c r="BA132" s="88">
        <v>2299</v>
      </c>
      <c r="BB132" s="88">
        <v>793</v>
      </c>
      <c r="BC132" s="88">
        <v>359</v>
      </c>
      <c r="BD132" s="88">
        <v>34</v>
      </c>
      <c r="BE132" s="88">
        <v>392</v>
      </c>
      <c r="BF132" s="88">
        <v>10281</v>
      </c>
      <c r="BG132" s="88">
        <v>89265</v>
      </c>
      <c r="BH132" s="88">
        <v>3141</v>
      </c>
      <c r="BI132" s="88">
        <v>1853</v>
      </c>
      <c r="BJ132" s="88">
        <v>1399</v>
      </c>
      <c r="BK132" s="88">
        <v>42</v>
      </c>
      <c r="BL132" s="88">
        <v>6435</v>
      </c>
      <c r="BM132" s="88">
        <v>6435</v>
      </c>
      <c r="BN132" s="88">
        <v>12567</v>
      </c>
      <c r="BO132" s="88">
        <v>269</v>
      </c>
      <c r="BP132" s="88">
        <v>530</v>
      </c>
      <c r="BQ132" s="88">
        <v>1703</v>
      </c>
      <c r="BR132" s="88">
        <v>197</v>
      </c>
      <c r="BS132" s="88">
        <v>431</v>
      </c>
      <c r="BT132" s="88">
        <v>628</v>
      </c>
      <c r="BU132" s="88">
        <v>15698</v>
      </c>
      <c r="BV132" s="88">
        <v>22133</v>
      </c>
      <c r="BW132" s="88">
        <v>67132</v>
      </c>
      <c r="BX132" s="88">
        <v>54894</v>
      </c>
      <c r="BY132" s="88">
        <v>6150</v>
      </c>
      <c r="BZ132" s="88">
        <v>6089</v>
      </c>
      <c r="CA132" s="88">
        <v>89265</v>
      </c>
      <c r="CB132" s="88">
        <v>6776</v>
      </c>
      <c r="CC132" s="88">
        <v>13054</v>
      </c>
      <c r="CD132" s="88">
        <v>50873</v>
      </c>
      <c r="CE132" s="88">
        <v>5893</v>
      </c>
      <c r="CF132" s="88">
        <v>6257</v>
      </c>
      <c r="CG132" s="88">
        <v>421</v>
      </c>
      <c r="CH132" s="88">
        <v>8</v>
      </c>
      <c r="CI132" s="88">
        <v>4</v>
      </c>
      <c r="CJ132" s="88">
        <v>12584</v>
      </c>
      <c r="CK132" s="88">
        <v>83288</v>
      </c>
      <c r="CL132" s="88">
        <v>447</v>
      </c>
      <c r="CM132" s="88">
        <v>6069</v>
      </c>
      <c r="CN132" s="88">
        <v>2285</v>
      </c>
      <c r="CO132" s="88">
        <v>764</v>
      </c>
      <c r="CP132" s="88">
        <v>363</v>
      </c>
      <c r="CQ132" s="88">
        <v>33</v>
      </c>
      <c r="CR132" s="88">
        <v>396</v>
      </c>
      <c r="CS132" s="88">
        <v>9961</v>
      </c>
      <c r="CT132" s="88">
        <v>93249</v>
      </c>
      <c r="CU132" s="88">
        <v>3141</v>
      </c>
      <c r="CV132" s="88">
        <v>1853</v>
      </c>
      <c r="CW132" s="88">
        <v>1399</v>
      </c>
      <c r="CX132" s="88">
        <v>46</v>
      </c>
      <c r="CY132" s="88">
        <v>6439</v>
      </c>
      <c r="CZ132" s="88">
        <v>6439</v>
      </c>
      <c r="DA132" s="88">
        <v>11270</v>
      </c>
      <c r="DB132" s="88">
        <v>261</v>
      </c>
      <c r="DC132" s="88">
        <v>530</v>
      </c>
      <c r="DD132" s="88">
        <v>1703</v>
      </c>
      <c r="DE132" s="88">
        <v>181</v>
      </c>
      <c r="DF132" s="88">
        <v>413</v>
      </c>
      <c r="DG132" s="88">
        <v>595</v>
      </c>
      <c r="DH132" s="88">
        <v>14360</v>
      </c>
      <c r="DI132" s="88">
        <v>20799</v>
      </c>
      <c r="DJ132" s="88">
        <v>72450</v>
      </c>
      <c r="DK132" s="88">
        <v>57887</v>
      </c>
      <c r="DL132" s="88">
        <v>8475</v>
      </c>
      <c r="DM132" s="88">
        <v>6089</v>
      </c>
      <c r="DN132" s="88">
        <v>93249</v>
      </c>
    </row>
    <row r="133" spans="1:118" x14ac:dyDescent="0.25">
      <c r="A133" s="82">
        <v>32933</v>
      </c>
      <c r="B133" s="88">
        <v>7018</v>
      </c>
      <c r="C133" s="88">
        <v>10290</v>
      </c>
      <c r="D133" s="88">
        <v>50555</v>
      </c>
      <c r="E133" s="88">
        <v>5943</v>
      </c>
      <c r="F133" s="88">
        <v>6285</v>
      </c>
      <c r="G133" s="88">
        <v>662</v>
      </c>
      <c r="H133" s="88">
        <v>6</v>
      </c>
      <c r="I133" s="88">
        <v>4</v>
      </c>
      <c r="J133" s="88">
        <v>12900</v>
      </c>
      <c r="K133" s="88">
        <v>80763</v>
      </c>
      <c r="L133" s="88">
        <v>444</v>
      </c>
      <c r="M133" s="88">
        <v>6333</v>
      </c>
      <c r="N133" s="88">
        <v>1715</v>
      </c>
      <c r="O133" s="88">
        <v>825</v>
      </c>
      <c r="P133" s="88">
        <v>363</v>
      </c>
      <c r="Q133" s="88">
        <v>34</v>
      </c>
      <c r="R133" s="88">
        <v>398</v>
      </c>
      <c r="S133" s="88">
        <v>9715</v>
      </c>
      <c r="T133" s="88">
        <v>90478</v>
      </c>
      <c r="U133" s="88">
        <v>3187</v>
      </c>
      <c r="V133" s="88">
        <v>1969</v>
      </c>
      <c r="W133" s="88">
        <v>1388</v>
      </c>
      <c r="X133" s="88">
        <v>46</v>
      </c>
      <c r="Y133" s="88">
        <v>6590</v>
      </c>
      <c r="Z133" s="88">
        <v>6590</v>
      </c>
      <c r="AA133" s="88">
        <v>12782</v>
      </c>
      <c r="AB133" s="88">
        <v>284</v>
      </c>
      <c r="AC133" s="88">
        <v>536</v>
      </c>
      <c r="AD133" s="88">
        <v>1737</v>
      </c>
      <c r="AE133" s="88">
        <v>206</v>
      </c>
      <c r="AF133" s="88">
        <v>463</v>
      </c>
      <c r="AG133" s="88">
        <v>669</v>
      </c>
      <c r="AH133" s="88">
        <v>16007</v>
      </c>
      <c r="AI133" s="88">
        <v>22597</v>
      </c>
      <c r="AJ133" s="88">
        <v>67881</v>
      </c>
      <c r="AK133" s="88">
        <v>56332</v>
      </c>
      <c r="AL133" s="88">
        <v>5412</v>
      </c>
      <c r="AM133" s="88">
        <v>6137</v>
      </c>
      <c r="AN133" s="88">
        <v>90478</v>
      </c>
      <c r="AO133" s="88">
        <v>7052</v>
      </c>
      <c r="AP133" s="88">
        <v>10257</v>
      </c>
      <c r="AQ133" s="88">
        <v>50514</v>
      </c>
      <c r="AR133" s="88">
        <v>6004</v>
      </c>
      <c r="AS133" s="88">
        <v>6303</v>
      </c>
      <c r="AT133" s="88">
        <v>678</v>
      </c>
      <c r="AU133" s="88">
        <v>3</v>
      </c>
      <c r="AV133" s="88">
        <v>4</v>
      </c>
      <c r="AW133" s="88">
        <v>12992</v>
      </c>
      <c r="AX133" s="88">
        <v>80815</v>
      </c>
      <c r="AY133" s="88">
        <v>440</v>
      </c>
      <c r="AZ133" s="88">
        <v>6207</v>
      </c>
      <c r="BA133" s="88">
        <v>1844</v>
      </c>
      <c r="BB133" s="88">
        <v>812</v>
      </c>
      <c r="BC133" s="88">
        <v>365</v>
      </c>
      <c r="BD133" s="88">
        <v>34</v>
      </c>
      <c r="BE133" s="88">
        <v>400</v>
      </c>
      <c r="BF133" s="88">
        <v>9703</v>
      </c>
      <c r="BG133" s="88">
        <v>90517</v>
      </c>
      <c r="BH133" s="88">
        <v>3208</v>
      </c>
      <c r="BI133" s="88">
        <v>1972</v>
      </c>
      <c r="BJ133" s="88">
        <v>1387</v>
      </c>
      <c r="BK133" s="88">
        <v>41</v>
      </c>
      <c r="BL133" s="88">
        <v>6608</v>
      </c>
      <c r="BM133" s="88">
        <v>6608</v>
      </c>
      <c r="BN133" s="88">
        <v>12234</v>
      </c>
      <c r="BO133" s="88">
        <v>280</v>
      </c>
      <c r="BP133" s="88">
        <v>532</v>
      </c>
      <c r="BQ133" s="88">
        <v>1735</v>
      </c>
      <c r="BR133" s="88">
        <v>206</v>
      </c>
      <c r="BS133" s="88">
        <v>462</v>
      </c>
      <c r="BT133" s="88">
        <v>668</v>
      </c>
      <c r="BU133" s="88">
        <v>15449</v>
      </c>
      <c r="BV133" s="88">
        <v>22056</v>
      </c>
      <c r="BW133" s="88">
        <v>68461</v>
      </c>
      <c r="BX133" s="88">
        <v>56357</v>
      </c>
      <c r="BY133" s="88">
        <v>5958</v>
      </c>
      <c r="BZ133" s="88">
        <v>6146</v>
      </c>
      <c r="CA133" s="88">
        <v>90517</v>
      </c>
      <c r="CB133" s="88">
        <v>7076</v>
      </c>
      <c r="CC133" s="88">
        <v>9189</v>
      </c>
      <c r="CD133" s="88">
        <v>48890</v>
      </c>
      <c r="CE133" s="88">
        <v>6004</v>
      </c>
      <c r="CF133" s="88">
        <v>6303</v>
      </c>
      <c r="CG133" s="88">
        <v>875</v>
      </c>
      <c r="CH133" s="88">
        <v>18</v>
      </c>
      <c r="CI133" s="88">
        <v>4</v>
      </c>
      <c r="CJ133" s="88">
        <v>13204</v>
      </c>
      <c r="CK133" s="88">
        <v>78358</v>
      </c>
      <c r="CL133" s="88">
        <v>440</v>
      </c>
      <c r="CM133" s="88">
        <v>6306</v>
      </c>
      <c r="CN133" s="88">
        <v>1894</v>
      </c>
      <c r="CO133" s="88">
        <v>785</v>
      </c>
      <c r="CP133" s="88">
        <v>363</v>
      </c>
      <c r="CQ133" s="88">
        <v>34</v>
      </c>
      <c r="CR133" s="88">
        <v>397</v>
      </c>
      <c r="CS133" s="88">
        <v>9822</v>
      </c>
      <c r="CT133" s="88">
        <v>88180</v>
      </c>
      <c r="CU133" s="88">
        <v>3208</v>
      </c>
      <c r="CV133" s="88">
        <v>1972</v>
      </c>
      <c r="CW133" s="88">
        <v>1387</v>
      </c>
      <c r="CX133" s="88">
        <v>36</v>
      </c>
      <c r="CY133" s="88">
        <v>6603</v>
      </c>
      <c r="CZ133" s="88">
        <v>6603</v>
      </c>
      <c r="DA133" s="88">
        <v>11967</v>
      </c>
      <c r="DB133" s="88">
        <v>274</v>
      </c>
      <c r="DC133" s="88">
        <v>532</v>
      </c>
      <c r="DD133" s="88">
        <v>1735</v>
      </c>
      <c r="DE133" s="88">
        <v>238</v>
      </c>
      <c r="DF133" s="88">
        <v>454</v>
      </c>
      <c r="DG133" s="88">
        <v>692</v>
      </c>
      <c r="DH133" s="88">
        <v>15199</v>
      </c>
      <c r="DI133" s="88">
        <v>21802</v>
      </c>
      <c r="DJ133" s="88">
        <v>66378</v>
      </c>
      <c r="DK133" s="88">
        <v>54469</v>
      </c>
      <c r="DL133" s="88">
        <v>5763</v>
      </c>
      <c r="DM133" s="88">
        <v>6146</v>
      </c>
      <c r="DN133" s="88">
        <v>88180</v>
      </c>
    </row>
    <row r="134" spans="1:118" x14ac:dyDescent="0.25">
      <c r="A134" s="82">
        <v>33025</v>
      </c>
      <c r="B134" s="88">
        <v>7224</v>
      </c>
      <c r="C134" s="88">
        <v>10417</v>
      </c>
      <c r="D134" s="88">
        <v>51611</v>
      </c>
      <c r="E134" s="88">
        <v>5754</v>
      </c>
      <c r="F134" s="88">
        <v>6168</v>
      </c>
      <c r="G134" s="88">
        <v>696</v>
      </c>
      <c r="H134" s="88">
        <v>8</v>
      </c>
      <c r="I134" s="88">
        <v>4</v>
      </c>
      <c r="J134" s="88">
        <v>12630</v>
      </c>
      <c r="K134" s="88">
        <v>81883</v>
      </c>
      <c r="L134" s="88">
        <v>472</v>
      </c>
      <c r="M134" s="88">
        <v>6551</v>
      </c>
      <c r="N134" s="88">
        <v>1814</v>
      </c>
      <c r="O134" s="88">
        <v>860</v>
      </c>
      <c r="P134" s="88">
        <v>370</v>
      </c>
      <c r="Q134" s="88">
        <v>35</v>
      </c>
      <c r="R134" s="88">
        <v>405</v>
      </c>
      <c r="S134" s="88">
        <v>10102</v>
      </c>
      <c r="T134" s="88">
        <v>91985</v>
      </c>
      <c r="U134" s="88">
        <v>3139</v>
      </c>
      <c r="V134" s="88">
        <v>1943</v>
      </c>
      <c r="W134" s="88">
        <v>1345</v>
      </c>
      <c r="X134" s="88">
        <v>51</v>
      </c>
      <c r="Y134" s="88">
        <v>6478</v>
      </c>
      <c r="Z134" s="88">
        <v>6478</v>
      </c>
      <c r="AA134" s="88">
        <v>13065</v>
      </c>
      <c r="AB134" s="88">
        <v>285</v>
      </c>
      <c r="AC134" s="88">
        <v>528</v>
      </c>
      <c r="AD134" s="88">
        <v>1764</v>
      </c>
      <c r="AE134" s="88">
        <v>208</v>
      </c>
      <c r="AF134" s="88">
        <v>475</v>
      </c>
      <c r="AG134" s="88">
        <v>683</v>
      </c>
      <c r="AH134" s="88">
        <v>16324</v>
      </c>
      <c r="AI134" s="88">
        <v>22802</v>
      </c>
      <c r="AJ134" s="88">
        <v>69183</v>
      </c>
      <c r="AK134" s="88">
        <v>57512</v>
      </c>
      <c r="AL134" s="88">
        <v>5539</v>
      </c>
      <c r="AM134" s="88">
        <v>6132</v>
      </c>
      <c r="AN134" s="88">
        <v>91985</v>
      </c>
      <c r="AO134" s="88">
        <v>7229</v>
      </c>
      <c r="AP134" s="88">
        <v>10492</v>
      </c>
      <c r="AQ134" s="88">
        <v>51811</v>
      </c>
      <c r="AR134" s="88">
        <v>5763</v>
      </c>
      <c r="AS134" s="88">
        <v>6190</v>
      </c>
      <c r="AT134" s="88">
        <v>697</v>
      </c>
      <c r="AU134" s="88">
        <v>8</v>
      </c>
      <c r="AV134" s="88">
        <v>4</v>
      </c>
      <c r="AW134" s="88">
        <v>12661</v>
      </c>
      <c r="AX134" s="88">
        <v>82193</v>
      </c>
      <c r="AY134" s="88">
        <v>463</v>
      </c>
      <c r="AZ134" s="88">
        <v>6519</v>
      </c>
      <c r="BA134" s="88">
        <v>1723</v>
      </c>
      <c r="BB134" s="88">
        <v>855</v>
      </c>
      <c r="BC134" s="88">
        <v>363</v>
      </c>
      <c r="BD134" s="88">
        <v>35</v>
      </c>
      <c r="BE134" s="88">
        <v>398</v>
      </c>
      <c r="BF134" s="88">
        <v>9959</v>
      </c>
      <c r="BG134" s="88">
        <v>92151</v>
      </c>
      <c r="BH134" s="88">
        <v>3119</v>
      </c>
      <c r="BI134" s="88">
        <v>1991</v>
      </c>
      <c r="BJ134" s="88">
        <v>1327</v>
      </c>
      <c r="BK134" s="88">
        <v>57</v>
      </c>
      <c r="BL134" s="88">
        <v>6494</v>
      </c>
      <c r="BM134" s="88">
        <v>6494</v>
      </c>
      <c r="BN134" s="88">
        <v>13395</v>
      </c>
      <c r="BO134" s="88">
        <v>305</v>
      </c>
      <c r="BP134" s="88">
        <v>529</v>
      </c>
      <c r="BQ134" s="88">
        <v>1764</v>
      </c>
      <c r="BR134" s="88">
        <v>200</v>
      </c>
      <c r="BS134" s="88">
        <v>499</v>
      </c>
      <c r="BT134" s="88">
        <v>699</v>
      </c>
      <c r="BU134" s="88">
        <v>16692</v>
      </c>
      <c r="BV134" s="88">
        <v>23186</v>
      </c>
      <c r="BW134" s="88">
        <v>68966</v>
      </c>
      <c r="BX134" s="88">
        <v>57650</v>
      </c>
      <c r="BY134" s="88">
        <v>5169</v>
      </c>
      <c r="BZ134" s="88">
        <v>6147</v>
      </c>
      <c r="CA134" s="88">
        <v>92151</v>
      </c>
      <c r="CB134" s="88">
        <v>7271</v>
      </c>
      <c r="CC134" s="88">
        <v>9217</v>
      </c>
      <c r="CD134" s="88">
        <v>52631</v>
      </c>
      <c r="CE134" s="88">
        <v>5763</v>
      </c>
      <c r="CF134" s="88">
        <v>6190</v>
      </c>
      <c r="CG134" s="88">
        <v>431</v>
      </c>
      <c r="CH134" s="88">
        <v>-21</v>
      </c>
      <c r="CI134" s="88">
        <v>4</v>
      </c>
      <c r="CJ134" s="88">
        <v>12366</v>
      </c>
      <c r="CK134" s="88">
        <v>81487</v>
      </c>
      <c r="CL134" s="88">
        <v>463</v>
      </c>
      <c r="CM134" s="88">
        <v>6437</v>
      </c>
      <c r="CN134" s="88">
        <v>1724</v>
      </c>
      <c r="CO134" s="88">
        <v>761</v>
      </c>
      <c r="CP134" s="88">
        <v>363</v>
      </c>
      <c r="CQ134" s="88">
        <v>34</v>
      </c>
      <c r="CR134" s="88">
        <v>397</v>
      </c>
      <c r="CS134" s="88">
        <v>9782</v>
      </c>
      <c r="CT134" s="88">
        <v>91268</v>
      </c>
      <c r="CU134" s="88">
        <v>3119</v>
      </c>
      <c r="CV134" s="88">
        <v>1991</v>
      </c>
      <c r="CW134" s="88">
        <v>1327</v>
      </c>
      <c r="CX134" s="88">
        <v>60</v>
      </c>
      <c r="CY134" s="88">
        <v>6497</v>
      </c>
      <c r="CZ134" s="88">
        <v>6497</v>
      </c>
      <c r="DA134" s="88">
        <v>16390</v>
      </c>
      <c r="DB134" s="88">
        <v>320</v>
      </c>
      <c r="DC134" s="88">
        <v>529</v>
      </c>
      <c r="DD134" s="88">
        <v>1764</v>
      </c>
      <c r="DE134" s="88">
        <v>175</v>
      </c>
      <c r="DF134" s="88">
        <v>525</v>
      </c>
      <c r="DG134" s="88">
        <v>699</v>
      </c>
      <c r="DH134" s="88">
        <v>19702</v>
      </c>
      <c r="DI134" s="88">
        <v>26200</v>
      </c>
      <c r="DJ134" s="88">
        <v>65069</v>
      </c>
      <c r="DK134" s="88">
        <v>56541</v>
      </c>
      <c r="DL134" s="88">
        <v>2380</v>
      </c>
      <c r="DM134" s="88">
        <v>6147</v>
      </c>
      <c r="DN134" s="88">
        <v>91268</v>
      </c>
    </row>
    <row r="135" spans="1:118" x14ac:dyDescent="0.25">
      <c r="A135" s="82">
        <v>33117</v>
      </c>
      <c r="B135" s="88">
        <v>7317</v>
      </c>
      <c r="C135" s="88">
        <v>10384</v>
      </c>
      <c r="D135" s="88">
        <v>52139</v>
      </c>
      <c r="E135" s="88">
        <v>5496</v>
      </c>
      <c r="F135" s="88">
        <v>5989</v>
      </c>
      <c r="G135" s="88">
        <v>716</v>
      </c>
      <c r="H135" s="88">
        <v>17</v>
      </c>
      <c r="I135" s="88">
        <v>4</v>
      </c>
      <c r="J135" s="88">
        <v>12222</v>
      </c>
      <c r="K135" s="88">
        <v>82062</v>
      </c>
      <c r="L135" s="88">
        <v>514</v>
      </c>
      <c r="M135" s="88">
        <v>6850</v>
      </c>
      <c r="N135" s="88">
        <v>1935</v>
      </c>
      <c r="O135" s="88">
        <v>893</v>
      </c>
      <c r="P135" s="88">
        <v>378</v>
      </c>
      <c r="Q135" s="88">
        <v>36</v>
      </c>
      <c r="R135" s="88">
        <v>414</v>
      </c>
      <c r="S135" s="88">
        <v>10605</v>
      </c>
      <c r="T135" s="88">
        <v>92667</v>
      </c>
      <c r="U135" s="88">
        <v>3038</v>
      </c>
      <c r="V135" s="88">
        <v>1809</v>
      </c>
      <c r="W135" s="88">
        <v>1280</v>
      </c>
      <c r="X135" s="88">
        <v>53</v>
      </c>
      <c r="Y135" s="88">
        <v>6181</v>
      </c>
      <c r="Z135" s="88">
        <v>6181</v>
      </c>
      <c r="AA135" s="88">
        <v>13336</v>
      </c>
      <c r="AB135" s="88">
        <v>284</v>
      </c>
      <c r="AC135" s="88">
        <v>523</v>
      </c>
      <c r="AD135" s="88">
        <v>1792</v>
      </c>
      <c r="AE135" s="88">
        <v>212</v>
      </c>
      <c r="AF135" s="88">
        <v>491</v>
      </c>
      <c r="AG135" s="88">
        <v>703</v>
      </c>
      <c r="AH135" s="88">
        <v>16638</v>
      </c>
      <c r="AI135" s="88">
        <v>22818</v>
      </c>
      <c r="AJ135" s="88">
        <v>69849</v>
      </c>
      <c r="AK135" s="88">
        <v>58444</v>
      </c>
      <c r="AL135" s="88">
        <v>5304</v>
      </c>
      <c r="AM135" s="88">
        <v>6101</v>
      </c>
      <c r="AN135" s="88">
        <v>92667</v>
      </c>
      <c r="AO135" s="88">
        <v>7305</v>
      </c>
      <c r="AP135" s="88">
        <v>10091</v>
      </c>
      <c r="AQ135" s="88">
        <v>52193</v>
      </c>
      <c r="AR135" s="88">
        <v>5391</v>
      </c>
      <c r="AS135" s="88">
        <v>5936</v>
      </c>
      <c r="AT135" s="88">
        <v>706</v>
      </c>
      <c r="AU135" s="88">
        <v>19</v>
      </c>
      <c r="AV135" s="88">
        <v>4</v>
      </c>
      <c r="AW135" s="88">
        <v>12056</v>
      </c>
      <c r="AX135" s="88">
        <v>81645</v>
      </c>
      <c r="AY135" s="88">
        <v>526</v>
      </c>
      <c r="AZ135" s="88">
        <v>6910</v>
      </c>
      <c r="BA135" s="88">
        <v>1957</v>
      </c>
      <c r="BB135" s="88">
        <v>927</v>
      </c>
      <c r="BC135" s="88">
        <v>388</v>
      </c>
      <c r="BD135" s="88">
        <v>35</v>
      </c>
      <c r="BE135" s="88">
        <v>423</v>
      </c>
      <c r="BF135" s="88">
        <v>10744</v>
      </c>
      <c r="BG135" s="88">
        <v>92389</v>
      </c>
      <c r="BH135" s="88">
        <v>3062</v>
      </c>
      <c r="BI135" s="88">
        <v>1794</v>
      </c>
      <c r="BJ135" s="88">
        <v>1322</v>
      </c>
      <c r="BK135" s="88">
        <v>50</v>
      </c>
      <c r="BL135" s="88">
        <v>6227</v>
      </c>
      <c r="BM135" s="88">
        <v>6227</v>
      </c>
      <c r="BN135" s="88">
        <v>13583</v>
      </c>
      <c r="BO135" s="88">
        <v>265</v>
      </c>
      <c r="BP135" s="88">
        <v>521</v>
      </c>
      <c r="BQ135" s="88">
        <v>1791</v>
      </c>
      <c r="BR135" s="88">
        <v>216</v>
      </c>
      <c r="BS135" s="88">
        <v>466</v>
      </c>
      <c r="BT135" s="88">
        <v>683</v>
      </c>
      <c r="BU135" s="88">
        <v>16843</v>
      </c>
      <c r="BV135" s="88">
        <v>23070</v>
      </c>
      <c r="BW135" s="88">
        <v>69318</v>
      </c>
      <c r="BX135" s="88">
        <v>58334</v>
      </c>
      <c r="BY135" s="88">
        <v>4905</v>
      </c>
      <c r="BZ135" s="88">
        <v>6079</v>
      </c>
      <c r="CA135" s="88">
        <v>92389</v>
      </c>
      <c r="CB135" s="88">
        <v>7276</v>
      </c>
      <c r="CC135" s="88">
        <v>9838</v>
      </c>
      <c r="CD135" s="88">
        <v>51032</v>
      </c>
      <c r="CE135" s="88">
        <v>5391</v>
      </c>
      <c r="CF135" s="88">
        <v>5936</v>
      </c>
      <c r="CG135" s="88">
        <v>937</v>
      </c>
      <c r="CH135" s="88">
        <v>31</v>
      </c>
      <c r="CI135" s="88">
        <v>4</v>
      </c>
      <c r="CJ135" s="88">
        <v>12299</v>
      </c>
      <c r="CK135" s="88">
        <v>80444</v>
      </c>
      <c r="CL135" s="88">
        <v>526</v>
      </c>
      <c r="CM135" s="88">
        <v>6952</v>
      </c>
      <c r="CN135" s="88">
        <v>1918</v>
      </c>
      <c r="CO135" s="88">
        <v>1024</v>
      </c>
      <c r="CP135" s="88">
        <v>387</v>
      </c>
      <c r="CQ135" s="88">
        <v>36</v>
      </c>
      <c r="CR135" s="88">
        <v>423</v>
      </c>
      <c r="CS135" s="88">
        <v>10843</v>
      </c>
      <c r="CT135" s="88">
        <v>91287</v>
      </c>
      <c r="CU135" s="88">
        <v>3062</v>
      </c>
      <c r="CV135" s="88">
        <v>1794</v>
      </c>
      <c r="CW135" s="88">
        <v>1322</v>
      </c>
      <c r="CX135" s="88">
        <v>48</v>
      </c>
      <c r="CY135" s="88">
        <v>6226</v>
      </c>
      <c r="CZ135" s="88">
        <v>6226</v>
      </c>
      <c r="DA135" s="88">
        <v>12100</v>
      </c>
      <c r="DB135" s="88">
        <v>265</v>
      </c>
      <c r="DC135" s="88">
        <v>521</v>
      </c>
      <c r="DD135" s="88">
        <v>1791</v>
      </c>
      <c r="DE135" s="88">
        <v>229</v>
      </c>
      <c r="DF135" s="88">
        <v>468</v>
      </c>
      <c r="DG135" s="88">
        <v>696</v>
      </c>
      <c r="DH135" s="88">
        <v>15373</v>
      </c>
      <c r="DI135" s="88">
        <v>21598</v>
      </c>
      <c r="DJ135" s="88">
        <v>69689</v>
      </c>
      <c r="DK135" s="88">
        <v>58270</v>
      </c>
      <c r="DL135" s="88">
        <v>5340</v>
      </c>
      <c r="DM135" s="88">
        <v>6079</v>
      </c>
      <c r="DN135" s="88">
        <v>91287</v>
      </c>
    </row>
    <row r="136" spans="1:118" x14ac:dyDescent="0.25">
      <c r="A136" s="82">
        <v>33208</v>
      </c>
      <c r="B136" s="88">
        <v>7376</v>
      </c>
      <c r="C136" s="88">
        <v>10310</v>
      </c>
      <c r="D136" s="88">
        <v>52068</v>
      </c>
      <c r="E136" s="88">
        <v>5269</v>
      </c>
      <c r="F136" s="88">
        <v>5821</v>
      </c>
      <c r="G136" s="88">
        <v>711</v>
      </c>
      <c r="H136" s="88">
        <v>26</v>
      </c>
      <c r="I136" s="88">
        <v>4</v>
      </c>
      <c r="J136" s="88">
        <v>11831</v>
      </c>
      <c r="K136" s="88">
        <v>81586</v>
      </c>
      <c r="L136" s="88">
        <v>547</v>
      </c>
      <c r="M136" s="88">
        <v>7164</v>
      </c>
      <c r="N136" s="88">
        <v>2056</v>
      </c>
      <c r="O136" s="88">
        <v>888</v>
      </c>
      <c r="P136" s="88">
        <v>383</v>
      </c>
      <c r="Q136" s="88">
        <v>36</v>
      </c>
      <c r="R136" s="88">
        <v>419</v>
      </c>
      <c r="S136" s="88">
        <v>11074</v>
      </c>
      <c r="T136" s="88">
        <v>92659</v>
      </c>
      <c r="U136" s="88">
        <v>2903</v>
      </c>
      <c r="V136" s="88">
        <v>1637</v>
      </c>
      <c r="W136" s="88">
        <v>1195</v>
      </c>
      <c r="X136" s="88">
        <v>55</v>
      </c>
      <c r="Y136" s="88">
        <v>5790</v>
      </c>
      <c r="Z136" s="88">
        <v>5790</v>
      </c>
      <c r="AA136" s="88">
        <v>13270</v>
      </c>
      <c r="AB136" s="88">
        <v>281</v>
      </c>
      <c r="AC136" s="88">
        <v>519</v>
      </c>
      <c r="AD136" s="88">
        <v>1820</v>
      </c>
      <c r="AE136" s="88">
        <v>213</v>
      </c>
      <c r="AF136" s="88">
        <v>516</v>
      </c>
      <c r="AG136" s="88">
        <v>728</v>
      </c>
      <c r="AH136" s="88">
        <v>16619</v>
      </c>
      <c r="AI136" s="88">
        <v>22409</v>
      </c>
      <c r="AJ136" s="88">
        <v>70251</v>
      </c>
      <c r="AK136" s="88">
        <v>59053</v>
      </c>
      <c r="AL136" s="88">
        <v>5114</v>
      </c>
      <c r="AM136" s="88">
        <v>6083</v>
      </c>
      <c r="AN136" s="88">
        <v>92659</v>
      </c>
      <c r="AO136" s="88">
        <v>7399</v>
      </c>
      <c r="AP136" s="88">
        <v>10957</v>
      </c>
      <c r="AQ136" s="88">
        <v>52024</v>
      </c>
      <c r="AR136" s="88">
        <v>5296</v>
      </c>
      <c r="AS136" s="88">
        <v>5822</v>
      </c>
      <c r="AT136" s="88">
        <v>742</v>
      </c>
      <c r="AU136" s="88">
        <v>22</v>
      </c>
      <c r="AV136" s="88">
        <v>4</v>
      </c>
      <c r="AW136" s="88">
        <v>11888</v>
      </c>
      <c r="AX136" s="88">
        <v>82267</v>
      </c>
      <c r="AY136" s="88">
        <v>550</v>
      </c>
      <c r="AZ136" s="88">
        <v>7189</v>
      </c>
      <c r="BA136" s="88">
        <v>2061</v>
      </c>
      <c r="BB136" s="88">
        <v>852</v>
      </c>
      <c r="BC136" s="88">
        <v>380</v>
      </c>
      <c r="BD136" s="88">
        <v>37</v>
      </c>
      <c r="BE136" s="88">
        <v>416</v>
      </c>
      <c r="BF136" s="88">
        <v>11068</v>
      </c>
      <c r="BG136" s="88">
        <v>93335</v>
      </c>
      <c r="BH136" s="88">
        <v>2897</v>
      </c>
      <c r="BI136" s="88">
        <v>1604</v>
      </c>
      <c r="BJ136" s="88">
        <v>1165</v>
      </c>
      <c r="BK136" s="88">
        <v>58</v>
      </c>
      <c r="BL136" s="88">
        <v>5725</v>
      </c>
      <c r="BM136" s="88">
        <v>5725</v>
      </c>
      <c r="BN136" s="88">
        <v>13001</v>
      </c>
      <c r="BO136" s="88">
        <v>290</v>
      </c>
      <c r="BP136" s="88">
        <v>518</v>
      </c>
      <c r="BQ136" s="88">
        <v>1820</v>
      </c>
      <c r="BR136" s="88">
        <v>218</v>
      </c>
      <c r="BS136" s="88">
        <v>514</v>
      </c>
      <c r="BT136" s="88">
        <v>732</v>
      </c>
      <c r="BU136" s="88">
        <v>16361</v>
      </c>
      <c r="BV136" s="88">
        <v>22086</v>
      </c>
      <c r="BW136" s="88">
        <v>71249</v>
      </c>
      <c r="BX136" s="88">
        <v>59177</v>
      </c>
      <c r="BY136" s="88">
        <v>5991</v>
      </c>
      <c r="BZ136" s="88">
        <v>6081</v>
      </c>
      <c r="CA136" s="88">
        <v>93335</v>
      </c>
      <c r="CB136" s="88">
        <v>7369</v>
      </c>
      <c r="CC136" s="88">
        <v>12887</v>
      </c>
      <c r="CD136" s="88">
        <v>53921</v>
      </c>
      <c r="CE136" s="88">
        <v>5296</v>
      </c>
      <c r="CF136" s="88">
        <v>5822</v>
      </c>
      <c r="CG136" s="88">
        <v>595</v>
      </c>
      <c r="CH136" s="88">
        <v>24</v>
      </c>
      <c r="CI136" s="88">
        <v>4</v>
      </c>
      <c r="CJ136" s="88">
        <v>11742</v>
      </c>
      <c r="CK136" s="88">
        <v>85919</v>
      </c>
      <c r="CL136" s="88">
        <v>550</v>
      </c>
      <c r="CM136" s="88">
        <v>7459</v>
      </c>
      <c r="CN136" s="88">
        <v>2050</v>
      </c>
      <c r="CO136" s="88">
        <v>823</v>
      </c>
      <c r="CP136" s="88">
        <v>382</v>
      </c>
      <c r="CQ136" s="88">
        <v>36</v>
      </c>
      <c r="CR136" s="88">
        <v>419</v>
      </c>
      <c r="CS136" s="88">
        <v>11300</v>
      </c>
      <c r="CT136" s="88">
        <v>97219</v>
      </c>
      <c r="CU136" s="88">
        <v>2897</v>
      </c>
      <c r="CV136" s="88">
        <v>1604</v>
      </c>
      <c r="CW136" s="88">
        <v>1165</v>
      </c>
      <c r="CX136" s="88">
        <v>63</v>
      </c>
      <c r="CY136" s="88">
        <v>5730</v>
      </c>
      <c r="CZ136" s="88">
        <v>5730</v>
      </c>
      <c r="DA136" s="88">
        <v>11762</v>
      </c>
      <c r="DB136" s="88">
        <v>282</v>
      </c>
      <c r="DC136" s="88">
        <v>518</v>
      </c>
      <c r="DD136" s="88">
        <v>1820</v>
      </c>
      <c r="DE136" s="88">
        <v>201</v>
      </c>
      <c r="DF136" s="88">
        <v>498</v>
      </c>
      <c r="DG136" s="88">
        <v>699</v>
      </c>
      <c r="DH136" s="88">
        <v>15081</v>
      </c>
      <c r="DI136" s="88">
        <v>20811</v>
      </c>
      <c r="DJ136" s="88">
        <v>76408</v>
      </c>
      <c r="DK136" s="88">
        <v>62332</v>
      </c>
      <c r="DL136" s="88">
        <v>7995</v>
      </c>
      <c r="DM136" s="88">
        <v>6081</v>
      </c>
      <c r="DN136" s="88">
        <v>97219</v>
      </c>
    </row>
    <row r="137" spans="1:118" x14ac:dyDescent="0.25">
      <c r="A137" s="82">
        <v>33298</v>
      </c>
      <c r="B137" s="88">
        <v>7455</v>
      </c>
      <c r="C137" s="88">
        <v>10142</v>
      </c>
      <c r="D137" s="88">
        <v>51731</v>
      </c>
      <c r="E137" s="88">
        <v>5088</v>
      </c>
      <c r="F137" s="88">
        <v>5678</v>
      </c>
      <c r="G137" s="88">
        <v>695</v>
      </c>
      <c r="H137" s="88">
        <v>32</v>
      </c>
      <c r="I137" s="88">
        <v>4</v>
      </c>
      <c r="J137" s="88">
        <v>11497</v>
      </c>
      <c r="K137" s="88">
        <v>80825</v>
      </c>
      <c r="L137" s="88">
        <v>566</v>
      </c>
      <c r="M137" s="88">
        <v>7441</v>
      </c>
      <c r="N137" s="88">
        <v>2165</v>
      </c>
      <c r="O137" s="88">
        <v>867</v>
      </c>
      <c r="P137" s="88">
        <v>385</v>
      </c>
      <c r="Q137" s="88">
        <v>37</v>
      </c>
      <c r="R137" s="88">
        <v>422</v>
      </c>
      <c r="S137" s="88">
        <v>11461</v>
      </c>
      <c r="T137" s="88">
        <v>92286</v>
      </c>
      <c r="U137" s="88">
        <v>2773</v>
      </c>
      <c r="V137" s="88">
        <v>1498</v>
      </c>
      <c r="W137" s="88">
        <v>1117</v>
      </c>
      <c r="X137" s="88">
        <v>56</v>
      </c>
      <c r="Y137" s="88">
        <v>5444</v>
      </c>
      <c r="Z137" s="88">
        <v>5444</v>
      </c>
      <c r="AA137" s="88">
        <v>12902</v>
      </c>
      <c r="AB137" s="88">
        <v>281</v>
      </c>
      <c r="AC137" s="88">
        <v>518</v>
      </c>
      <c r="AD137" s="88">
        <v>1848</v>
      </c>
      <c r="AE137" s="88">
        <v>209</v>
      </c>
      <c r="AF137" s="88">
        <v>542</v>
      </c>
      <c r="AG137" s="88">
        <v>751</v>
      </c>
      <c r="AH137" s="88">
        <v>16300</v>
      </c>
      <c r="AI137" s="88">
        <v>21745</v>
      </c>
      <c r="AJ137" s="88">
        <v>70541</v>
      </c>
      <c r="AK137" s="88">
        <v>59610</v>
      </c>
      <c r="AL137" s="88">
        <v>4837</v>
      </c>
      <c r="AM137" s="88">
        <v>6094</v>
      </c>
      <c r="AN137" s="88">
        <v>92286</v>
      </c>
      <c r="AO137" s="88">
        <v>7425</v>
      </c>
      <c r="AP137" s="88">
        <v>9318</v>
      </c>
      <c r="AQ137" s="88">
        <v>51793</v>
      </c>
      <c r="AR137" s="88">
        <v>5115</v>
      </c>
      <c r="AS137" s="88">
        <v>5690</v>
      </c>
      <c r="AT137" s="88">
        <v>663</v>
      </c>
      <c r="AU137" s="88">
        <v>36</v>
      </c>
      <c r="AV137" s="88">
        <v>4</v>
      </c>
      <c r="AW137" s="88">
        <v>11507</v>
      </c>
      <c r="AX137" s="88">
        <v>80042</v>
      </c>
      <c r="AY137" s="88">
        <v>565</v>
      </c>
      <c r="AZ137" s="88">
        <v>7385</v>
      </c>
      <c r="BA137" s="88">
        <v>2196</v>
      </c>
      <c r="BB137" s="88">
        <v>928</v>
      </c>
      <c r="BC137" s="88">
        <v>385</v>
      </c>
      <c r="BD137" s="88">
        <v>37</v>
      </c>
      <c r="BE137" s="88">
        <v>422</v>
      </c>
      <c r="BF137" s="88">
        <v>11496</v>
      </c>
      <c r="BG137" s="88">
        <v>91539</v>
      </c>
      <c r="BH137" s="88">
        <v>2746</v>
      </c>
      <c r="BI137" s="88">
        <v>1506</v>
      </c>
      <c r="BJ137" s="88">
        <v>1111</v>
      </c>
      <c r="BK137" s="88">
        <v>50</v>
      </c>
      <c r="BL137" s="88">
        <v>5413</v>
      </c>
      <c r="BM137" s="88">
        <v>5413</v>
      </c>
      <c r="BN137" s="88">
        <v>12887</v>
      </c>
      <c r="BO137" s="88">
        <v>281</v>
      </c>
      <c r="BP137" s="88">
        <v>518</v>
      </c>
      <c r="BQ137" s="88">
        <v>1849</v>
      </c>
      <c r="BR137" s="88">
        <v>202</v>
      </c>
      <c r="BS137" s="88">
        <v>552</v>
      </c>
      <c r="BT137" s="88">
        <v>754</v>
      </c>
      <c r="BU137" s="88">
        <v>16289</v>
      </c>
      <c r="BV137" s="88">
        <v>21703</v>
      </c>
      <c r="BW137" s="88">
        <v>69836</v>
      </c>
      <c r="BX137" s="88">
        <v>59592</v>
      </c>
      <c r="BY137" s="88">
        <v>4148</v>
      </c>
      <c r="BZ137" s="88">
        <v>6096</v>
      </c>
      <c r="CA137" s="88">
        <v>91539</v>
      </c>
      <c r="CB137" s="88">
        <v>7444</v>
      </c>
      <c r="CC137" s="88">
        <v>8419</v>
      </c>
      <c r="CD137" s="88">
        <v>50524</v>
      </c>
      <c r="CE137" s="88">
        <v>5115</v>
      </c>
      <c r="CF137" s="88">
        <v>5690</v>
      </c>
      <c r="CG137" s="88">
        <v>882</v>
      </c>
      <c r="CH137" s="88">
        <v>55</v>
      </c>
      <c r="CI137" s="88">
        <v>4</v>
      </c>
      <c r="CJ137" s="88">
        <v>11745</v>
      </c>
      <c r="CK137" s="88">
        <v>78132</v>
      </c>
      <c r="CL137" s="88">
        <v>565</v>
      </c>
      <c r="CM137" s="88">
        <v>7080</v>
      </c>
      <c r="CN137" s="88">
        <v>2251</v>
      </c>
      <c r="CO137" s="88">
        <v>996</v>
      </c>
      <c r="CP137" s="88">
        <v>383</v>
      </c>
      <c r="CQ137" s="88">
        <v>37</v>
      </c>
      <c r="CR137" s="88">
        <v>420</v>
      </c>
      <c r="CS137" s="88">
        <v>11312</v>
      </c>
      <c r="CT137" s="88">
        <v>89444</v>
      </c>
      <c r="CU137" s="88">
        <v>2746</v>
      </c>
      <c r="CV137" s="88">
        <v>1506</v>
      </c>
      <c r="CW137" s="88">
        <v>1111</v>
      </c>
      <c r="CX137" s="88">
        <v>45</v>
      </c>
      <c r="CY137" s="88">
        <v>5408</v>
      </c>
      <c r="CZ137" s="88">
        <v>5408</v>
      </c>
      <c r="DA137" s="88">
        <v>12694</v>
      </c>
      <c r="DB137" s="88">
        <v>275</v>
      </c>
      <c r="DC137" s="88">
        <v>518</v>
      </c>
      <c r="DD137" s="88">
        <v>1849</v>
      </c>
      <c r="DE137" s="88">
        <v>233</v>
      </c>
      <c r="DF137" s="88">
        <v>539</v>
      </c>
      <c r="DG137" s="88">
        <v>772</v>
      </c>
      <c r="DH137" s="88">
        <v>16108</v>
      </c>
      <c r="DI137" s="88">
        <v>21516</v>
      </c>
      <c r="DJ137" s="88">
        <v>67928</v>
      </c>
      <c r="DK137" s="88">
        <v>57615</v>
      </c>
      <c r="DL137" s="88">
        <v>4217</v>
      </c>
      <c r="DM137" s="88">
        <v>6096</v>
      </c>
      <c r="DN137" s="88">
        <v>89444</v>
      </c>
    </row>
    <row r="138" spans="1:118" x14ac:dyDescent="0.25">
      <c r="A138" s="82">
        <v>33390</v>
      </c>
      <c r="B138" s="88">
        <v>7582</v>
      </c>
      <c r="C138" s="88">
        <v>9854</v>
      </c>
      <c r="D138" s="88">
        <v>51579</v>
      </c>
      <c r="E138" s="88">
        <v>4858</v>
      </c>
      <c r="F138" s="88">
        <v>5528</v>
      </c>
      <c r="G138" s="88">
        <v>678</v>
      </c>
      <c r="H138" s="88">
        <v>28</v>
      </c>
      <c r="I138" s="88">
        <v>4</v>
      </c>
      <c r="J138" s="88">
        <v>11096</v>
      </c>
      <c r="K138" s="88">
        <v>80111</v>
      </c>
      <c r="L138" s="88">
        <v>580</v>
      </c>
      <c r="M138" s="88">
        <v>7659</v>
      </c>
      <c r="N138" s="88">
        <v>2236</v>
      </c>
      <c r="O138" s="88">
        <v>884</v>
      </c>
      <c r="P138" s="88">
        <v>389</v>
      </c>
      <c r="Q138" s="88">
        <v>38</v>
      </c>
      <c r="R138" s="88">
        <v>427</v>
      </c>
      <c r="S138" s="88">
        <v>11786</v>
      </c>
      <c r="T138" s="88">
        <v>91897</v>
      </c>
      <c r="U138" s="88">
        <v>2667</v>
      </c>
      <c r="V138" s="88">
        <v>1403</v>
      </c>
      <c r="W138" s="88">
        <v>1054</v>
      </c>
      <c r="X138" s="88">
        <v>55</v>
      </c>
      <c r="Y138" s="88">
        <v>5179</v>
      </c>
      <c r="Z138" s="88">
        <v>5179</v>
      </c>
      <c r="AA138" s="88">
        <v>12545</v>
      </c>
      <c r="AB138" s="88">
        <v>286</v>
      </c>
      <c r="AC138" s="88">
        <v>520</v>
      </c>
      <c r="AD138" s="88">
        <v>1875</v>
      </c>
      <c r="AE138" s="88">
        <v>205</v>
      </c>
      <c r="AF138" s="88">
        <v>553</v>
      </c>
      <c r="AG138" s="88">
        <v>758</v>
      </c>
      <c r="AH138" s="88">
        <v>15984</v>
      </c>
      <c r="AI138" s="88">
        <v>21163</v>
      </c>
      <c r="AJ138" s="88">
        <v>70734</v>
      </c>
      <c r="AK138" s="88">
        <v>60289</v>
      </c>
      <c r="AL138" s="88">
        <v>4325</v>
      </c>
      <c r="AM138" s="88">
        <v>6121</v>
      </c>
      <c r="AN138" s="88">
        <v>91897</v>
      </c>
      <c r="AO138" s="88">
        <v>7550</v>
      </c>
      <c r="AP138" s="88">
        <v>10570</v>
      </c>
      <c r="AQ138" s="88">
        <v>51421</v>
      </c>
      <c r="AR138" s="88">
        <v>4819</v>
      </c>
      <c r="AS138" s="88">
        <v>5538</v>
      </c>
      <c r="AT138" s="88">
        <v>692</v>
      </c>
      <c r="AU138" s="88">
        <v>29</v>
      </c>
      <c r="AV138" s="88">
        <v>4</v>
      </c>
      <c r="AW138" s="88">
        <v>11081</v>
      </c>
      <c r="AX138" s="88">
        <v>80623</v>
      </c>
      <c r="AY138" s="88">
        <v>572</v>
      </c>
      <c r="AZ138" s="88">
        <v>7715</v>
      </c>
      <c r="BA138" s="88">
        <v>2195</v>
      </c>
      <c r="BB138" s="88">
        <v>793</v>
      </c>
      <c r="BC138" s="88">
        <v>384</v>
      </c>
      <c r="BD138" s="88">
        <v>37</v>
      </c>
      <c r="BE138" s="88">
        <v>421</v>
      </c>
      <c r="BF138" s="88">
        <v>11695</v>
      </c>
      <c r="BG138" s="88">
        <v>92319</v>
      </c>
      <c r="BH138" s="88">
        <v>2682</v>
      </c>
      <c r="BI138" s="88">
        <v>1399</v>
      </c>
      <c r="BJ138" s="88">
        <v>1055</v>
      </c>
      <c r="BK138" s="88">
        <v>65</v>
      </c>
      <c r="BL138" s="88">
        <v>5201</v>
      </c>
      <c r="BM138" s="88">
        <v>5201</v>
      </c>
      <c r="BN138" s="88">
        <v>12915</v>
      </c>
      <c r="BO138" s="88">
        <v>287</v>
      </c>
      <c r="BP138" s="88">
        <v>521</v>
      </c>
      <c r="BQ138" s="88">
        <v>1877</v>
      </c>
      <c r="BR138" s="88">
        <v>208</v>
      </c>
      <c r="BS138" s="88">
        <v>563</v>
      </c>
      <c r="BT138" s="88">
        <v>771</v>
      </c>
      <c r="BU138" s="88">
        <v>16370</v>
      </c>
      <c r="BV138" s="88">
        <v>21571</v>
      </c>
      <c r="BW138" s="88">
        <v>70748</v>
      </c>
      <c r="BX138" s="88">
        <v>60031</v>
      </c>
      <c r="BY138" s="88">
        <v>4593</v>
      </c>
      <c r="BZ138" s="88">
        <v>6124</v>
      </c>
      <c r="CA138" s="88">
        <v>92319</v>
      </c>
      <c r="CB138" s="88">
        <v>7584</v>
      </c>
      <c r="CC138" s="88">
        <v>9736</v>
      </c>
      <c r="CD138" s="88">
        <v>51894</v>
      </c>
      <c r="CE138" s="88">
        <v>4819</v>
      </c>
      <c r="CF138" s="88">
        <v>5538</v>
      </c>
      <c r="CG138" s="88">
        <v>410</v>
      </c>
      <c r="CH138" s="88">
        <v>-6</v>
      </c>
      <c r="CI138" s="88">
        <v>4</v>
      </c>
      <c r="CJ138" s="88">
        <v>10765</v>
      </c>
      <c r="CK138" s="88">
        <v>79978</v>
      </c>
      <c r="CL138" s="88">
        <v>572</v>
      </c>
      <c r="CM138" s="88">
        <v>7638</v>
      </c>
      <c r="CN138" s="88">
        <v>2189</v>
      </c>
      <c r="CO138" s="88">
        <v>480</v>
      </c>
      <c r="CP138" s="88">
        <v>383</v>
      </c>
      <c r="CQ138" s="88">
        <v>36</v>
      </c>
      <c r="CR138" s="88">
        <v>420</v>
      </c>
      <c r="CS138" s="88">
        <v>11299</v>
      </c>
      <c r="CT138" s="88">
        <v>91277</v>
      </c>
      <c r="CU138" s="88">
        <v>2682</v>
      </c>
      <c r="CV138" s="88">
        <v>1399</v>
      </c>
      <c r="CW138" s="88">
        <v>1055</v>
      </c>
      <c r="CX138" s="88">
        <v>68</v>
      </c>
      <c r="CY138" s="88">
        <v>5204</v>
      </c>
      <c r="CZ138" s="88">
        <v>5204</v>
      </c>
      <c r="DA138" s="88">
        <v>15663</v>
      </c>
      <c r="DB138" s="88">
        <v>301</v>
      </c>
      <c r="DC138" s="88">
        <v>521</v>
      </c>
      <c r="DD138" s="88">
        <v>1877</v>
      </c>
      <c r="DE138" s="88">
        <v>183</v>
      </c>
      <c r="DF138" s="88">
        <v>593</v>
      </c>
      <c r="DG138" s="88">
        <v>776</v>
      </c>
      <c r="DH138" s="88">
        <v>19137</v>
      </c>
      <c r="DI138" s="88">
        <v>24341</v>
      </c>
      <c r="DJ138" s="88">
        <v>66936</v>
      </c>
      <c r="DK138" s="88">
        <v>58949</v>
      </c>
      <c r="DL138" s="88">
        <v>1863</v>
      </c>
      <c r="DM138" s="88">
        <v>6124</v>
      </c>
      <c r="DN138" s="88">
        <v>91277</v>
      </c>
    </row>
    <row r="139" spans="1:118" x14ac:dyDescent="0.25">
      <c r="A139" s="82">
        <v>33482</v>
      </c>
      <c r="B139" s="88">
        <v>7726</v>
      </c>
      <c r="C139" s="88">
        <v>9577</v>
      </c>
      <c r="D139" s="88">
        <v>51750</v>
      </c>
      <c r="E139" s="88">
        <v>4527</v>
      </c>
      <c r="F139" s="88">
        <v>5358</v>
      </c>
      <c r="G139" s="88">
        <v>679</v>
      </c>
      <c r="H139" s="88">
        <v>16</v>
      </c>
      <c r="I139" s="88">
        <v>4</v>
      </c>
      <c r="J139" s="88">
        <v>10584</v>
      </c>
      <c r="K139" s="88">
        <v>79637</v>
      </c>
      <c r="L139" s="88">
        <v>596</v>
      </c>
      <c r="M139" s="88">
        <v>8033</v>
      </c>
      <c r="N139" s="88">
        <v>2317</v>
      </c>
      <c r="O139" s="88">
        <v>934</v>
      </c>
      <c r="P139" s="88">
        <v>396</v>
      </c>
      <c r="Q139" s="88">
        <v>40</v>
      </c>
      <c r="R139" s="88">
        <v>435</v>
      </c>
      <c r="S139" s="88">
        <v>12315</v>
      </c>
      <c r="T139" s="88">
        <v>91953</v>
      </c>
      <c r="U139" s="88">
        <v>2570</v>
      </c>
      <c r="V139" s="88">
        <v>1313</v>
      </c>
      <c r="W139" s="88">
        <v>983</v>
      </c>
      <c r="X139" s="88">
        <v>51</v>
      </c>
      <c r="Y139" s="88">
        <v>4917</v>
      </c>
      <c r="Z139" s="88">
        <v>4917</v>
      </c>
      <c r="AA139" s="88">
        <v>12366</v>
      </c>
      <c r="AB139" s="88">
        <v>295</v>
      </c>
      <c r="AC139" s="88">
        <v>522</v>
      </c>
      <c r="AD139" s="88">
        <v>1900</v>
      </c>
      <c r="AE139" s="88">
        <v>206</v>
      </c>
      <c r="AF139" s="88">
        <v>544</v>
      </c>
      <c r="AG139" s="88">
        <v>750</v>
      </c>
      <c r="AH139" s="88">
        <v>15833</v>
      </c>
      <c r="AI139" s="88">
        <v>20750</v>
      </c>
      <c r="AJ139" s="88">
        <v>71203</v>
      </c>
      <c r="AK139" s="88">
        <v>61124</v>
      </c>
      <c r="AL139" s="88">
        <v>3931</v>
      </c>
      <c r="AM139" s="88">
        <v>6148</v>
      </c>
      <c r="AN139" s="88">
        <v>91953</v>
      </c>
      <c r="AO139" s="88">
        <v>7774</v>
      </c>
      <c r="AP139" s="88">
        <v>9289</v>
      </c>
      <c r="AQ139" s="88">
        <v>51658</v>
      </c>
      <c r="AR139" s="88">
        <v>4609</v>
      </c>
      <c r="AS139" s="88">
        <v>5348</v>
      </c>
      <c r="AT139" s="88">
        <v>668</v>
      </c>
      <c r="AU139" s="88">
        <v>20</v>
      </c>
      <c r="AV139" s="88">
        <v>4</v>
      </c>
      <c r="AW139" s="88">
        <v>10650</v>
      </c>
      <c r="AX139" s="88">
        <v>79371</v>
      </c>
      <c r="AY139" s="88">
        <v>598</v>
      </c>
      <c r="AZ139" s="88">
        <v>8041</v>
      </c>
      <c r="BA139" s="88">
        <v>2320</v>
      </c>
      <c r="BB139" s="88">
        <v>972</v>
      </c>
      <c r="BC139" s="88">
        <v>401</v>
      </c>
      <c r="BD139" s="88">
        <v>40</v>
      </c>
      <c r="BE139" s="88">
        <v>441</v>
      </c>
      <c r="BF139" s="88">
        <v>12372</v>
      </c>
      <c r="BG139" s="88">
        <v>91743</v>
      </c>
      <c r="BH139" s="88">
        <v>2558</v>
      </c>
      <c r="BI139" s="88">
        <v>1323</v>
      </c>
      <c r="BJ139" s="88">
        <v>1006</v>
      </c>
      <c r="BK139" s="88">
        <v>46</v>
      </c>
      <c r="BL139" s="88">
        <v>4934</v>
      </c>
      <c r="BM139" s="88">
        <v>4934</v>
      </c>
      <c r="BN139" s="88">
        <v>11839</v>
      </c>
      <c r="BO139" s="88">
        <v>286</v>
      </c>
      <c r="BP139" s="88">
        <v>523</v>
      </c>
      <c r="BQ139" s="88">
        <v>1899</v>
      </c>
      <c r="BR139" s="88">
        <v>204</v>
      </c>
      <c r="BS139" s="88">
        <v>526</v>
      </c>
      <c r="BT139" s="88">
        <v>730</v>
      </c>
      <c r="BU139" s="88">
        <v>15277</v>
      </c>
      <c r="BV139" s="88">
        <v>20211</v>
      </c>
      <c r="BW139" s="88">
        <v>71532</v>
      </c>
      <c r="BX139" s="88">
        <v>61355</v>
      </c>
      <c r="BY139" s="88">
        <v>4027</v>
      </c>
      <c r="BZ139" s="88">
        <v>6150</v>
      </c>
      <c r="CA139" s="88">
        <v>91743</v>
      </c>
      <c r="CB139" s="88">
        <v>7747</v>
      </c>
      <c r="CC139" s="88">
        <v>8695</v>
      </c>
      <c r="CD139" s="88">
        <v>50873</v>
      </c>
      <c r="CE139" s="88">
        <v>4609</v>
      </c>
      <c r="CF139" s="88">
        <v>5348</v>
      </c>
      <c r="CG139" s="88">
        <v>924</v>
      </c>
      <c r="CH139" s="88">
        <v>31</v>
      </c>
      <c r="CI139" s="88">
        <v>4</v>
      </c>
      <c r="CJ139" s="88">
        <v>10916</v>
      </c>
      <c r="CK139" s="88">
        <v>78232</v>
      </c>
      <c r="CL139" s="88">
        <v>598</v>
      </c>
      <c r="CM139" s="88">
        <v>8082</v>
      </c>
      <c r="CN139" s="88">
        <v>2283</v>
      </c>
      <c r="CO139" s="88">
        <v>1224</v>
      </c>
      <c r="CP139" s="88">
        <v>401</v>
      </c>
      <c r="CQ139" s="88">
        <v>42</v>
      </c>
      <c r="CR139" s="88">
        <v>443</v>
      </c>
      <c r="CS139" s="88">
        <v>12630</v>
      </c>
      <c r="CT139" s="88">
        <v>90862</v>
      </c>
      <c r="CU139" s="88">
        <v>2558</v>
      </c>
      <c r="CV139" s="88">
        <v>1323</v>
      </c>
      <c r="CW139" s="88">
        <v>1006</v>
      </c>
      <c r="CX139" s="88">
        <v>45</v>
      </c>
      <c r="CY139" s="88">
        <v>4932</v>
      </c>
      <c r="CZ139" s="88">
        <v>4932</v>
      </c>
      <c r="DA139" s="88">
        <v>10472</v>
      </c>
      <c r="DB139" s="88">
        <v>285</v>
      </c>
      <c r="DC139" s="88">
        <v>523</v>
      </c>
      <c r="DD139" s="88">
        <v>1899</v>
      </c>
      <c r="DE139" s="88">
        <v>213</v>
      </c>
      <c r="DF139" s="88">
        <v>527</v>
      </c>
      <c r="DG139" s="88">
        <v>740</v>
      </c>
      <c r="DH139" s="88">
        <v>13919</v>
      </c>
      <c r="DI139" s="88">
        <v>18851</v>
      </c>
      <c r="DJ139" s="88">
        <v>72011</v>
      </c>
      <c r="DK139" s="88">
        <v>61256</v>
      </c>
      <c r="DL139" s="88">
        <v>4605</v>
      </c>
      <c r="DM139" s="88">
        <v>6150</v>
      </c>
      <c r="DN139" s="88">
        <v>90862</v>
      </c>
    </row>
    <row r="140" spans="1:118" x14ac:dyDescent="0.25">
      <c r="A140" s="82">
        <v>33573</v>
      </c>
      <c r="B140" s="88">
        <v>7835</v>
      </c>
      <c r="C140" s="88">
        <v>9452</v>
      </c>
      <c r="D140" s="88">
        <v>52156</v>
      </c>
      <c r="E140" s="88">
        <v>4168</v>
      </c>
      <c r="F140" s="88">
        <v>5204</v>
      </c>
      <c r="G140" s="88">
        <v>677</v>
      </c>
      <c r="H140" s="88">
        <v>10</v>
      </c>
      <c r="I140" s="88">
        <v>4</v>
      </c>
      <c r="J140" s="88">
        <v>10063</v>
      </c>
      <c r="K140" s="88">
        <v>79505</v>
      </c>
      <c r="L140" s="88">
        <v>605</v>
      </c>
      <c r="M140" s="88">
        <v>8497</v>
      </c>
      <c r="N140" s="88">
        <v>2387</v>
      </c>
      <c r="O140" s="88">
        <v>971</v>
      </c>
      <c r="P140" s="88">
        <v>400</v>
      </c>
      <c r="Q140" s="88">
        <v>41</v>
      </c>
      <c r="R140" s="88">
        <v>441</v>
      </c>
      <c r="S140" s="88">
        <v>12900</v>
      </c>
      <c r="T140" s="88">
        <v>92405</v>
      </c>
      <c r="U140" s="88">
        <v>2449</v>
      </c>
      <c r="V140" s="88">
        <v>1218</v>
      </c>
      <c r="W140" s="88">
        <v>891</v>
      </c>
      <c r="X140" s="88">
        <v>48</v>
      </c>
      <c r="Y140" s="88">
        <v>4606</v>
      </c>
      <c r="Z140" s="88">
        <v>4606</v>
      </c>
      <c r="AA140" s="88">
        <v>12375</v>
      </c>
      <c r="AB140" s="88">
        <v>309</v>
      </c>
      <c r="AC140" s="88">
        <v>525</v>
      </c>
      <c r="AD140" s="88">
        <v>1928</v>
      </c>
      <c r="AE140" s="88">
        <v>210</v>
      </c>
      <c r="AF140" s="88">
        <v>524</v>
      </c>
      <c r="AG140" s="88">
        <v>734</v>
      </c>
      <c r="AH140" s="88">
        <v>15871</v>
      </c>
      <c r="AI140" s="88">
        <v>20477</v>
      </c>
      <c r="AJ140" s="88">
        <v>71928</v>
      </c>
      <c r="AK140" s="88">
        <v>62022</v>
      </c>
      <c r="AL140" s="88">
        <v>3726</v>
      </c>
      <c r="AM140" s="88">
        <v>6180</v>
      </c>
      <c r="AN140" s="88">
        <v>92405</v>
      </c>
      <c r="AO140" s="88">
        <v>7836</v>
      </c>
      <c r="AP140" s="88">
        <v>9310</v>
      </c>
      <c r="AQ140" s="88">
        <v>52389</v>
      </c>
      <c r="AR140" s="88">
        <v>4118</v>
      </c>
      <c r="AS140" s="88">
        <v>5196</v>
      </c>
      <c r="AT140" s="88">
        <v>682</v>
      </c>
      <c r="AU140" s="88">
        <v>0</v>
      </c>
      <c r="AV140" s="88">
        <v>4</v>
      </c>
      <c r="AW140" s="88">
        <v>10000</v>
      </c>
      <c r="AX140" s="88">
        <v>79536</v>
      </c>
      <c r="AY140" s="88">
        <v>604</v>
      </c>
      <c r="AZ140" s="88">
        <v>8148</v>
      </c>
      <c r="BA140" s="88">
        <v>2394</v>
      </c>
      <c r="BB140" s="88">
        <v>1018</v>
      </c>
      <c r="BC140" s="88">
        <v>399</v>
      </c>
      <c r="BD140" s="88">
        <v>41</v>
      </c>
      <c r="BE140" s="88">
        <v>440</v>
      </c>
      <c r="BF140" s="88">
        <v>12604</v>
      </c>
      <c r="BG140" s="88">
        <v>92140</v>
      </c>
      <c r="BH140" s="88">
        <v>2485</v>
      </c>
      <c r="BI140" s="88">
        <v>1222</v>
      </c>
      <c r="BJ140" s="88">
        <v>882</v>
      </c>
      <c r="BK140" s="88">
        <v>44</v>
      </c>
      <c r="BL140" s="88">
        <v>4634</v>
      </c>
      <c r="BM140" s="88">
        <v>4634</v>
      </c>
      <c r="BN140" s="88">
        <v>12490</v>
      </c>
      <c r="BO140" s="88">
        <v>315</v>
      </c>
      <c r="BP140" s="88">
        <v>525</v>
      </c>
      <c r="BQ140" s="88">
        <v>1927</v>
      </c>
      <c r="BR140" s="88">
        <v>210</v>
      </c>
      <c r="BS140" s="88">
        <v>536</v>
      </c>
      <c r="BT140" s="88">
        <v>746</v>
      </c>
      <c r="BU140" s="88">
        <v>16004</v>
      </c>
      <c r="BV140" s="88">
        <v>20637</v>
      </c>
      <c r="BW140" s="88">
        <v>71503</v>
      </c>
      <c r="BX140" s="88">
        <v>61912</v>
      </c>
      <c r="BY140" s="88">
        <v>3413</v>
      </c>
      <c r="BZ140" s="88">
        <v>6178</v>
      </c>
      <c r="CA140" s="88">
        <v>92140</v>
      </c>
      <c r="CB140" s="88">
        <v>7818</v>
      </c>
      <c r="CC140" s="88">
        <v>11522</v>
      </c>
      <c r="CD140" s="88">
        <v>53909</v>
      </c>
      <c r="CE140" s="88">
        <v>4118</v>
      </c>
      <c r="CF140" s="88">
        <v>5196</v>
      </c>
      <c r="CG140" s="88">
        <v>499</v>
      </c>
      <c r="CH140" s="88">
        <v>7</v>
      </c>
      <c r="CI140" s="88">
        <v>4</v>
      </c>
      <c r="CJ140" s="88">
        <v>9824</v>
      </c>
      <c r="CK140" s="88">
        <v>83074</v>
      </c>
      <c r="CL140" s="88">
        <v>604</v>
      </c>
      <c r="CM140" s="88">
        <v>8434</v>
      </c>
      <c r="CN140" s="88">
        <v>2384</v>
      </c>
      <c r="CO140" s="88">
        <v>989</v>
      </c>
      <c r="CP140" s="88">
        <v>401</v>
      </c>
      <c r="CQ140" s="88">
        <v>41</v>
      </c>
      <c r="CR140" s="88">
        <v>442</v>
      </c>
      <c r="CS140" s="88">
        <v>12853</v>
      </c>
      <c r="CT140" s="88">
        <v>95926</v>
      </c>
      <c r="CU140" s="88">
        <v>2485</v>
      </c>
      <c r="CV140" s="88">
        <v>1222</v>
      </c>
      <c r="CW140" s="88">
        <v>882</v>
      </c>
      <c r="CX140" s="88">
        <v>48</v>
      </c>
      <c r="CY140" s="88">
        <v>4637</v>
      </c>
      <c r="CZ140" s="88">
        <v>4637</v>
      </c>
      <c r="DA140" s="88">
        <v>11418</v>
      </c>
      <c r="DB140" s="88">
        <v>309</v>
      </c>
      <c r="DC140" s="88">
        <v>525</v>
      </c>
      <c r="DD140" s="88">
        <v>1927</v>
      </c>
      <c r="DE140" s="88">
        <v>194</v>
      </c>
      <c r="DF140" s="88">
        <v>523</v>
      </c>
      <c r="DG140" s="88">
        <v>716</v>
      </c>
      <c r="DH140" s="88">
        <v>14895</v>
      </c>
      <c r="DI140" s="88">
        <v>19532</v>
      </c>
      <c r="DJ140" s="88">
        <v>76394</v>
      </c>
      <c r="DK140" s="88">
        <v>65156</v>
      </c>
      <c r="DL140" s="88">
        <v>5060</v>
      </c>
      <c r="DM140" s="88">
        <v>6178</v>
      </c>
      <c r="DN140" s="88">
        <v>95926</v>
      </c>
    </row>
    <row r="141" spans="1:118" x14ac:dyDescent="0.25">
      <c r="A141" s="82">
        <v>33664</v>
      </c>
      <c r="B141" s="88">
        <v>7890</v>
      </c>
      <c r="C141" s="88">
        <v>9487</v>
      </c>
      <c r="D141" s="88">
        <v>52706</v>
      </c>
      <c r="E141" s="88">
        <v>3811</v>
      </c>
      <c r="F141" s="88">
        <v>5064</v>
      </c>
      <c r="G141" s="88">
        <v>667</v>
      </c>
      <c r="H141" s="88">
        <v>12</v>
      </c>
      <c r="I141" s="88">
        <v>4</v>
      </c>
      <c r="J141" s="88">
        <v>9559</v>
      </c>
      <c r="K141" s="88">
        <v>79642</v>
      </c>
      <c r="L141" s="88">
        <v>581</v>
      </c>
      <c r="M141" s="88">
        <v>8803</v>
      </c>
      <c r="N141" s="88">
        <v>2404</v>
      </c>
      <c r="O141" s="88">
        <v>1002</v>
      </c>
      <c r="P141" s="88">
        <v>403</v>
      </c>
      <c r="Q141" s="88">
        <v>41</v>
      </c>
      <c r="R141" s="88">
        <v>443</v>
      </c>
      <c r="S141" s="88">
        <v>13233</v>
      </c>
      <c r="T141" s="88">
        <v>92875</v>
      </c>
      <c r="U141" s="88">
        <v>2298</v>
      </c>
      <c r="V141" s="88">
        <v>1134</v>
      </c>
      <c r="W141" s="88">
        <v>796</v>
      </c>
      <c r="X141" s="88">
        <v>47</v>
      </c>
      <c r="Y141" s="88">
        <v>4275</v>
      </c>
      <c r="Z141" s="88">
        <v>4275</v>
      </c>
      <c r="AA141" s="88">
        <v>12397</v>
      </c>
      <c r="AB141" s="88">
        <v>321</v>
      </c>
      <c r="AC141" s="88">
        <v>530</v>
      </c>
      <c r="AD141" s="88">
        <v>1962</v>
      </c>
      <c r="AE141" s="88">
        <v>214</v>
      </c>
      <c r="AF141" s="88">
        <v>511</v>
      </c>
      <c r="AG141" s="88">
        <v>725</v>
      </c>
      <c r="AH141" s="88">
        <v>15935</v>
      </c>
      <c r="AI141" s="88">
        <v>20210</v>
      </c>
      <c r="AJ141" s="88">
        <v>72665</v>
      </c>
      <c r="AK141" s="88">
        <v>62764</v>
      </c>
      <c r="AL141" s="88">
        <v>3676</v>
      </c>
      <c r="AM141" s="88">
        <v>6225</v>
      </c>
      <c r="AN141" s="88">
        <v>92875</v>
      </c>
      <c r="AO141" s="88">
        <v>7879</v>
      </c>
      <c r="AP141" s="88">
        <v>9692</v>
      </c>
      <c r="AQ141" s="88">
        <v>52577</v>
      </c>
      <c r="AR141" s="88">
        <v>3786</v>
      </c>
      <c r="AS141" s="88">
        <v>5063</v>
      </c>
      <c r="AT141" s="88">
        <v>695</v>
      </c>
      <c r="AU141" s="88">
        <v>8</v>
      </c>
      <c r="AV141" s="88">
        <v>4</v>
      </c>
      <c r="AW141" s="88">
        <v>9557</v>
      </c>
      <c r="AX141" s="88">
        <v>79705</v>
      </c>
      <c r="AY141" s="88">
        <v>584</v>
      </c>
      <c r="AZ141" s="88">
        <v>9370</v>
      </c>
      <c r="BA141" s="88">
        <v>2422</v>
      </c>
      <c r="BB141" s="88">
        <v>959</v>
      </c>
      <c r="BC141" s="88">
        <v>403</v>
      </c>
      <c r="BD141" s="88">
        <v>40</v>
      </c>
      <c r="BE141" s="88">
        <v>443</v>
      </c>
      <c r="BF141" s="88">
        <v>13778</v>
      </c>
      <c r="BG141" s="88">
        <v>93483</v>
      </c>
      <c r="BH141" s="88">
        <v>2273</v>
      </c>
      <c r="BI141" s="88">
        <v>1118</v>
      </c>
      <c r="BJ141" s="88">
        <v>783</v>
      </c>
      <c r="BK141" s="88">
        <v>52</v>
      </c>
      <c r="BL141" s="88">
        <v>4226</v>
      </c>
      <c r="BM141" s="88">
        <v>4226</v>
      </c>
      <c r="BN141" s="88">
        <v>12681</v>
      </c>
      <c r="BO141" s="88">
        <v>326</v>
      </c>
      <c r="BP141" s="88">
        <v>530</v>
      </c>
      <c r="BQ141" s="88">
        <v>1961</v>
      </c>
      <c r="BR141" s="88">
        <v>216</v>
      </c>
      <c r="BS141" s="88">
        <v>513</v>
      </c>
      <c r="BT141" s="88">
        <v>729</v>
      </c>
      <c r="BU141" s="88">
        <v>16227</v>
      </c>
      <c r="BV141" s="88">
        <v>20453</v>
      </c>
      <c r="BW141" s="88">
        <v>73030</v>
      </c>
      <c r="BX141" s="88">
        <v>62785</v>
      </c>
      <c r="BY141" s="88">
        <v>4022</v>
      </c>
      <c r="BZ141" s="88">
        <v>6222</v>
      </c>
      <c r="CA141" s="88">
        <v>93483</v>
      </c>
      <c r="CB141" s="88">
        <v>7892</v>
      </c>
      <c r="CC141" s="88">
        <v>8855</v>
      </c>
      <c r="CD141" s="88">
        <v>51583</v>
      </c>
      <c r="CE141" s="88">
        <v>3786</v>
      </c>
      <c r="CF141" s="88">
        <v>5063</v>
      </c>
      <c r="CG141" s="88">
        <v>913</v>
      </c>
      <c r="CH141" s="88">
        <v>30</v>
      </c>
      <c r="CI141" s="88">
        <v>4</v>
      </c>
      <c r="CJ141" s="88">
        <v>9796</v>
      </c>
      <c r="CK141" s="88">
        <v>78126</v>
      </c>
      <c r="CL141" s="88">
        <v>584</v>
      </c>
      <c r="CM141" s="88">
        <v>9041</v>
      </c>
      <c r="CN141" s="88">
        <v>2474</v>
      </c>
      <c r="CO141" s="88">
        <v>1012</v>
      </c>
      <c r="CP141" s="88">
        <v>401</v>
      </c>
      <c r="CQ141" s="88">
        <v>39</v>
      </c>
      <c r="CR141" s="88">
        <v>440</v>
      </c>
      <c r="CS141" s="88">
        <v>13551</v>
      </c>
      <c r="CT141" s="88">
        <v>91677</v>
      </c>
      <c r="CU141" s="88">
        <v>2273</v>
      </c>
      <c r="CV141" s="88">
        <v>1118</v>
      </c>
      <c r="CW141" s="88">
        <v>783</v>
      </c>
      <c r="CX141" s="88">
        <v>48</v>
      </c>
      <c r="CY141" s="88">
        <v>4223</v>
      </c>
      <c r="CZ141" s="88">
        <v>4223</v>
      </c>
      <c r="DA141" s="88">
        <v>12602</v>
      </c>
      <c r="DB141" s="88">
        <v>318</v>
      </c>
      <c r="DC141" s="88">
        <v>530</v>
      </c>
      <c r="DD141" s="88">
        <v>1961</v>
      </c>
      <c r="DE141" s="88">
        <v>249</v>
      </c>
      <c r="DF141" s="88">
        <v>498</v>
      </c>
      <c r="DG141" s="88">
        <v>747</v>
      </c>
      <c r="DH141" s="88">
        <v>16158</v>
      </c>
      <c r="DI141" s="88">
        <v>20380</v>
      </c>
      <c r="DJ141" s="88">
        <v>71297</v>
      </c>
      <c r="DK141" s="88">
        <v>60710</v>
      </c>
      <c r="DL141" s="88">
        <v>4365</v>
      </c>
      <c r="DM141" s="88">
        <v>6222</v>
      </c>
      <c r="DN141" s="88">
        <v>91677</v>
      </c>
    </row>
    <row r="142" spans="1:118" x14ac:dyDescent="0.25">
      <c r="A142" s="82">
        <v>33756</v>
      </c>
      <c r="B142" s="88">
        <v>7931</v>
      </c>
      <c r="C142" s="88">
        <v>9850</v>
      </c>
      <c r="D142" s="88">
        <v>53344</v>
      </c>
      <c r="E142" s="88">
        <v>3525</v>
      </c>
      <c r="F142" s="88">
        <v>4917</v>
      </c>
      <c r="G142" s="88">
        <v>680</v>
      </c>
      <c r="H142" s="88">
        <v>14</v>
      </c>
      <c r="I142" s="88">
        <v>4</v>
      </c>
      <c r="J142" s="88">
        <v>9141</v>
      </c>
      <c r="K142" s="88">
        <v>80266</v>
      </c>
      <c r="L142" s="88">
        <v>512</v>
      </c>
      <c r="M142" s="88">
        <v>8771</v>
      </c>
      <c r="N142" s="88">
        <v>2347</v>
      </c>
      <c r="O142" s="88">
        <v>1036</v>
      </c>
      <c r="P142" s="88">
        <v>406</v>
      </c>
      <c r="Q142" s="88">
        <v>40</v>
      </c>
      <c r="R142" s="88">
        <v>447</v>
      </c>
      <c r="S142" s="88">
        <v>13112</v>
      </c>
      <c r="T142" s="88">
        <v>93379</v>
      </c>
      <c r="U142" s="88">
        <v>2153</v>
      </c>
      <c r="V142" s="88">
        <v>1064</v>
      </c>
      <c r="W142" s="88">
        <v>724</v>
      </c>
      <c r="X142" s="88">
        <v>49</v>
      </c>
      <c r="Y142" s="88">
        <v>3990</v>
      </c>
      <c r="Z142" s="88">
        <v>3990</v>
      </c>
      <c r="AA142" s="88">
        <v>12284</v>
      </c>
      <c r="AB142" s="88">
        <v>327</v>
      </c>
      <c r="AC142" s="88">
        <v>537</v>
      </c>
      <c r="AD142" s="88">
        <v>2002</v>
      </c>
      <c r="AE142" s="88">
        <v>218</v>
      </c>
      <c r="AF142" s="88">
        <v>517</v>
      </c>
      <c r="AG142" s="88">
        <v>734</v>
      </c>
      <c r="AH142" s="88">
        <v>15885</v>
      </c>
      <c r="AI142" s="88">
        <v>19875</v>
      </c>
      <c r="AJ142" s="88">
        <v>73504</v>
      </c>
      <c r="AK142" s="88">
        <v>63320</v>
      </c>
      <c r="AL142" s="88">
        <v>3903</v>
      </c>
      <c r="AM142" s="88">
        <v>6281</v>
      </c>
      <c r="AN142" s="88">
        <v>93379</v>
      </c>
      <c r="AO142" s="88">
        <v>7924</v>
      </c>
      <c r="AP142" s="88">
        <v>9650</v>
      </c>
      <c r="AQ142" s="88">
        <v>53245</v>
      </c>
      <c r="AR142" s="88">
        <v>3598</v>
      </c>
      <c r="AS142" s="88">
        <v>4949</v>
      </c>
      <c r="AT142" s="88">
        <v>624</v>
      </c>
      <c r="AU142" s="88">
        <v>33</v>
      </c>
      <c r="AV142" s="88">
        <v>4</v>
      </c>
      <c r="AW142" s="88">
        <v>9208</v>
      </c>
      <c r="AX142" s="88">
        <v>80027</v>
      </c>
      <c r="AY142" s="88">
        <v>537</v>
      </c>
      <c r="AZ142" s="88">
        <v>8610</v>
      </c>
      <c r="BA142" s="88">
        <v>2353</v>
      </c>
      <c r="BB142" s="88">
        <v>1006</v>
      </c>
      <c r="BC142" s="88">
        <v>402</v>
      </c>
      <c r="BD142" s="88">
        <v>41</v>
      </c>
      <c r="BE142" s="88">
        <v>443</v>
      </c>
      <c r="BF142" s="88">
        <v>12949</v>
      </c>
      <c r="BG142" s="88">
        <v>92976</v>
      </c>
      <c r="BH142" s="88">
        <v>2175</v>
      </c>
      <c r="BI142" s="88">
        <v>1069</v>
      </c>
      <c r="BJ142" s="88">
        <v>742</v>
      </c>
      <c r="BK142" s="88">
        <v>46</v>
      </c>
      <c r="BL142" s="88">
        <v>4033</v>
      </c>
      <c r="BM142" s="88">
        <v>4033</v>
      </c>
      <c r="BN142" s="88">
        <v>12226</v>
      </c>
      <c r="BO142" s="88">
        <v>316</v>
      </c>
      <c r="BP142" s="88">
        <v>537</v>
      </c>
      <c r="BQ142" s="88">
        <v>2002</v>
      </c>
      <c r="BR142" s="88">
        <v>219</v>
      </c>
      <c r="BS142" s="88">
        <v>490</v>
      </c>
      <c r="BT142" s="88">
        <v>709</v>
      </c>
      <c r="BU142" s="88">
        <v>15790</v>
      </c>
      <c r="BV142" s="88">
        <v>19823</v>
      </c>
      <c r="BW142" s="88">
        <v>73153</v>
      </c>
      <c r="BX142" s="88">
        <v>63377</v>
      </c>
      <c r="BY142" s="88">
        <v>3494</v>
      </c>
      <c r="BZ142" s="88">
        <v>6282</v>
      </c>
      <c r="CA142" s="88">
        <v>92976</v>
      </c>
      <c r="CB142" s="88">
        <v>7948</v>
      </c>
      <c r="CC142" s="88">
        <v>8858</v>
      </c>
      <c r="CD142" s="88">
        <v>53981</v>
      </c>
      <c r="CE142" s="88">
        <v>3598</v>
      </c>
      <c r="CF142" s="88">
        <v>4949</v>
      </c>
      <c r="CG142" s="88">
        <v>320</v>
      </c>
      <c r="CH142" s="88">
        <v>-9</v>
      </c>
      <c r="CI142" s="88">
        <v>4</v>
      </c>
      <c r="CJ142" s="88">
        <v>8862</v>
      </c>
      <c r="CK142" s="88">
        <v>79650</v>
      </c>
      <c r="CL142" s="88">
        <v>537</v>
      </c>
      <c r="CM142" s="88">
        <v>8122</v>
      </c>
      <c r="CN142" s="88">
        <v>2342</v>
      </c>
      <c r="CO142" s="88">
        <v>638</v>
      </c>
      <c r="CP142" s="88">
        <v>401</v>
      </c>
      <c r="CQ142" s="88">
        <v>42</v>
      </c>
      <c r="CR142" s="88">
        <v>443</v>
      </c>
      <c r="CS142" s="88">
        <v>12082</v>
      </c>
      <c r="CT142" s="88">
        <v>91732</v>
      </c>
      <c r="CU142" s="88">
        <v>2175</v>
      </c>
      <c r="CV142" s="88">
        <v>1069</v>
      </c>
      <c r="CW142" s="88">
        <v>742</v>
      </c>
      <c r="CX142" s="88">
        <v>48</v>
      </c>
      <c r="CY142" s="88">
        <v>4034</v>
      </c>
      <c r="CZ142" s="88">
        <v>4034</v>
      </c>
      <c r="DA142" s="88">
        <v>14676</v>
      </c>
      <c r="DB142" s="88">
        <v>331</v>
      </c>
      <c r="DC142" s="88">
        <v>537</v>
      </c>
      <c r="DD142" s="88">
        <v>2002</v>
      </c>
      <c r="DE142" s="88">
        <v>195</v>
      </c>
      <c r="DF142" s="88">
        <v>517</v>
      </c>
      <c r="DG142" s="88">
        <v>711</v>
      </c>
      <c r="DH142" s="88">
        <v>18257</v>
      </c>
      <c r="DI142" s="88">
        <v>22291</v>
      </c>
      <c r="DJ142" s="88">
        <v>69441</v>
      </c>
      <c r="DK142" s="88">
        <v>62221</v>
      </c>
      <c r="DL142" s="88">
        <v>938</v>
      </c>
      <c r="DM142" s="88">
        <v>6282</v>
      </c>
      <c r="DN142" s="88">
        <v>91732</v>
      </c>
    </row>
    <row r="143" spans="1:118" x14ac:dyDescent="0.25">
      <c r="A143" s="82">
        <v>33848</v>
      </c>
      <c r="B143" s="88">
        <v>7979</v>
      </c>
      <c r="C143" s="88">
        <v>10160</v>
      </c>
      <c r="D143" s="88">
        <v>53967</v>
      </c>
      <c r="E143" s="88">
        <v>3372</v>
      </c>
      <c r="F143" s="88">
        <v>4765</v>
      </c>
      <c r="G143" s="88">
        <v>710</v>
      </c>
      <c r="H143" s="88">
        <v>19</v>
      </c>
      <c r="I143" s="88">
        <v>4</v>
      </c>
      <c r="J143" s="88">
        <v>8871</v>
      </c>
      <c r="K143" s="88">
        <v>80977</v>
      </c>
      <c r="L143" s="88">
        <v>425</v>
      </c>
      <c r="M143" s="88">
        <v>8663</v>
      </c>
      <c r="N143" s="88">
        <v>2254</v>
      </c>
      <c r="O143" s="88">
        <v>1089</v>
      </c>
      <c r="P143" s="88">
        <v>413</v>
      </c>
      <c r="Q143" s="88">
        <v>41</v>
      </c>
      <c r="R143" s="88">
        <v>454</v>
      </c>
      <c r="S143" s="88">
        <v>12884</v>
      </c>
      <c r="T143" s="88">
        <v>93861</v>
      </c>
      <c r="U143" s="88">
        <v>2068</v>
      </c>
      <c r="V143" s="88">
        <v>1005</v>
      </c>
      <c r="W143" s="88">
        <v>690</v>
      </c>
      <c r="X143" s="88">
        <v>50</v>
      </c>
      <c r="Y143" s="88">
        <v>3813</v>
      </c>
      <c r="Z143" s="88">
        <v>3813</v>
      </c>
      <c r="AA143" s="88">
        <v>12179</v>
      </c>
      <c r="AB143" s="88">
        <v>330</v>
      </c>
      <c r="AC143" s="88">
        <v>545</v>
      </c>
      <c r="AD143" s="88">
        <v>2045</v>
      </c>
      <c r="AE143" s="88">
        <v>219</v>
      </c>
      <c r="AF143" s="88">
        <v>532</v>
      </c>
      <c r="AG143" s="88">
        <v>751</v>
      </c>
      <c r="AH143" s="88">
        <v>15850</v>
      </c>
      <c r="AI143" s="88">
        <v>19662</v>
      </c>
      <c r="AJ143" s="88">
        <v>74199</v>
      </c>
      <c r="AK143" s="88">
        <v>63874</v>
      </c>
      <c r="AL143" s="88">
        <v>3982</v>
      </c>
      <c r="AM143" s="88">
        <v>6343</v>
      </c>
      <c r="AN143" s="88">
        <v>93861</v>
      </c>
      <c r="AO143" s="88">
        <v>7983</v>
      </c>
      <c r="AP143" s="88">
        <v>10281</v>
      </c>
      <c r="AQ143" s="88">
        <v>54129</v>
      </c>
      <c r="AR143" s="88">
        <v>3252</v>
      </c>
      <c r="AS143" s="88">
        <v>4754</v>
      </c>
      <c r="AT143" s="88">
        <v>738</v>
      </c>
      <c r="AU143" s="88">
        <v>7</v>
      </c>
      <c r="AV143" s="88">
        <v>4</v>
      </c>
      <c r="AW143" s="88">
        <v>8755</v>
      </c>
      <c r="AX143" s="88">
        <v>81148</v>
      </c>
      <c r="AY143" s="88">
        <v>405</v>
      </c>
      <c r="AZ143" s="88">
        <v>8573</v>
      </c>
      <c r="BA143" s="88">
        <v>2241</v>
      </c>
      <c r="BB143" s="88">
        <v>1142</v>
      </c>
      <c r="BC143" s="88">
        <v>416</v>
      </c>
      <c r="BD143" s="88">
        <v>40</v>
      </c>
      <c r="BE143" s="88">
        <v>456</v>
      </c>
      <c r="BF143" s="88">
        <v>12818</v>
      </c>
      <c r="BG143" s="88">
        <v>93965</v>
      </c>
      <c r="BH143" s="88">
        <v>2032</v>
      </c>
      <c r="BI143" s="88">
        <v>1012</v>
      </c>
      <c r="BJ143" s="88">
        <v>660</v>
      </c>
      <c r="BK143" s="88">
        <v>49</v>
      </c>
      <c r="BL143" s="88">
        <v>3752</v>
      </c>
      <c r="BM143" s="88">
        <v>3752</v>
      </c>
      <c r="BN143" s="88">
        <v>11909</v>
      </c>
      <c r="BO143" s="88">
        <v>342</v>
      </c>
      <c r="BP143" s="88">
        <v>545</v>
      </c>
      <c r="BQ143" s="88">
        <v>2047</v>
      </c>
      <c r="BR143" s="88">
        <v>217</v>
      </c>
      <c r="BS143" s="88">
        <v>553</v>
      </c>
      <c r="BT143" s="88">
        <v>770</v>
      </c>
      <c r="BU143" s="88">
        <v>15613</v>
      </c>
      <c r="BV143" s="88">
        <v>19366</v>
      </c>
      <c r="BW143" s="88">
        <v>74600</v>
      </c>
      <c r="BX143" s="88">
        <v>63803</v>
      </c>
      <c r="BY143" s="88">
        <v>4450</v>
      </c>
      <c r="BZ143" s="88">
        <v>6347</v>
      </c>
      <c r="CA143" s="88">
        <v>93965</v>
      </c>
      <c r="CB143" s="88">
        <v>7964</v>
      </c>
      <c r="CC143" s="88">
        <v>9466</v>
      </c>
      <c r="CD143" s="88">
        <v>53568</v>
      </c>
      <c r="CE143" s="88">
        <v>3252</v>
      </c>
      <c r="CF143" s="88">
        <v>4754</v>
      </c>
      <c r="CG143" s="88">
        <v>994</v>
      </c>
      <c r="CH143" s="88">
        <v>17</v>
      </c>
      <c r="CI143" s="88">
        <v>4</v>
      </c>
      <c r="CJ143" s="88">
        <v>9020</v>
      </c>
      <c r="CK143" s="88">
        <v>80019</v>
      </c>
      <c r="CL143" s="88">
        <v>405</v>
      </c>
      <c r="CM143" s="88">
        <v>8957</v>
      </c>
      <c r="CN143" s="88">
        <v>2216</v>
      </c>
      <c r="CO143" s="88">
        <v>1420</v>
      </c>
      <c r="CP143" s="88">
        <v>417</v>
      </c>
      <c r="CQ143" s="88">
        <v>41</v>
      </c>
      <c r="CR143" s="88">
        <v>458</v>
      </c>
      <c r="CS143" s="88">
        <v>13457</v>
      </c>
      <c r="CT143" s="88">
        <v>93475</v>
      </c>
      <c r="CU143" s="88">
        <v>2032</v>
      </c>
      <c r="CV143" s="88">
        <v>1012</v>
      </c>
      <c r="CW143" s="88">
        <v>660</v>
      </c>
      <c r="CX143" s="88">
        <v>48</v>
      </c>
      <c r="CY143" s="88">
        <v>3751</v>
      </c>
      <c r="CZ143" s="88">
        <v>3751</v>
      </c>
      <c r="DA143" s="88">
        <v>10427</v>
      </c>
      <c r="DB143" s="88">
        <v>340</v>
      </c>
      <c r="DC143" s="88">
        <v>545</v>
      </c>
      <c r="DD143" s="88">
        <v>2047</v>
      </c>
      <c r="DE143" s="88">
        <v>225</v>
      </c>
      <c r="DF143" s="88">
        <v>552</v>
      </c>
      <c r="DG143" s="88">
        <v>777</v>
      </c>
      <c r="DH143" s="88">
        <v>14136</v>
      </c>
      <c r="DI143" s="88">
        <v>17887</v>
      </c>
      <c r="DJ143" s="88">
        <v>75589</v>
      </c>
      <c r="DK143" s="88">
        <v>63720</v>
      </c>
      <c r="DL143" s="88">
        <v>5522</v>
      </c>
      <c r="DM143" s="88">
        <v>6347</v>
      </c>
      <c r="DN143" s="88">
        <v>93475</v>
      </c>
    </row>
    <row r="144" spans="1:118" x14ac:dyDescent="0.25">
      <c r="A144" s="82">
        <v>33939</v>
      </c>
      <c r="B144" s="88">
        <v>8015</v>
      </c>
      <c r="C144" s="88">
        <v>10328</v>
      </c>
      <c r="D144" s="88">
        <v>54529</v>
      </c>
      <c r="E144" s="88">
        <v>3299</v>
      </c>
      <c r="F144" s="88">
        <v>4656</v>
      </c>
      <c r="G144" s="88">
        <v>753</v>
      </c>
      <c r="H144" s="88">
        <v>25</v>
      </c>
      <c r="I144" s="88">
        <v>4</v>
      </c>
      <c r="J144" s="88">
        <v>8737</v>
      </c>
      <c r="K144" s="88">
        <v>81609</v>
      </c>
      <c r="L144" s="88">
        <v>362</v>
      </c>
      <c r="M144" s="88">
        <v>8867</v>
      </c>
      <c r="N144" s="88">
        <v>2187</v>
      </c>
      <c r="O144" s="88">
        <v>1116</v>
      </c>
      <c r="P144" s="88">
        <v>417</v>
      </c>
      <c r="Q144" s="88">
        <v>44</v>
      </c>
      <c r="R144" s="88">
        <v>461</v>
      </c>
      <c r="S144" s="88">
        <v>12994</v>
      </c>
      <c r="T144" s="88">
        <v>94603</v>
      </c>
      <c r="U144" s="88">
        <v>2058</v>
      </c>
      <c r="V144" s="88">
        <v>948</v>
      </c>
      <c r="W144" s="88">
        <v>664</v>
      </c>
      <c r="X144" s="88">
        <v>51</v>
      </c>
      <c r="Y144" s="88">
        <v>3721</v>
      </c>
      <c r="Z144" s="88">
        <v>3721</v>
      </c>
      <c r="AA144" s="88">
        <v>12334</v>
      </c>
      <c r="AB144" s="88">
        <v>341</v>
      </c>
      <c r="AC144" s="88">
        <v>553</v>
      </c>
      <c r="AD144" s="88">
        <v>2087</v>
      </c>
      <c r="AE144" s="88">
        <v>221</v>
      </c>
      <c r="AF144" s="88">
        <v>535</v>
      </c>
      <c r="AG144" s="88">
        <v>756</v>
      </c>
      <c r="AH144" s="88">
        <v>16071</v>
      </c>
      <c r="AI144" s="88">
        <v>19792</v>
      </c>
      <c r="AJ144" s="88">
        <v>74810</v>
      </c>
      <c r="AK144" s="88">
        <v>64396</v>
      </c>
      <c r="AL144" s="88">
        <v>4006</v>
      </c>
      <c r="AM144" s="88">
        <v>6408</v>
      </c>
      <c r="AN144" s="88">
        <v>94603</v>
      </c>
      <c r="AO144" s="88">
        <v>8024</v>
      </c>
      <c r="AP144" s="88">
        <v>10375</v>
      </c>
      <c r="AQ144" s="88">
        <v>54570</v>
      </c>
      <c r="AR144" s="88">
        <v>3339</v>
      </c>
      <c r="AS144" s="88">
        <v>4640</v>
      </c>
      <c r="AT144" s="88">
        <v>770</v>
      </c>
      <c r="AU144" s="88">
        <v>12</v>
      </c>
      <c r="AV144" s="88">
        <v>4</v>
      </c>
      <c r="AW144" s="88">
        <v>8765</v>
      </c>
      <c r="AX144" s="88">
        <v>81734</v>
      </c>
      <c r="AY144" s="88">
        <v>358</v>
      </c>
      <c r="AZ144" s="88">
        <v>8639</v>
      </c>
      <c r="BA144" s="88">
        <v>2188</v>
      </c>
      <c r="BB144" s="88">
        <v>1115</v>
      </c>
      <c r="BC144" s="88">
        <v>418</v>
      </c>
      <c r="BD144" s="88">
        <v>44</v>
      </c>
      <c r="BE144" s="88">
        <v>462</v>
      </c>
      <c r="BF144" s="88">
        <v>12761</v>
      </c>
      <c r="BG144" s="88">
        <v>94495</v>
      </c>
      <c r="BH144" s="88">
        <v>2050</v>
      </c>
      <c r="BI144" s="88">
        <v>943</v>
      </c>
      <c r="BJ144" s="88">
        <v>680</v>
      </c>
      <c r="BK144" s="88">
        <v>53</v>
      </c>
      <c r="BL144" s="88">
        <v>3726</v>
      </c>
      <c r="BM144" s="88">
        <v>3726</v>
      </c>
      <c r="BN144" s="88">
        <v>12444</v>
      </c>
      <c r="BO144" s="88">
        <v>328</v>
      </c>
      <c r="BP144" s="88">
        <v>553</v>
      </c>
      <c r="BQ144" s="88">
        <v>2087</v>
      </c>
      <c r="BR144" s="88">
        <v>221</v>
      </c>
      <c r="BS144" s="88">
        <v>552</v>
      </c>
      <c r="BT144" s="88">
        <v>773</v>
      </c>
      <c r="BU144" s="88">
        <v>16185</v>
      </c>
      <c r="BV144" s="88">
        <v>19911</v>
      </c>
      <c r="BW144" s="88">
        <v>74584</v>
      </c>
      <c r="BX144" s="88">
        <v>64424</v>
      </c>
      <c r="BY144" s="88">
        <v>3753</v>
      </c>
      <c r="BZ144" s="88">
        <v>6407</v>
      </c>
      <c r="CA144" s="88">
        <v>94495</v>
      </c>
      <c r="CB144" s="88">
        <v>8013</v>
      </c>
      <c r="CC144" s="88">
        <v>12299</v>
      </c>
      <c r="CD144" s="88">
        <v>55424</v>
      </c>
      <c r="CE144" s="88">
        <v>3339</v>
      </c>
      <c r="CF144" s="88">
        <v>4640</v>
      </c>
      <c r="CG144" s="88">
        <v>592</v>
      </c>
      <c r="CH144" s="88">
        <v>25</v>
      </c>
      <c r="CI144" s="88">
        <v>4</v>
      </c>
      <c r="CJ144" s="88">
        <v>8600</v>
      </c>
      <c r="CK144" s="88">
        <v>84336</v>
      </c>
      <c r="CL144" s="88">
        <v>358</v>
      </c>
      <c r="CM144" s="88">
        <v>8664</v>
      </c>
      <c r="CN144" s="88">
        <v>2184</v>
      </c>
      <c r="CO144" s="88">
        <v>1095</v>
      </c>
      <c r="CP144" s="88">
        <v>419</v>
      </c>
      <c r="CQ144" s="88">
        <v>43</v>
      </c>
      <c r="CR144" s="88">
        <v>462</v>
      </c>
      <c r="CS144" s="88">
        <v>12762</v>
      </c>
      <c r="CT144" s="88">
        <v>97099</v>
      </c>
      <c r="CU144" s="88">
        <v>2050</v>
      </c>
      <c r="CV144" s="88">
        <v>943</v>
      </c>
      <c r="CW144" s="88">
        <v>680</v>
      </c>
      <c r="CX144" s="88">
        <v>55</v>
      </c>
      <c r="CY144" s="88">
        <v>3728</v>
      </c>
      <c r="CZ144" s="88">
        <v>3728</v>
      </c>
      <c r="DA144" s="88">
        <v>11507</v>
      </c>
      <c r="DB144" s="88">
        <v>324</v>
      </c>
      <c r="DC144" s="88">
        <v>553</v>
      </c>
      <c r="DD144" s="88">
        <v>2087</v>
      </c>
      <c r="DE144" s="88">
        <v>205</v>
      </c>
      <c r="DF144" s="88">
        <v>540</v>
      </c>
      <c r="DG144" s="88">
        <v>745</v>
      </c>
      <c r="DH144" s="88">
        <v>15216</v>
      </c>
      <c r="DI144" s="88">
        <v>18944</v>
      </c>
      <c r="DJ144" s="88">
        <v>78155</v>
      </c>
      <c r="DK144" s="88">
        <v>67791</v>
      </c>
      <c r="DL144" s="88">
        <v>3956</v>
      </c>
      <c r="DM144" s="88">
        <v>6407</v>
      </c>
      <c r="DN144" s="88">
        <v>97099</v>
      </c>
    </row>
    <row r="145" spans="1:118" x14ac:dyDescent="0.25">
      <c r="A145" s="82">
        <v>34029</v>
      </c>
      <c r="B145" s="88">
        <v>8034</v>
      </c>
      <c r="C145" s="88">
        <v>10311</v>
      </c>
      <c r="D145" s="88">
        <v>54888</v>
      </c>
      <c r="E145" s="88">
        <v>3231</v>
      </c>
      <c r="F145" s="88">
        <v>4639</v>
      </c>
      <c r="G145" s="88">
        <v>775</v>
      </c>
      <c r="H145" s="88">
        <v>28</v>
      </c>
      <c r="I145" s="88">
        <v>4</v>
      </c>
      <c r="J145" s="88">
        <v>8678</v>
      </c>
      <c r="K145" s="88">
        <v>81911</v>
      </c>
      <c r="L145" s="88">
        <v>373</v>
      </c>
      <c r="M145" s="88">
        <v>9383</v>
      </c>
      <c r="N145" s="88">
        <v>2186</v>
      </c>
      <c r="O145" s="88">
        <v>1112</v>
      </c>
      <c r="P145" s="88">
        <v>420</v>
      </c>
      <c r="Q145" s="88">
        <v>46</v>
      </c>
      <c r="R145" s="88">
        <v>466</v>
      </c>
      <c r="S145" s="88">
        <v>13519</v>
      </c>
      <c r="T145" s="88">
        <v>95430</v>
      </c>
      <c r="U145" s="88">
        <v>2088</v>
      </c>
      <c r="V145" s="88">
        <v>897</v>
      </c>
      <c r="W145" s="88">
        <v>626</v>
      </c>
      <c r="X145" s="88">
        <v>53</v>
      </c>
      <c r="Y145" s="88">
        <v>3663</v>
      </c>
      <c r="Z145" s="88">
        <v>3663</v>
      </c>
      <c r="AA145" s="88">
        <v>12610</v>
      </c>
      <c r="AB145" s="88">
        <v>354</v>
      </c>
      <c r="AC145" s="88">
        <v>563</v>
      </c>
      <c r="AD145" s="88">
        <v>2128</v>
      </c>
      <c r="AE145" s="88">
        <v>223</v>
      </c>
      <c r="AF145" s="88">
        <v>554</v>
      </c>
      <c r="AG145" s="88">
        <v>777</v>
      </c>
      <c r="AH145" s="88">
        <v>16433</v>
      </c>
      <c r="AI145" s="88">
        <v>20096</v>
      </c>
      <c r="AJ145" s="88">
        <v>75334</v>
      </c>
      <c r="AK145" s="88">
        <v>64930</v>
      </c>
      <c r="AL145" s="88">
        <v>3924</v>
      </c>
      <c r="AM145" s="88">
        <v>6480</v>
      </c>
      <c r="AN145" s="88">
        <v>95430</v>
      </c>
      <c r="AO145" s="88">
        <v>8030</v>
      </c>
      <c r="AP145" s="88">
        <v>10352</v>
      </c>
      <c r="AQ145" s="88">
        <v>54701</v>
      </c>
      <c r="AR145" s="88">
        <v>3300</v>
      </c>
      <c r="AS145" s="88">
        <v>4626</v>
      </c>
      <c r="AT145" s="88">
        <v>750</v>
      </c>
      <c r="AU145" s="88">
        <v>59</v>
      </c>
      <c r="AV145" s="88">
        <v>4</v>
      </c>
      <c r="AW145" s="88">
        <v>8740</v>
      </c>
      <c r="AX145" s="88">
        <v>81823</v>
      </c>
      <c r="AY145" s="88">
        <v>368</v>
      </c>
      <c r="AZ145" s="88">
        <v>9616</v>
      </c>
      <c r="BA145" s="88">
        <v>2157</v>
      </c>
      <c r="BB145" s="88">
        <v>1090</v>
      </c>
      <c r="BC145" s="88">
        <v>420</v>
      </c>
      <c r="BD145" s="88">
        <v>46</v>
      </c>
      <c r="BE145" s="88">
        <v>466</v>
      </c>
      <c r="BF145" s="88">
        <v>13696</v>
      </c>
      <c r="BG145" s="88">
        <v>95519</v>
      </c>
      <c r="BH145" s="88">
        <v>2119</v>
      </c>
      <c r="BI145" s="88">
        <v>897</v>
      </c>
      <c r="BJ145" s="88">
        <v>650</v>
      </c>
      <c r="BK145" s="88">
        <v>54</v>
      </c>
      <c r="BL145" s="88">
        <v>3720</v>
      </c>
      <c r="BM145" s="88">
        <v>3720</v>
      </c>
      <c r="BN145" s="88">
        <v>12793</v>
      </c>
      <c r="BO145" s="88">
        <v>358</v>
      </c>
      <c r="BP145" s="88">
        <v>563</v>
      </c>
      <c r="BQ145" s="88">
        <v>2128</v>
      </c>
      <c r="BR145" s="88">
        <v>223</v>
      </c>
      <c r="BS145" s="88">
        <v>536</v>
      </c>
      <c r="BT145" s="88">
        <v>759</v>
      </c>
      <c r="BU145" s="88">
        <v>16600</v>
      </c>
      <c r="BV145" s="88">
        <v>20320</v>
      </c>
      <c r="BW145" s="88">
        <v>75199</v>
      </c>
      <c r="BX145" s="88">
        <v>64812</v>
      </c>
      <c r="BY145" s="88">
        <v>3909</v>
      </c>
      <c r="BZ145" s="88">
        <v>6478</v>
      </c>
      <c r="CA145" s="88">
        <v>95519</v>
      </c>
      <c r="CB145" s="88">
        <v>8038</v>
      </c>
      <c r="CC145" s="88">
        <v>10094</v>
      </c>
      <c r="CD145" s="88">
        <v>53701</v>
      </c>
      <c r="CE145" s="88">
        <v>3300</v>
      </c>
      <c r="CF145" s="88">
        <v>4626</v>
      </c>
      <c r="CG145" s="88">
        <v>995</v>
      </c>
      <c r="CH145" s="88">
        <v>83</v>
      </c>
      <c r="CI145" s="88">
        <v>4</v>
      </c>
      <c r="CJ145" s="88">
        <v>9008</v>
      </c>
      <c r="CK145" s="88">
        <v>80841</v>
      </c>
      <c r="CL145" s="88">
        <v>368</v>
      </c>
      <c r="CM145" s="88">
        <v>9663</v>
      </c>
      <c r="CN145" s="88">
        <v>2192</v>
      </c>
      <c r="CO145" s="88">
        <v>1138</v>
      </c>
      <c r="CP145" s="88">
        <v>418</v>
      </c>
      <c r="CQ145" s="88">
        <v>44</v>
      </c>
      <c r="CR145" s="88">
        <v>462</v>
      </c>
      <c r="CS145" s="88">
        <v>13823</v>
      </c>
      <c r="CT145" s="88">
        <v>94665</v>
      </c>
      <c r="CU145" s="88">
        <v>2119</v>
      </c>
      <c r="CV145" s="88">
        <v>897</v>
      </c>
      <c r="CW145" s="88">
        <v>650</v>
      </c>
      <c r="CX145" s="88">
        <v>52</v>
      </c>
      <c r="CY145" s="88">
        <v>3718</v>
      </c>
      <c r="CZ145" s="88">
        <v>3718</v>
      </c>
      <c r="DA145" s="88">
        <v>12802</v>
      </c>
      <c r="DB145" s="88">
        <v>349</v>
      </c>
      <c r="DC145" s="88">
        <v>563</v>
      </c>
      <c r="DD145" s="88">
        <v>2128</v>
      </c>
      <c r="DE145" s="88">
        <v>257</v>
      </c>
      <c r="DF145" s="88">
        <v>519</v>
      </c>
      <c r="DG145" s="88">
        <v>776</v>
      </c>
      <c r="DH145" s="88">
        <v>16618</v>
      </c>
      <c r="DI145" s="88">
        <v>20336</v>
      </c>
      <c r="DJ145" s="88">
        <v>74329</v>
      </c>
      <c r="DK145" s="88">
        <v>62701</v>
      </c>
      <c r="DL145" s="88">
        <v>5150</v>
      </c>
      <c r="DM145" s="88">
        <v>6478</v>
      </c>
      <c r="DN145" s="88">
        <v>94665</v>
      </c>
    </row>
    <row r="146" spans="1:118" x14ac:dyDescent="0.25">
      <c r="A146" s="82">
        <v>34121</v>
      </c>
      <c r="B146" s="88">
        <v>8054</v>
      </c>
      <c r="C146" s="88">
        <v>10246</v>
      </c>
      <c r="D146" s="88">
        <v>55090</v>
      </c>
      <c r="E146" s="88">
        <v>3116</v>
      </c>
      <c r="F146" s="88">
        <v>4705</v>
      </c>
      <c r="G146" s="88">
        <v>782</v>
      </c>
      <c r="H146" s="88">
        <v>31</v>
      </c>
      <c r="I146" s="88">
        <v>4</v>
      </c>
      <c r="J146" s="88">
        <v>8638</v>
      </c>
      <c r="K146" s="88">
        <v>82028</v>
      </c>
      <c r="L146" s="88">
        <v>459</v>
      </c>
      <c r="M146" s="88">
        <v>9740</v>
      </c>
      <c r="N146" s="88">
        <v>2235</v>
      </c>
      <c r="O146" s="88">
        <v>1120</v>
      </c>
      <c r="P146" s="88">
        <v>423</v>
      </c>
      <c r="Q146" s="88">
        <v>47</v>
      </c>
      <c r="R146" s="88">
        <v>470</v>
      </c>
      <c r="S146" s="88">
        <v>14023</v>
      </c>
      <c r="T146" s="88">
        <v>96052</v>
      </c>
      <c r="U146" s="88">
        <v>2103</v>
      </c>
      <c r="V146" s="88">
        <v>859</v>
      </c>
      <c r="W146" s="88">
        <v>577</v>
      </c>
      <c r="X146" s="88">
        <v>55</v>
      </c>
      <c r="Y146" s="88">
        <v>3594</v>
      </c>
      <c r="Z146" s="88">
        <v>3594</v>
      </c>
      <c r="AA146" s="88">
        <v>12862</v>
      </c>
      <c r="AB146" s="88">
        <v>368</v>
      </c>
      <c r="AC146" s="88">
        <v>574</v>
      </c>
      <c r="AD146" s="88">
        <v>2170</v>
      </c>
      <c r="AE146" s="88">
        <v>226</v>
      </c>
      <c r="AF146" s="88">
        <v>604</v>
      </c>
      <c r="AG146" s="88">
        <v>830</v>
      </c>
      <c r="AH146" s="88">
        <v>16803</v>
      </c>
      <c r="AI146" s="88">
        <v>20398</v>
      </c>
      <c r="AJ146" s="88">
        <v>75654</v>
      </c>
      <c r="AK146" s="88">
        <v>65574</v>
      </c>
      <c r="AL146" s="88">
        <v>3517</v>
      </c>
      <c r="AM146" s="88">
        <v>6563</v>
      </c>
      <c r="AN146" s="88">
        <v>96052</v>
      </c>
      <c r="AO146" s="88">
        <v>8051</v>
      </c>
      <c r="AP146" s="88">
        <v>10110</v>
      </c>
      <c r="AQ146" s="88">
        <v>55431</v>
      </c>
      <c r="AR146" s="88">
        <v>3087</v>
      </c>
      <c r="AS146" s="88">
        <v>4714</v>
      </c>
      <c r="AT146" s="88">
        <v>821</v>
      </c>
      <c r="AU146" s="88">
        <v>13</v>
      </c>
      <c r="AV146" s="88">
        <v>4</v>
      </c>
      <c r="AW146" s="88">
        <v>8639</v>
      </c>
      <c r="AX146" s="88">
        <v>82231</v>
      </c>
      <c r="AY146" s="88">
        <v>435</v>
      </c>
      <c r="AZ146" s="88">
        <v>9821</v>
      </c>
      <c r="BA146" s="88">
        <v>2256</v>
      </c>
      <c r="BB146" s="88">
        <v>1123</v>
      </c>
      <c r="BC146" s="88">
        <v>420</v>
      </c>
      <c r="BD146" s="88">
        <v>48</v>
      </c>
      <c r="BE146" s="88">
        <v>468</v>
      </c>
      <c r="BF146" s="88">
        <v>14103</v>
      </c>
      <c r="BG146" s="88">
        <v>96335</v>
      </c>
      <c r="BH146" s="88">
        <v>2096</v>
      </c>
      <c r="BI146" s="88">
        <v>856</v>
      </c>
      <c r="BJ146" s="88">
        <v>551</v>
      </c>
      <c r="BK146" s="88">
        <v>52</v>
      </c>
      <c r="BL146" s="88">
        <v>3555</v>
      </c>
      <c r="BM146" s="88">
        <v>3555</v>
      </c>
      <c r="BN146" s="88">
        <v>12648</v>
      </c>
      <c r="BO146" s="88">
        <v>374</v>
      </c>
      <c r="BP146" s="88">
        <v>575</v>
      </c>
      <c r="BQ146" s="88">
        <v>2169</v>
      </c>
      <c r="BR146" s="88">
        <v>225</v>
      </c>
      <c r="BS146" s="88">
        <v>552</v>
      </c>
      <c r="BT146" s="88">
        <v>778</v>
      </c>
      <c r="BU146" s="88">
        <v>16543</v>
      </c>
      <c r="BV146" s="88">
        <v>20098</v>
      </c>
      <c r="BW146" s="88">
        <v>76236</v>
      </c>
      <c r="BX146" s="88">
        <v>65791</v>
      </c>
      <c r="BY146" s="88">
        <v>3885</v>
      </c>
      <c r="BZ146" s="88">
        <v>6560</v>
      </c>
      <c r="CA146" s="88">
        <v>96335</v>
      </c>
      <c r="CB146" s="88">
        <v>8067</v>
      </c>
      <c r="CC146" s="88">
        <v>9267</v>
      </c>
      <c r="CD146" s="88">
        <v>56167</v>
      </c>
      <c r="CE146" s="88">
        <v>3087</v>
      </c>
      <c r="CF146" s="88">
        <v>4714</v>
      </c>
      <c r="CG146" s="88">
        <v>484</v>
      </c>
      <c r="CH146" s="88">
        <v>-38</v>
      </c>
      <c r="CI146" s="88">
        <v>4</v>
      </c>
      <c r="CJ146" s="88">
        <v>8251</v>
      </c>
      <c r="CK146" s="88">
        <v>81752</v>
      </c>
      <c r="CL146" s="88">
        <v>435</v>
      </c>
      <c r="CM146" s="88">
        <v>9246</v>
      </c>
      <c r="CN146" s="88">
        <v>2242</v>
      </c>
      <c r="CO146" s="88">
        <v>747</v>
      </c>
      <c r="CP146" s="88">
        <v>419</v>
      </c>
      <c r="CQ146" s="88">
        <v>51</v>
      </c>
      <c r="CR146" s="88">
        <v>470</v>
      </c>
      <c r="CS146" s="88">
        <v>13140</v>
      </c>
      <c r="CT146" s="88">
        <v>94891</v>
      </c>
      <c r="CU146" s="88">
        <v>2096</v>
      </c>
      <c r="CV146" s="88">
        <v>856</v>
      </c>
      <c r="CW146" s="88">
        <v>551</v>
      </c>
      <c r="CX146" s="88">
        <v>51</v>
      </c>
      <c r="CY146" s="88">
        <v>3555</v>
      </c>
      <c r="CZ146" s="88">
        <v>3555</v>
      </c>
      <c r="DA146" s="88">
        <v>15024</v>
      </c>
      <c r="DB146" s="88">
        <v>390</v>
      </c>
      <c r="DC146" s="88">
        <v>575</v>
      </c>
      <c r="DD146" s="88">
        <v>2169</v>
      </c>
      <c r="DE146" s="88">
        <v>202</v>
      </c>
      <c r="DF146" s="88">
        <v>583</v>
      </c>
      <c r="DG146" s="88">
        <v>786</v>
      </c>
      <c r="DH146" s="88">
        <v>18944</v>
      </c>
      <c r="DI146" s="88">
        <v>22498</v>
      </c>
      <c r="DJ146" s="88">
        <v>72393</v>
      </c>
      <c r="DK146" s="88">
        <v>64584</v>
      </c>
      <c r="DL146" s="88">
        <v>1250</v>
      </c>
      <c r="DM146" s="88">
        <v>6560</v>
      </c>
      <c r="DN146" s="88">
        <v>94891</v>
      </c>
    </row>
    <row r="147" spans="1:118" x14ac:dyDescent="0.25">
      <c r="A147" s="82">
        <v>34213</v>
      </c>
      <c r="B147" s="88">
        <v>8093</v>
      </c>
      <c r="C147" s="88">
        <v>10270</v>
      </c>
      <c r="D147" s="88">
        <v>55432</v>
      </c>
      <c r="E147" s="88">
        <v>2974</v>
      </c>
      <c r="F147" s="88">
        <v>4804</v>
      </c>
      <c r="G147" s="88">
        <v>824</v>
      </c>
      <c r="H147" s="88">
        <v>31</v>
      </c>
      <c r="I147" s="88">
        <v>4</v>
      </c>
      <c r="J147" s="88">
        <v>8638</v>
      </c>
      <c r="K147" s="88">
        <v>82432</v>
      </c>
      <c r="L147" s="88">
        <v>572</v>
      </c>
      <c r="M147" s="88">
        <v>9830</v>
      </c>
      <c r="N147" s="88">
        <v>2300</v>
      </c>
      <c r="O147" s="88">
        <v>1157</v>
      </c>
      <c r="P147" s="88">
        <v>428</v>
      </c>
      <c r="Q147" s="88">
        <v>48</v>
      </c>
      <c r="R147" s="88">
        <v>476</v>
      </c>
      <c r="S147" s="88">
        <v>14335</v>
      </c>
      <c r="T147" s="88">
        <v>96767</v>
      </c>
      <c r="U147" s="88">
        <v>2084</v>
      </c>
      <c r="V147" s="88">
        <v>829</v>
      </c>
      <c r="W147" s="88">
        <v>536</v>
      </c>
      <c r="X147" s="88">
        <v>57</v>
      </c>
      <c r="Y147" s="88">
        <v>3506</v>
      </c>
      <c r="Z147" s="88">
        <v>3506</v>
      </c>
      <c r="AA147" s="88">
        <v>13081</v>
      </c>
      <c r="AB147" s="88">
        <v>380</v>
      </c>
      <c r="AC147" s="88">
        <v>585</v>
      </c>
      <c r="AD147" s="88">
        <v>2213</v>
      </c>
      <c r="AE147" s="88">
        <v>230</v>
      </c>
      <c r="AF147" s="88">
        <v>657</v>
      </c>
      <c r="AG147" s="88">
        <v>887</v>
      </c>
      <c r="AH147" s="88">
        <v>17146</v>
      </c>
      <c r="AI147" s="88">
        <v>20652</v>
      </c>
      <c r="AJ147" s="88">
        <v>76116</v>
      </c>
      <c r="AK147" s="88">
        <v>66322</v>
      </c>
      <c r="AL147" s="88">
        <v>3141</v>
      </c>
      <c r="AM147" s="88">
        <v>6652</v>
      </c>
      <c r="AN147" s="88">
        <v>96767</v>
      </c>
      <c r="AO147" s="88">
        <v>8084</v>
      </c>
      <c r="AP147" s="88">
        <v>10274</v>
      </c>
      <c r="AQ147" s="88">
        <v>55253</v>
      </c>
      <c r="AR147" s="88">
        <v>2955</v>
      </c>
      <c r="AS147" s="88">
        <v>4826</v>
      </c>
      <c r="AT147" s="88">
        <v>777</v>
      </c>
      <c r="AU147" s="88">
        <v>21</v>
      </c>
      <c r="AV147" s="88">
        <v>4</v>
      </c>
      <c r="AW147" s="88">
        <v>8583</v>
      </c>
      <c r="AX147" s="88">
        <v>82195</v>
      </c>
      <c r="AY147" s="88">
        <v>599</v>
      </c>
      <c r="AZ147" s="88">
        <v>9726</v>
      </c>
      <c r="BA147" s="88">
        <v>2312</v>
      </c>
      <c r="BB147" s="88">
        <v>1157</v>
      </c>
      <c r="BC147" s="88">
        <v>431</v>
      </c>
      <c r="BD147" s="88">
        <v>46</v>
      </c>
      <c r="BE147" s="88">
        <v>477</v>
      </c>
      <c r="BF147" s="88">
        <v>14270</v>
      </c>
      <c r="BG147" s="88">
        <v>96465</v>
      </c>
      <c r="BH147" s="88">
        <v>2110</v>
      </c>
      <c r="BI147" s="88">
        <v>834</v>
      </c>
      <c r="BJ147" s="88">
        <v>539</v>
      </c>
      <c r="BK147" s="88">
        <v>60</v>
      </c>
      <c r="BL147" s="88">
        <v>3544</v>
      </c>
      <c r="BM147" s="88">
        <v>3544</v>
      </c>
      <c r="BN147" s="88">
        <v>13129</v>
      </c>
      <c r="BO147" s="88">
        <v>370</v>
      </c>
      <c r="BP147" s="88">
        <v>585</v>
      </c>
      <c r="BQ147" s="88">
        <v>2214</v>
      </c>
      <c r="BR147" s="88">
        <v>229</v>
      </c>
      <c r="BS147" s="88">
        <v>736</v>
      </c>
      <c r="BT147" s="88">
        <v>965</v>
      </c>
      <c r="BU147" s="88">
        <v>17263</v>
      </c>
      <c r="BV147" s="88">
        <v>20806</v>
      </c>
      <c r="BW147" s="88">
        <v>75658</v>
      </c>
      <c r="BX147" s="88">
        <v>65990</v>
      </c>
      <c r="BY147" s="88">
        <v>3011</v>
      </c>
      <c r="BZ147" s="88">
        <v>6657</v>
      </c>
      <c r="CA147" s="88">
        <v>96465</v>
      </c>
      <c r="CB147" s="88">
        <v>8072</v>
      </c>
      <c r="CC147" s="88">
        <v>9540</v>
      </c>
      <c r="CD147" s="88">
        <v>54699</v>
      </c>
      <c r="CE147" s="88">
        <v>2955</v>
      </c>
      <c r="CF147" s="88">
        <v>4826</v>
      </c>
      <c r="CG147" s="88">
        <v>1114</v>
      </c>
      <c r="CH147" s="88">
        <v>31</v>
      </c>
      <c r="CI147" s="88">
        <v>4</v>
      </c>
      <c r="CJ147" s="88">
        <v>8930</v>
      </c>
      <c r="CK147" s="88">
        <v>81240</v>
      </c>
      <c r="CL147" s="88">
        <v>599</v>
      </c>
      <c r="CM147" s="88">
        <v>10188</v>
      </c>
      <c r="CN147" s="88">
        <v>2296</v>
      </c>
      <c r="CO147" s="88">
        <v>1410</v>
      </c>
      <c r="CP147" s="88">
        <v>432</v>
      </c>
      <c r="CQ147" s="88">
        <v>47</v>
      </c>
      <c r="CR147" s="88">
        <v>479</v>
      </c>
      <c r="CS147" s="88">
        <v>14972</v>
      </c>
      <c r="CT147" s="88">
        <v>96212</v>
      </c>
      <c r="CU147" s="88">
        <v>2110</v>
      </c>
      <c r="CV147" s="88">
        <v>834</v>
      </c>
      <c r="CW147" s="88">
        <v>539</v>
      </c>
      <c r="CX147" s="88">
        <v>60</v>
      </c>
      <c r="CY147" s="88">
        <v>3544</v>
      </c>
      <c r="CZ147" s="88">
        <v>3544</v>
      </c>
      <c r="DA147" s="88">
        <v>11420</v>
      </c>
      <c r="DB147" s="88">
        <v>369</v>
      </c>
      <c r="DC147" s="88">
        <v>585</v>
      </c>
      <c r="DD147" s="88">
        <v>2214</v>
      </c>
      <c r="DE147" s="88">
        <v>235</v>
      </c>
      <c r="DF147" s="88">
        <v>733</v>
      </c>
      <c r="DG147" s="88">
        <v>968</v>
      </c>
      <c r="DH147" s="88">
        <v>15555</v>
      </c>
      <c r="DI147" s="88">
        <v>19099</v>
      </c>
      <c r="DJ147" s="88">
        <v>77113</v>
      </c>
      <c r="DK147" s="88">
        <v>65911</v>
      </c>
      <c r="DL147" s="88">
        <v>4545</v>
      </c>
      <c r="DM147" s="88">
        <v>6657</v>
      </c>
      <c r="DN147" s="88">
        <v>96212</v>
      </c>
    </row>
    <row r="148" spans="1:118" x14ac:dyDescent="0.25">
      <c r="A148" s="82">
        <v>34304</v>
      </c>
      <c r="B148" s="88">
        <v>8144</v>
      </c>
      <c r="C148" s="88">
        <v>10371</v>
      </c>
      <c r="D148" s="88">
        <v>56317</v>
      </c>
      <c r="E148" s="88">
        <v>2897</v>
      </c>
      <c r="F148" s="88">
        <v>4919</v>
      </c>
      <c r="G148" s="88">
        <v>901</v>
      </c>
      <c r="H148" s="88">
        <v>31</v>
      </c>
      <c r="I148" s="88">
        <v>4</v>
      </c>
      <c r="J148" s="88">
        <v>8753</v>
      </c>
      <c r="K148" s="88">
        <v>83585</v>
      </c>
      <c r="L148" s="88">
        <v>663</v>
      </c>
      <c r="M148" s="88">
        <v>9756</v>
      </c>
      <c r="N148" s="88">
        <v>2370</v>
      </c>
      <c r="O148" s="88">
        <v>1205</v>
      </c>
      <c r="P148" s="88">
        <v>432</v>
      </c>
      <c r="Q148" s="88">
        <v>49</v>
      </c>
      <c r="R148" s="88">
        <v>482</v>
      </c>
      <c r="S148" s="88">
        <v>14477</v>
      </c>
      <c r="T148" s="88">
        <v>98062</v>
      </c>
      <c r="U148" s="88">
        <v>2078</v>
      </c>
      <c r="V148" s="88">
        <v>802</v>
      </c>
      <c r="W148" s="88">
        <v>522</v>
      </c>
      <c r="X148" s="88">
        <v>58</v>
      </c>
      <c r="Y148" s="88">
        <v>3460</v>
      </c>
      <c r="Z148" s="88">
        <v>3460</v>
      </c>
      <c r="AA148" s="88">
        <v>13327</v>
      </c>
      <c r="AB148" s="88">
        <v>388</v>
      </c>
      <c r="AC148" s="88">
        <v>598</v>
      </c>
      <c r="AD148" s="88">
        <v>2254</v>
      </c>
      <c r="AE148" s="88">
        <v>234</v>
      </c>
      <c r="AF148" s="88">
        <v>666</v>
      </c>
      <c r="AG148" s="88">
        <v>900</v>
      </c>
      <c r="AH148" s="88">
        <v>17466</v>
      </c>
      <c r="AI148" s="88">
        <v>20926</v>
      </c>
      <c r="AJ148" s="88">
        <v>77136</v>
      </c>
      <c r="AK148" s="88">
        <v>67075</v>
      </c>
      <c r="AL148" s="88">
        <v>3324</v>
      </c>
      <c r="AM148" s="88">
        <v>6737</v>
      </c>
      <c r="AN148" s="88">
        <v>98062</v>
      </c>
      <c r="AO148" s="88">
        <v>8152</v>
      </c>
      <c r="AP148" s="88">
        <v>10500</v>
      </c>
      <c r="AQ148" s="88">
        <v>55961</v>
      </c>
      <c r="AR148" s="88">
        <v>2910</v>
      </c>
      <c r="AS148" s="88">
        <v>4914</v>
      </c>
      <c r="AT148" s="88">
        <v>911</v>
      </c>
      <c r="AU148" s="88">
        <v>56</v>
      </c>
      <c r="AV148" s="88">
        <v>4</v>
      </c>
      <c r="AW148" s="88">
        <v>8794</v>
      </c>
      <c r="AX148" s="88">
        <v>83408</v>
      </c>
      <c r="AY148" s="88">
        <v>666</v>
      </c>
      <c r="AZ148" s="88">
        <v>9794</v>
      </c>
      <c r="BA148" s="88">
        <v>2364</v>
      </c>
      <c r="BB148" s="88">
        <v>1209</v>
      </c>
      <c r="BC148" s="88">
        <v>433</v>
      </c>
      <c r="BD148" s="88">
        <v>50</v>
      </c>
      <c r="BE148" s="88">
        <v>482</v>
      </c>
      <c r="BF148" s="88">
        <v>14516</v>
      </c>
      <c r="BG148" s="88">
        <v>97923</v>
      </c>
      <c r="BH148" s="88">
        <v>2043</v>
      </c>
      <c r="BI148" s="88">
        <v>807</v>
      </c>
      <c r="BJ148" s="88">
        <v>525</v>
      </c>
      <c r="BK148" s="88">
        <v>58</v>
      </c>
      <c r="BL148" s="88">
        <v>3434</v>
      </c>
      <c r="BM148" s="88">
        <v>3434</v>
      </c>
      <c r="BN148" s="88">
        <v>13445</v>
      </c>
      <c r="BO148" s="88">
        <v>395</v>
      </c>
      <c r="BP148" s="88">
        <v>597</v>
      </c>
      <c r="BQ148" s="88">
        <v>2255</v>
      </c>
      <c r="BR148" s="88">
        <v>234</v>
      </c>
      <c r="BS148" s="88">
        <v>653</v>
      </c>
      <c r="BT148" s="88">
        <v>887</v>
      </c>
      <c r="BU148" s="88">
        <v>17578</v>
      </c>
      <c r="BV148" s="88">
        <v>21012</v>
      </c>
      <c r="BW148" s="88">
        <v>76911</v>
      </c>
      <c r="BX148" s="88">
        <v>67418</v>
      </c>
      <c r="BY148" s="88">
        <v>2755</v>
      </c>
      <c r="BZ148" s="88">
        <v>6739</v>
      </c>
      <c r="CA148" s="88">
        <v>97923</v>
      </c>
      <c r="CB148" s="88">
        <v>8145</v>
      </c>
      <c r="CC148" s="88">
        <v>13017</v>
      </c>
      <c r="CD148" s="88">
        <v>56835</v>
      </c>
      <c r="CE148" s="88">
        <v>2910</v>
      </c>
      <c r="CF148" s="88">
        <v>4914</v>
      </c>
      <c r="CG148" s="88">
        <v>654</v>
      </c>
      <c r="CH148" s="88">
        <v>75</v>
      </c>
      <c r="CI148" s="88">
        <v>4</v>
      </c>
      <c r="CJ148" s="88">
        <v>8557</v>
      </c>
      <c r="CK148" s="88">
        <v>86553</v>
      </c>
      <c r="CL148" s="88">
        <v>666</v>
      </c>
      <c r="CM148" s="88">
        <v>9758</v>
      </c>
      <c r="CN148" s="88">
        <v>2366</v>
      </c>
      <c r="CO148" s="88">
        <v>1198</v>
      </c>
      <c r="CP148" s="88">
        <v>434</v>
      </c>
      <c r="CQ148" s="88">
        <v>48</v>
      </c>
      <c r="CR148" s="88">
        <v>482</v>
      </c>
      <c r="CS148" s="88">
        <v>14470</v>
      </c>
      <c r="CT148" s="88">
        <v>101023</v>
      </c>
      <c r="CU148" s="88">
        <v>2043</v>
      </c>
      <c r="CV148" s="88">
        <v>807</v>
      </c>
      <c r="CW148" s="88">
        <v>525</v>
      </c>
      <c r="CX148" s="88">
        <v>60</v>
      </c>
      <c r="CY148" s="88">
        <v>3435</v>
      </c>
      <c r="CZ148" s="88">
        <v>3435</v>
      </c>
      <c r="DA148" s="88">
        <v>12608</v>
      </c>
      <c r="DB148" s="88">
        <v>391</v>
      </c>
      <c r="DC148" s="88">
        <v>597</v>
      </c>
      <c r="DD148" s="88">
        <v>2255</v>
      </c>
      <c r="DE148" s="88">
        <v>216</v>
      </c>
      <c r="DF148" s="88">
        <v>639</v>
      </c>
      <c r="DG148" s="88">
        <v>855</v>
      </c>
      <c r="DH148" s="88">
        <v>16705</v>
      </c>
      <c r="DI148" s="88">
        <v>20140</v>
      </c>
      <c r="DJ148" s="88">
        <v>80882</v>
      </c>
      <c r="DK148" s="88">
        <v>70933</v>
      </c>
      <c r="DL148" s="88">
        <v>3210</v>
      </c>
      <c r="DM148" s="88">
        <v>6739</v>
      </c>
      <c r="DN148" s="88">
        <v>101023</v>
      </c>
    </row>
    <row r="149" spans="1:118" x14ac:dyDescent="0.25">
      <c r="A149" s="82">
        <v>34394</v>
      </c>
      <c r="B149" s="88">
        <v>8198</v>
      </c>
      <c r="C149" s="88">
        <v>10483</v>
      </c>
      <c r="D149" s="88">
        <v>57544</v>
      </c>
      <c r="E149" s="88">
        <v>2911</v>
      </c>
      <c r="F149" s="88">
        <v>5091</v>
      </c>
      <c r="G149" s="88">
        <v>1006</v>
      </c>
      <c r="H149" s="88">
        <v>30</v>
      </c>
      <c r="I149" s="88">
        <v>4</v>
      </c>
      <c r="J149" s="88">
        <v>9042</v>
      </c>
      <c r="K149" s="88">
        <v>85267</v>
      </c>
      <c r="L149" s="88">
        <v>692</v>
      </c>
      <c r="M149" s="88">
        <v>9724</v>
      </c>
      <c r="N149" s="88">
        <v>2471</v>
      </c>
      <c r="O149" s="88">
        <v>1258</v>
      </c>
      <c r="P149" s="88">
        <v>437</v>
      </c>
      <c r="Q149" s="88">
        <v>51</v>
      </c>
      <c r="R149" s="88">
        <v>487</v>
      </c>
      <c r="S149" s="88">
        <v>14633</v>
      </c>
      <c r="T149" s="88">
        <v>99900</v>
      </c>
      <c r="U149" s="88">
        <v>2115</v>
      </c>
      <c r="V149" s="88">
        <v>792</v>
      </c>
      <c r="W149" s="88">
        <v>531</v>
      </c>
      <c r="X149" s="88">
        <v>58</v>
      </c>
      <c r="Y149" s="88">
        <v>3496</v>
      </c>
      <c r="Z149" s="88">
        <v>3496</v>
      </c>
      <c r="AA149" s="88">
        <v>13575</v>
      </c>
      <c r="AB149" s="88">
        <v>395</v>
      </c>
      <c r="AC149" s="88">
        <v>614</v>
      </c>
      <c r="AD149" s="88">
        <v>2293</v>
      </c>
      <c r="AE149" s="88">
        <v>238</v>
      </c>
      <c r="AF149" s="88">
        <v>625</v>
      </c>
      <c r="AG149" s="88">
        <v>862</v>
      </c>
      <c r="AH149" s="88">
        <v>17739</v>
      </c>
      <c r="AI149" s="88">
        <v>21235</v>
      </c>
      <c r="AJ149" s="88">
        <v>78665</v>
      </c>
      <c r="AK149" s="88">
        <v>67913</v>
      </c>
      <c r="AL149" s="88">
        <v>3935</v>
      </c>
      <c r="AM149" s="88">
        <v>6816</v>
      </c>
      <c r="AN149" s="88">
        <v>99900</v>
      </c>
      <c r="AO149" s="88">
        <v>8207</v>
      </c>
      <c r="AP149" s="88">
        <v>10312</v>
      </c>
      <c r="AQ149" s="88">
        <v>57665</v>
      </c>
      <c r="AR149" s="88">
        <v>2916</v>
      </c>
      <c r="AS149" s="88">
        <v>5076</v>
      </c>
      <c r="AT149" s="88">
        <v>1032</v>
      </c>
      <c r="AU149" s="88">
        <v>15</v>
      </c>
      <c r="AV149" s="88">
        <v>4</v>
      </c>
      <c r="AW149" s="88">
        <v>9044</v>
      </c>
      <c r="AX149" s="88">
        <v>85227</v>
      </c>
      <c r="AY149" s="88">
        <v>693</v>
      </c>
      <c r="AZ149" s="88">
        <v>9732</v>
      </c>
      <c r="BA149" s="88">
        <v>2459</v>
      </c>
      <c r="BB149" s="88">
        <v>1241</v>
      </c>
      <c r="BC149" s="88">
        <v>437</v>
      </c>
      <c r="BD149" s="88">
        <v>52</v>
      </c>
      <c r="BE149" s="88">
        <v>489</v>
      </c>
      <c r="BF149" s="88">
        <v>14615</v>
      </c>
      <c r="BG149" s="88">
        <v>99842</v>
      </c>
      <c r="BH149" s="88">
        <v>2131</v>
      </c>
      <c r="BI149" s="88">
        <v>784</v>
      </c>
      <c r="BJ149" s="88">
        <v>533</v>
      </c>
      <c r="BK149" s="88">
        <v>56</v>
      </c>
      <c r="BL149" s="88">
        <v>3504</v>
      </c>
      <c r="BM149" s="88">
        <v>3504</v>
      </c>
      <c r="BN149" s="88">
        <v>13464</v>
      </c>
      <c r="BO149" s="88">
        <v>391</v>
      </c>
      <c r="BP149" s="88">
        <v>613</v>
      </c>
      <c r="BQ149" s="88">
        <v>2293</v>
      </c>
      <c r="BR149" s="88">
        <v>240</v>
      </c>
      <c r="BS149" s="88">
        <v>606</v>
      </c>
      <c r="BT149" s="88">
        <v>846</v>
      </c>
      <c r="BU149" s="88">
        <v>17608</v>
      </c>
      <c r="BV149" s="88">
        <v>21112</v>
      </c>
      <c r="BW149" s="88">
        <v>78730</v>
      </c>
      <c r="BX149" s="88">
        <v>67845</v>
      </c>
      <c r="BY149" s="88">
        <v>4069</v>
      </c>
      <c r="BZ149" s="88">
        <v>6816</v>
      </c>
      <c r="CA149" s="88">
        <v>99842</v>
      </c>
      <c r="CB149" s="88">
        <v>8209</v>
      </c>
      <c r="CC149" s="88">
        <v>9409</v>
      </c>
      <c r="CD149" s="88">
        <v>56612</v>
      </c>
      <c r="CE149" s="88">
        <v>2916</v>
      </c>
      <c r="CF149" s="88">
        <v>5076</v>
      </c>
      <c r="CG149" s="88">
        <v>1347</v>
      </c>
      <c r="CH149" s="88">
        <v>44</v>
      </c>
      <c r="CI149" s="88">
        <v>4</v>
      </c>
      <c r="CJ149" s="88">
        <v>9388</v>
      </c>
      <c r="CK149" s="88">
        <v>83618</v>
      </c>
      <c r="CL149" s="88">
        <v>693</v>
      </c>
      <c r="CM149" s="88">
        <v>9722</v>
      </c>
      <c r="CN149" s="88">
        <v>2483</v>
      </c>
      <c r="CO149" s="88">
        <v>1293</v>
      </c>
      <c r="CP149" s="88">
        <v>435</v>
      </c>
      <c r="CQ149" s="88">
        <v>50</v>
      </c>
      <c r="CR149" s="88">
        <v>485</v>
      </c>
      <c r="CS149" s="88">
        <v>14676</v>
      </c>
      <c r="CT149" s="88">
        <v>98294</v>
      </c>
      <c r="CU149" s="88">
        <v>2131</v>
      </c>
      <c r="CV149" s="88">
        <v>784</v>
      </c>
      <c r="CW149" s="88">
        <v>533</v>
      </c>
      <c r="CX149" s="88">
        <v>56</v>
      </c>
      <c r="CY149" s="88">
        <v>3504</v>
      </c>
      <c r="CZ149" s="88">
        <v>3504</v>
      </c>
      <c r="DA149" s="88">
        <v>13523</v>
      </c>
      <c r="DB149" s="88">
        <v>380</v>
      </c>
      <c r="DC149" s="88">
        <v>613</v>
      </c>
      <c r="DD149" s="88">
        <v>2293</v>
      </c>
      <c r="DE149" s="88">
        <v>278</v>
      </c>
      <c r="DF149" s="88">
        <v>587</v>
      </c>
      <c r="DG149" s="88">
        <v>865</v>
      </c>
      <c r="DH149" s="88">
        <v>17674</v>
      </c>
      <c r="DI149" s="88">
        <v>21178</v>
      </c>
      <c r="DJ149" s="88">
        <v>77116</v>
      </c>
      <c r="DK149" s="88">
        <v>65654</v>
      </c>
      <c r="DL149" s="88">
        <v>4646</v>
      </c>
      <c r="DM149" s="88">
        <v>6816</v>
      </c>
      <c r="DN149" s="88">
        <v>98294</v>
      </c>
    </row>
    <row r="150" spans="1:118" x14ac:dyDescent="0.25">
      <c r="A150" s="82">
        <v>34486</v>
      </c>
      <c r="B150" s="88">
        <v>8257</v>
      </c>
      <c r="C150" s="88">
        <v>10546</v>
      </c>
      <c r="D150" s="88">
        <v>58580</v>
      </c>
      <c r="E150" s="88">
        <v>3027</v>
      </c>
      <c r="F150" s="88">
        <v>5347</v>
      </c>
      <c r="G150" s="88">
        <v>1131</v>
      </c>
      <c r="H150" s="88">
        <v>20</v>
      </c>
      <c r="I150" s="88">
        <v>4</v>
      </c>
      <c r="J150" s="88">
        <v>9529</v>
      </c>
      <c r="K150" s="88">
        <v>86913</v>
      </c>
      <c r="L150" s="88">
        <v>663</v>
      </c>
      <c r="M150" s="88">
        <v>9811</v>
      </c>
      <c r="N150" s="88">
        <v>2622</v>
      </c>
      <c r="O150" s="88">
        <v>1278</v>
      </c>
      <c r="P150" s="88">
        <v>443</v>
      </c>
      <c r="Q150" s="88">
        <v>51</v>
      </c>
      <c r="R150" s="88">
        <v>493</v>
      </c>
      <c r="S150" s="88">
        <v>14868</v>
      </c>
      <c r="T150" s="88">
        <v>101780</v>
      </c>
      <c r="U150" s="88">
        <v>2229</v>
      </c>
      <c r="V150" s="88">
        <v>807</v>
      </c>
      <c r="W150" s="88">
        <v>558</v>
      </c>
      <c r="X150" s="88">
        <v>56</v>
      </c>
      <c r="Y150" s="88">
        <v>3650</v>
      </c>
      <c r="Z150" s="88">
        <v>3650</v>
      </c>
      <c r="AA150" s="88">
        <v>13788</v>
      </c>
      <c r="AB150" s="88">
        <v>401</v>
      </c>
      <c r="AC150" s="88">
        <v>633</v>
      </c>
      <c r="AD150" s="88">
        <v>2328</v>
      </c>
      <c r="AE150" s="88">
        <v>241</v>
      </c>
      <c r="AF150" s="88">
        <v>584</v>
      </c>
      <c r="AG150" s="88">
        <v>825</v>
      </c>
      <c r="AH150" s="88">
        <v>17975</v>
      </c>
      <c r="AI150" s="88">
        <v>21625</v>
      </c>
      <c r="AJ150" s="88">
        <v>80155</v>
      </c>
      <c r="AK150" s="88">
        <v>68896</v>
      </c>
      <c r="AL150" s="88">
        <v>4362</v>
      </c>
      <c r="AM150" s="88">
        <v>6898</v>
      </c>
      <c r="AN150" s="88">
        <v>101780</v>
      </c>
      <c r="AO150" s="88">
        <v>8242</v>
      </c>
      <c r="AP150" s="88">
        <v>10678</v>
      </c>
      <c r="AQ150" s="88">
        <v>59182</v>
      </c>
      <c r="AR150" s="88">
        <v>2990</v>
      </c>
      <c r="AS150" s="88">
        <v>5314</v>
      </c>
      <c r="AT150" s="88">
        <v>1096</v>
      </c>
      <c r="AU150" s="88">
        <v>19</v>
      </c>
      <c r="AV150" s="88">
        <v>4</v>
      </c>
      <c r="AW150" s="88">
        <v>9423</v>
      </c>
      <c r="AX150" s="88">
        <v>87525</v>
      </c>
      <c r="AY150" s="88">
        <v>681</v>
      </c>
      <c r="AZ150" s="88">
        <v>9744</v>
      </c>
      <c r="BA150" s="88">
        <v>2603</v>
      </c>
      <c r="BB150" s="88">
        <v>1313</v>
      </c>
      <c r="BC150" s="88">
        <v>438</v>
      </c>
      <c r="BD150" s="88">
        <v>51</v>
      </c>
      <c r="BE150" s="88">
        <v>489</v>
      </c>
      <c r="BF150" s="88">
        <v>14830</v>
      </c>
      <c r="BG150" s="88">
        <v>102355</v>
      </c>
      <c r="BH150" s="88">
        <v>2242</v>
      </c>
      <c r="BI150" s="88">
        <v>800</v>
      </c>
      <c r="BJ150" s="88">
        <v>548</v>
      </c>
      <c r="BK150" s="88">
        <v>58</v>
      </c>
      <c r="BL150" s="88">
        <v>3648</v>
      </c>
      <c r="BM150" s="88">
        <v>3648</v>
      </c>
      <c r="BN150" s="88">
        <v>13794</v>
      </c>
      <c r="BO150" s="88">
        <v>404</v>
      </c>
      <c r="BP150" s="88">
        <v>632</v>
      </c>
      <c r="BQ150" s="88">
        <v>2329</v>
      </c>
      <c r="BR150" s="88">
        <v>238</v>
      </c>
      <c r="BS150" s="88">
        <v>596</v>
      </c>
      <c r="BT150" s="88">
        <v>834</v>
      </c>
      <c r="BU150" s="88">
        <v>17993</v>
      </c>
      <c r="BV150" s="88">
        <v>21641</v>
      </c>
      <c r="BW150" s="88">
        <v>80714</v>
      </c>
      <c r="BX150" s="88">
        <v>68642</v>
      </c>
      <c r="BY150" s="88">
        <v>5182</v>
      </c>
      <c r="BZ150" s="88">
        <v>6890</v>
      </c>
      <c r="CA150" s="88">
        <v>102355</v>
      </c>
      <c r="CB150" s="88">
        <v>8256</v>
      </c>
      <c r="CC150" s="88">
        <v>9805</v>
      </c>
      <c r="CD150" s="88">
        <v>59951</v>
      </c>
      <c r="CE150" s="88">
        <v>2990</v>
      </c>
      <c r="CF150" s="88">
        <v>5314</v>
      </c>
      <c r="CG150" s="88">
        <v>602</v>
      </c>
      <c r="CH150" s="88">
        <v>-45</v>
      </c>
      <c r="CI150" s="88">
        <v>4</v>
      </c>
      <c r="CJ150" s="88">
        <v>8866</v>
      </c>
      <c r="CK150" s="88">
        <v>86879</v>
      </c>
      <c r="CL150" s="88">
        <v>681</v>
      </c>
      <c r="CM150" s="88">
        <v>9807</v>
      </c>
      <c r="CN150" s="88">
        <v>2590</v>
      </c>
      <c r="CO150" s="88">
        <v>921</v>
      </c>
      <c r="CP150" s="88">
        <v>438</v>
      </c>
      <c r="CQ150" s="88">
        <v>54</v>
      </c>
      <c r="CR150" s="88">
        <v>492</v>
      </c>
      <c r="CS150" s="88">
        <v>14490</v>
      </c>
      <c r="CT150" s="88">
        <v>101369</v>
      </c>
      <c r="CU150" s="88">
        <v>2242</v>
      </c>
      <c r="CV150" s="88">
        <v>800</v>
      </c>
      <c r="CW150" s="88">
        <v>548</v>
      </c>
      <c r="CX150" s="88">
        <v>56</v>
      </c>
      <c r="CY150" s="88">
        <v>3645</v>
      </c>
      <c r="CZ150" s="88">
        <v>3645</v>
      </c>
      <c r="DA150" s="88">
        <v>16169</v>
      </c>
      <c r="DB150" s="88">
        <v>419</v>
      </c>
      <c r="DC150" s="88">
        <v>632</v>
      </c>
      <c r="DD150" s="88">
        <v>2329</v>
      </c>
      <c r="DE150" s="88">
        <v>216</v>
      </c>
      <c r="DF150" s="88">
        <v>631</v>
      </c>
      <c r="DG150" s="88">
        <v>846</v>
      </c>
      <c r="DH150" s="88">
        <v>20396</v>
      </c>
      <c r="DI150" s="88">
        <v>24041</v>
      </c>
      <c r="DJ150" s="88">
        <v>77328</v>
      </c>
      <c r="DK150" s="88">
        <v>67322</v>
      </c>
      <c r="DL150" s="88">
        <v>3116</v>
      </c>
      <c r="DM150" s="88">
        <v>6890</v>
      </c>
      <c r="DN150" s="88">
        <v>101369</v>
      </c>
    </row>
    <row r="151" spans="1:118" x14ac:dyDescent="0.25">
      <c r="A151" s="82">
        <v>34578</v>
      </c>
      <c r="B151" s="88">
        <v>8323</v>
      </c>
      <c r="C151" s="88">
        <v>10604</v>
      </c>
      <c r="D151" s="88">
        <v>59275</v>
      </c>
      <c r="E151" s="88">
        <v>3269</v>
      </c>
      <c r="F151" s="88">
        <v>5646</v>
      </c>
      <c r="G151" s="88">
        <v>1251</v>
      </c>
      <c r="H151" s="88">
        <v>7</v>
      </c>
      <c r="I151" s="88">
        <v>4</v>
      </c>
      <c r="J151" s="88">
        <v>10176</v>
      </c>
      <c r="K151" s="88">
        <v>88378</v>
      </c>
      <c r="L151" s="88">
        <v>618</v>
      </c>
      <c r="M151" s="88">
        <v>9990</v>
      </c>
      <c r="N151" s="88">
        <v>2783</v>
      </c>
      <c r="O151" s="88">
        <v>1301</v>
      </c>
      <c r="P151" s="88">
        <v>452</v>
      </c>
      <c r="Q151" s="88">
        <v>51</v>
      </c>
      <c r="R151" s="88">
        <v>503</v>
      </c>
      <c r="S151" s="88">
        <v>15195</v>
      </c>
      <c r="T151" s="88">
        <v>103573</v>
      </c>
      <c r="U151" s="88">
        <v>2485</v>
      </c>
      <c r="V151" s="88">
        <v>852</v>
      </c>
      <c r="W151" s="88">
        <v>606</v>
      </c>
      <c r="X151" s="88">
        <v>56</v>
      </c>
      <c r="Y151" s="88">
        <v>3998</v>
      </c>
      <c r="Z151" s="88">
        <v>3998</v>
      </c>
      <c r="AA151" s="88">
        <v>14096</v>
      </c>
      <c r="AB151" s="88">
        <v>405</v>
      </c>
      <c r="AC151" s="88">
        <v>654</v>
      </c>
      <c r="AD151" s="88">
        <v>2362</v>
      </c>
      <c r="AE151" s="88">
        <v>244</v>
      </c>
      <c r="AF151" s="88">
        <v>591</v>
      </c>
      <c r="AG151" s="88">
        <v>835</v>
      </c>
      <c r="AH151" s="88">
        <v>18352</v>
      </c>
      <c r="AI151" s="88">
        <v>22350</v>
      </c>
      <c r="AJ151" s="88">
        <v>81223</v>
      </c>
      <c r="AK151" s="88">
        <v>69995</v>
      </c>
      <c r="AL151" s="88">
        <v>4247</v>
      </c>
      <c r="AM151" s="88">
        <v>6981</v>
      </c>
      <c r="AN151" s="88">
        <v>103573</v>
      </c>
      <c r="AO151" s="88">
        <v>8328</v>
      </c>
      <c r="AP151" s="88">
        <v>10567</v>
      </c>
      <c r="AQ151" s="88">
        <v>58825</v>
      </c>
      <c r="AR151" s="88">
        <v>3254</v>
      </c>
      <c r="AS151" s="88">
        <v>5682</v>
      </c>
      <c r="AT151" s="88">
        <v>1264</v>
      </c>
      <c r="AU151" s="88">
        <v>14</v>
      </c>
      <c r="AV151" s="88">
        <v>4</v>
      </c>
      <c r="AW151" s="88">
        <v>10219</v>
      </c>
      <c r="AX151" s="88">
        <v>87939</v>
      </c>
      <c r="AY151" s="88">
        <v>598</v>
      </c>
      <c r="AZ151" s="88">
        <v>9939</v>
      </c>
      <c r="BA151" s="88">
        <v>2813</v>
      </c>
      <c r="BB151" s="88">
        <v>1310</v>
      </c>
      <c r="BC151" s="88">
        <v>456</v>
      </c>
      <c r="BD151" s="88">
        <v>50</v>
      </c>
      <c r="BE151" s="88">
        <v>506</v>
      </c>
      <c r="BF151" s="88">
        <v>15167</v>
      </c>
      <c r="BG151" s="88">
        <v>103106</v>
      </c>
      <c r="BH151" s="88">
        <v>2408</v>
      </c>
      <c r="BI151" s="88">
        <v>862</v>
      </c>
      <c r="BJ151" s="88">
        <v>607</v>
      </c>
      <c r="BK151" s="88">
        <v>57</v>
      </c>
      <c r="BL151" s="88">
        <v>3934</v>
      </c>
      <c r="BM151" s="88">
        <v>3934</v>
      </c>
      <c r="BN151" s="88">
        <v>14179</v>
      </c>
      <c r="BO151" s="88">
        <v>401</v>
      </c>
      <c r="BP151" s="88">
        <v>655</v>
      </c>
      <c r="BQ151" s="88">
        <v>2360</v>
      </c>
      <c r="BR151" s="88">
        <v>244</v>
      </c>
      <c r="BS151" s="88">
        <v>573</v>
      </c>
      <c r="BT151" s="88">
        <v>818</v>
      </c>
      <c r="BU151" s="88">
        <v>18413</v>
      </c>
      <c r="BV151" s="88">
        <v>22347</v>
      </c>
      <c r="BW151" s="88">
        <v>80759</v>
      </c>
      <c r="BX151" s="88">
        <v>70264</v>
      </c>
      <c r="BY151" s="88">
        <v>3510</v>
      </c>
      <c r="BZ151" s="88">
        <v>6984</v>
      </c>
      <c r="CA151" s="88">
        <v>103106</v>
      </c>
      <c r="CB151" s="88">
        <v>8318</v>
      </c>
      <c r="CC151" s="88">
        <v>10097</v>
      </c>
      <c r="CD151" s="88">
        <v>58262</v>
      </c>
      <c r="CE151" s="88">
        <v>3254</v>
      </c>
      <c r="CF151" s="88">
        <v>5682</v>
      </c>
      <c r="CG151" s="88">
        <v>1766</v>
      </c>
      <c r="CH151" s="88">
        <v>25</v>
      </c>
      <c r="CI151" s="88">
        <v>4</v>
      </c>
      <c r="CJ151" s="88">
        <v>10731</v>
      </c>
      <c r="CK151" s="88">
        <v>87408</v>
      </c>
      <c r="CL151" s="88">
        <v>598</v>
      </c>
      <c r="CM151" s="88">
        <v>9796</v>
      </c>
      <c r="CN151" s="88">
        <v>2800</v>
      </c>
      <c r="CO151" s="88">
        <v>1553</v>
      </c>
      <c r="CP151" s="88">
        <v>457</v>
      </c>
      <c r="CQ151" s="88">
        <v>51</v>
      </c>
      <c r="CR151" s="88">
        <v>508</v>
      </c>
      <c r="CS151" s="88">
        <v>15256</v>
      </c>
      <c r="CT151" s="88">
        <v>102664</v>
      </c>
      <c r="CU151" s="88">
        <v>2408</v>
      </c>
      <c r="CV151" s="88">
        <v>862</v>
      </c>
      <c r="CW151" s="88">
        <v>607</v>
      </c>
      <c r="CX151" s="88">
        <v>58</v>
      </c>
      <c r="CY151" s="88">
        <v>3935</v>
      </c>
      <c r="CZ151" s="88">
        <v>3935</v>
      </c>
      <c r="DA151" s="88">
        <v>12322</v>
      </c>
      <c r="DB151" s="88">
        <v>403</v>
      </c>
      <c r="DC151" s="88">
        <v>655</v>
      </c>
      <c r="DD151" s="88">
        <v>2360</v>
      </c>
      <c r="DE151" s="88">
        <v>249</v>
      </c>
      <c r="DF151" s="88">
        <v>570</v>
      </c>
      <c r="DG151" s="88">
        <v>819</v>
      </c>
      <c r="DH151" s="88">
        <v>16559</v>
      </c>
      <c r="DI151" s="88">
        <v>20494</v>
      </c>
      <c r="DJ151" s="88">
        <v>82169</v>
      </c>
      <c r="DK151" s="88">
        <v>70195</v>
      </c>
      <c r="DL151" s="88">
        <v>4990</v>
      </c>
      <c r="DM151" s="88">
        <v>6984</v>
      </c>
      <c r="DN151" s="88">
        <v>102664</v>
      </c>
    </row>
    <row r="152" spans="1:118" x14ac:dyDescent="0.25">
      <c r="A152" s="82">
        <v>34669</v>
      </c>
      <c r="B152" s="88">
        <v>8407</v>
      </c>
      <c r="C152" s="88">
        <v>10596</v>
      </c>
      <c r="D152" s="88">
        <v>59960</v>
      </c>
      <c r="E152" s="88">
        <v>3551</v>
      </c>
      <c r="F152" s="88">
        <v>5905</v>
      </c>
      <c r="G152" s="88">
        <v>1359</v>
      </c>
      <c r="H152" s="88">
        <v>-6</v>
      </c>
      <c r="I152" s="88">
        <v>4</v>
      </c>
      <c r="J152" s="88">
        <v>10813</v>
      </c>
      <c r="K152" s="88">
        <v>89776</v>
      </c>
      <c r="L152" s="88">
        <v>589</v>
      </c>
      <c r="M152" s="88">
        <v>10171</v>
      </c>
      <c r="N152" s="88">
        <v>2908</v>
      </c>
      <c r="O152" s="88">
        <v>1349</v>
      </c>
      <c r="P152" s="88">
        <v>460</v>
      </c>
      <c r="Q152" s="88">
        <v>53</v>
      </c>
      <c r="R152" s="88">
        <v>513</v>
      </c>
      <c r="S152" s="88">
        <v>15530</v>
      </c>
      <c r="T152" s="88">
        <v>105306</v>
      </c>
      <c r="U152" s="88">
        <v>2832</v>
      </c>
      <c r="V152" s="88">
        <v>916</v>
      </c>
      <c r="W152" s="88">
        <v>653</v>
      </c>
      <c r="X152" s="88">
        <v>57</v>
      </c>
      <c r="Y152" s="88">
        <v>4458</v>
      </c>
      <c r="Z152" s="88">
        <v>4458</v>
      </c>
      <c r="AA152" s="88">
        <v>14472</v>
      </c>
      <c r="AB152" s="88">
        <v>407</v>
      </c>
      <c r="AC152" s="88">
        <v>674</v>
      </c>
      <c r="AD152" s="88">
        <v>2396</v>
      </c>
      <c r="AE152" s="88">
        <v>249</v>
      </c>
      <c r="AF152" s="88">
        <v>621</v>
      </c>
      <c r="AG152" s="88">
        <v>869</v>
      </c>
      <c r="AH152" s="88">
        <v>18818</v>
      </c>
      <c r="AI152" s="88">
        <v>23275</v>
      </c>
      <c r="AJ152" s="88">
        <v>82031</v>
      </c>
      <c r="AK152" s="88">
        <v>71269</v>
      </c>
      <c r="AL152" s="88">
        <v>3706</v>
      </c>
      <c r="AM152" s="88">
        <v>7055</v>
      </c>
      <c r="AN152" s="88">
        <v>105306</v>
      </c>
      <c r="AO152" s="88">
        <v>8406</v>
      </c>
      <c r="AP152" s="88">
        <v>10590</v>
      </c>
      <c r="AQ152" s="88">
        <v>59766</v>
      </c>
      <c r="AR152" s="88">
        <v>3553</v>
      </c>
      <c r="AS152" s="88">
        <v>5920</v>
      </c>
      <c r="AT152" s="88">
        <v>1376</v>
      </c>
      <c r="AU152" s="88">
        <v>-2</v>
      </c>
      <c r="AV152" s="88">
        <v>5</v>
      </c>
      <c r="AW152" s="88">
        <v>10851</v>
      </c>
      <c r="AX152" s="88">
        <v>89613</v>
      </c>
      <c r="AY152" s="88">
        <v>586</v>
      </c>
      <c r="AZ152" s="88">
        <v>10349</v>
      </c>
      <c r="BA152" s="88">
        <v>2911</v>
      </c>
      <c r="BB152" s="88">
        <v>1252</v>
      </c>
      <c r="BC152" s="88">
        <v>458</v>
      </c>
      <c r="BD152" s="88">
        <v>52</v>
      </c>
      <c r="BE152" s="88">
        <v>511</v>
      </c>
      <c r="BF152" s="88">
        <v>15608</v>
      </c>
      <c r="BG152" s="88">
        <v>105221</v>
      </c>
      <c r="BH152" s="88">
        <v>2814</v>
      </c>
      <c r="BI152" s="88">
        <v>899</v>
      </c>
      <c r="BJ152" s="88">
        <v>659</v>
      </c>
      <c r="BK152" s="88">
        <v>50</v>
      </c>
      <c r="BL152" s="88">
        <v>4422</v>
      </c>
      <c r="BM152" s="88">
        <v>4422</v>
      </c>
      <c r="BN152" s="88">
        <v>14330</v>
      </c>
      <c r="BO152" s="88">
        <v>434</v>
      </c>
      <c r="BP152" s="88">
        <v>674</v>
      </c>
      <c r="BQ152" s="88">
        <v>2396</v>
      </c>
      <c r="BR152" s="88">
        <v>250</v>
      </c>
      <c r="BS152" s="88">
        <v>618</v>
      </c>
      <c r="BT152" s="88">
        <v>868</v>
      </c>
      <c r="BU152" s="88">
        <v>18702</v>
      </c>
      <c r="BV152" s="88">
        <v>23124</v>
      </c>
      <c r="BW152" s="88">
        <v>82096</v>
      </c>
      <c r="BX152" s="88">
        <v>71138</v>
      </c>
      <c r="BY152" s="88">
        <v>3900</v>
      </c>
      <c r="BZ152" s="88">
        <v>7058</v>
      </c>
      <c r="CA152" s="88">
        <v>105221</v>
      </c>
      <c r="CB152" s="88">
        <v>8401</v>
      </c>
      <c r="CC152" s="88">
        <v>13009</v>
      </c>
      <c r="CD152" s="88">
        <v>60720</v>
      </c>
      <c r="CE152" s="88">
        <v>3553</v>
      </c>
      <c r="CF152" s="88">
        <v>5920</v>
      </c>
      <c r="CG152" s="88">
        <v>991</v>
      </c>
      <c r="CH152" s="88">
        <v>24</v>
      </c>
      <c r="CI152" s="88">
        <v>5</v>
      </c>
      <c r="CJ152" s="88">
        <v>10493</v>
      </c>
      <c r="CK152" s="88">
        <v>92623</v>
      </c>
      <c r="CL152" s="88">
        <v>586</v>
      </c>
      <c r="CM152" s="88">
        <v>10318</v>
      </c>
      <c r="CN152" s="88">
        <v>2919</v>
      </c>
      <c r="CO152" s="88">
        <v>1251</v>
      </c>
      <c r="CP152" s="88">
        <v>460</v>
      </c>
      <c r="CQ152" s="88">
        <v>51</v>
      </c>
      <c r="CR152" s="88">
        <v>511</v>
      </c>
      <c r="CS152" s="88">
        <v>15584</v>
      </c>
      <c r="CT152" s="88">
        <v>108207</v>
      </c>
      <c r="CU152" s="88">
        <v>2814</v>
      </c>
      <c r="CV152" s="88">
        <v>899</v>
      </c>
      <c r="CW152" s="88">
        <v>659</v>
      </c>
      <c r="CX152" s="88">
        <v>51</v>
      </c>
      <c r="CY152" s="88">
        <v>4423</v>
      </c>
      <c r="CZ152" s="88">
        <v>4423</v>
      </c>
      <c r="DA152" s="88">
        <v>13622</v>
      </c>
      <c r="DB152" s="88">
        <v>431</v>
      </c>
      <c r="DC152" s="88">
        <v>674</v>
      </c>
      <c r="DD152" s="88">
        <v>2396</v>
      </c>
      <c r="DE152" s="88">
        <v>230</v>
      </c>
      <c r="DF152" s="88">
        <v>601</v>
      </c>
      <c r="DG152" s="88">
        <v>830</v>
      </c>
      <c r="DH152" s="88">
        <v>17954</v>
      </c>
      <c r="DI152" s="88">
        <v>22377</v>
      </c>
      <c r="DJ152" s="88">
        <v>85830</v>
      </c>
      <c r="DK152" s="88">
        <v>74831</v>
      </c>
      <c r="DL152" s="88">
        <v>3942</v>
      </c>
      <c r="DM152" s="88">
        <v>7058</v>
      </c>
      <c r="DN152" s="88">
        <v>108207</v>
      </c>
    </row>
    <row r="153" spans="1:118" x14ac:dyDescent="0.25">
      <c r="A153" s="82">
        <v>34759</v>
      </c>
      <c r="B153" s="88">
        <v>8482</v>
      </c>
      <c r="C153" s="88">
        <v>10596</v>
      </c>
      <c r="D153" s="88">
        <v>60936</v>
      </c>
      <c r="E153" s="88">
        <v>3740</v>
      </c>
      <c r="F153" s="88">
        <v>6103</v>
      </c>
      <c r="G153" s="88">
        <v>1447</v>
      </c>
      <c r="H153" s="88">
        <v>-16</v>
      </c>
      <c r="I153" s="88">
        <v>5</v>
      </c>
      <c r="J153" s="88">
        <v>11278</v>
      </c>
      <c r="K153" s="88">
        <v>91292</v>
      </c>
      <c r="L153" s="88">
        <v>604</v>
      </c>
      <c r="M153" s="88">
        <v>10285</v>
      </c>
      <c r="N153" s="88">
        <v>2974</v>
      </c>
      <c r="O153" s="88">
        <v>1407</v>
      </c>
      <c r="P153" s="88">
        <v>467</v>
      </c>
      <c r="Q153" s="88">
        <v>56</v>
      </c>
      <c r="R153" s="88">
        <v>523</v>
      </c>
      <c r="S153" s="88">
        <v>15794</v>
      </c>
      <c r="T153" s="88">
        <v>107085</v>
      </c>
      <c r="U153" s="88">
        <v>3114</v>
      </c>
      <c r="V153" s="88">
        <v>968</v>
      </c>
      <c r="W153" s="88">
        <v>686</v>
      </c>
      <c r="X153" s="88">
        <v>58</v>
      </c>
      <c r="Y153" s="88">
        <v>4825</v>
      </c>
      <c r="Z153" s="88">
        <v>4825</v>
      </c>
      <c r="AA153" s="88">
        <v>14882</v>
      </c>
      <c r="AB153" s="88">
        <v>406</v>
      </c>
      <c r="AC153" s="88">
        <v>695</v>
      </c>
      <c r="AD153" s="88">
        <v>2433</v>
      </c>
      <c r="AE153" s="88">
        <v>253</v>
      </c>
      <c r="AF153" s="88">
        <v>650</v>
      </c>
      <c r="AG153" s="88">
        <v>903</v>
      </c>
      <c r="AH153" s="88">
        <v>19319</v>
      </c>
      <c r="AI153" s="88">
        <v>24144</v>
      </c>
      <c r="AJ153" s="88">
        <v>82941</v>
      </c>
      <c r="AK153" s="88">
        <v>72602</v>
      </c>
      <c r="AL153" s="88">
        <v>3237</v>
      </c>
      <c r="AM153" s="88">
        <v>7102</v>
      </c>
      <c r="AN153" s="88">
        <v>107085</v>
      </c>
      <c r="AO153" s="88">
        <v>8468</v>
      </c>
      <c r="AP153" s="88">
        <v>10671</v>
      </c>
      <c r="AQ153" s="88">
        <v>61358</v>
      </c>
      <c r="AR153" s="88">
        <v>3832</v>
      </c>
      <c r="AS153" s="88">
        <v>6104</v>
      </c>
      <c r="AT153" s="88">
        <v>1430</v>
      </c>
      <c r="AU153" s="88">
        <v>-35</v>
      </c>
      <c r="AV153" s="88">
        <v>5</v>
      </c>
      <c r="AW153" s="88">
        <v>11335</v>
      </c>
      <c r="AX153" s="88">
        <v>91832</v>
      </c>
      <c r="AY153" s="88">
        <v>603</v>
      </c>
      <c r="AZ153" s="88">
        <v>10203</v>
      </c>
      <c r="BA153" s="88">
        <v>2965</v>
      </c>
      <c r="BB153" s="88">
        <v>1524</v>
      </c>
      <c r="BC153" s="88">
        <v>467</v>
      </c>
      <c r="BD153" s="88">
        <v>58</v>
      </c>
      <c r="BE153" s="88">
        <v>526</v>
      </c>
      <c r="BF153" s="88">
        <v>15821</v>
      </c>
      <c r="BG153" s="88">
        <v>107653</v>
      </c>
      <c r="BH153" s="88">
        <v>3239</v>
      </c>
      <c r="BI153" s="88">
        <v>987</v>
      </c>
      <c r="BJ153" s="88">
        <v>696</v>
      </c>
      <c r="BK153" s="88">
        <v>65</v>
      </c>
      <c r="BL153" s="88">
        <v>4987</v>
      </c>
      <c r="BM153" s="88">
        <v>4987</v>
      </c>
      <c r="BN153" s="88">
        <v>15024</v>
      </c>
      <c r="BO153" s="88">
        <v>405</v>
      </c>
      <c r="BP153" s="88">
        <v>694</v>
      </c>
      <c r="BQ153" s="88">
        <v>2433</v>
      </c>
      <c r="BR153" s="88">
        <v>252</v>
      </c>
      <c r="BS153" s="88">
        <v>672</v>
      </c>
      <c r="BT153" s="88">
        <v>924</v>
      </c>
      <c r="BU153" s="88">
        <v>19479</v>
      </c>
      <c r="BV153" s="88">
        <v>24466</v>
      </c>
      <c r="BW153" s="88">
        <v>83187</v>
      </c>
      <c r="BX153" s="88">
        <v>72474</v>
      </c>
      <c r="BY153" s="88">
        <v>3608</v>
      </c>
      <c r="BZ153" s="88">
        <v>7105</v>
      </c>
      <c r="CA153" s="88">
        <v>107653</v>
      </c>
      <c r="CB153" s="88">
        <v>8468</v>
      </c>
      <c r="CC153" s="88">
        <v>9519</v>
      </c>
      <c r="CD153" s="88">
        <v>60213</v>
      </c>
      <c r="CE153" s="88">
        <v>3832</v>
      </c>
      <c r="CF153" s="88">
        <v>6104</v>
      </c>
      <c r="CG153" s="88">
        <v>1892</v>
      </c>
      <c r="CH153" s="88">
        <v>1</v>
      </c>
      <c r="CI153" s="88">
        <v>5</v>
      </c>
      <c r="CJ153" s="88">
        <v>11833</v>
      </c>
      <c r="CK153" s="88">
        <v>90033</v>
      </c>
      <c r="CL153" s="88">
        <v>603</v>
      </c>
      <c r="CM153" s="88">
        <v>10120</v>
      </c>
      <c r="CN153" s="88">
        <v>2981</v>
      </c>
      <c r="CO153" s="88">
        <v>1586</v>
      </c>
      <c r="CP153" s="88">
        <v>466</v>
      </c>
      <c r="CQ153" s="88">
        <v>54</v>
      </c>
      <c r="CR153" s="88">
        <v>520</v>
      </c>
      <c r="CS153" s="88">
        <v>15809</v>
      </c>
      <c r="CT153" s="88">
        <v>105843</v>
      </c>
      <c r="CU153" s="88">
        <v>3239</v>
      </c>
      <c r="CV153" s="88">
        <v>987</v>
      </c>
      <c r="CW153" s="88">
        <v>696</v>
      </c>
      <c r="CX153" s="88">
        <v>66</v>
      </c>
      <c r="CY153" s="88">
        <v>4988</v>
      </c>
      <c r="CZ153" s="88">
        <v>4988</v>
      </c>
      <c r="DA153" s="88">
        <v>15072</v>
      </c>
      <c r="DB153" s="88">
        <v>391</v>
      </c>
      <c r="DC153" s="88">
        <v>694</v>
      </c>
      <c r="DD153" s="88">
        <v>2433</v>
      </c>
      <c r="DE153" s="88">
        <v>292</v>
      </c>
      <c r="DF153" s="88">
        <v>657</v>
      </c>
      <c r="DG153" s="88">
        <v>949</v>
      </c>
      <c r="DH153" s="88">
        <v>19538</v>
      </c>
      <c r="DI153" s="88">
        <v>24526</v>
      </c>
      <c r="DJ153" s="88">
        <v>81317</v>
      </c>
      <c r="DK153" s="88">
        <v>70091</v>
      </c>
      <c r="DL153" s="88">
        <v>4121</v>
      </c>
      <c r="DM153" s="88">
        <v>7105</v>
      </c>
      <c r="DN153" s="88">
        <v>105843</v>
      </c>
    </row>
    <row r="154" spans="1:118" x14ac:dyDescent="0.25">
      <c r="A154" s="82">
        <v>34851</v>
      </c>
      <c r="B154" s="88">
        <v>8523</v>
      </c>
      <c r="C154" s="88">
        <v>10706</v>
      </c>
      <c r="D154" s="88">
        <v>62187</v>
      </c>
      <c r="E154" s="88">
        <v>3793</v>
      </c>
      <c r="F154" s="88">
        <v>6277</v>
      </c>
      <c r="G154" s="88">
        <v>1494</v>
      </c>
      <c r="H154" s="88">
        <v>-21</v>
      </c>
      <c r="I154" s="88">
        <v>5</v>
      </c>
      <c r="J154" s="88">
        <v>11549</v>
      </c>
      <c r="K154" s="88">
        <v>92965</v>
      </c>
      <c r="L154" s="88">
        <v>655</v>
      </c>
      <c r="M154" s="88">
        <v>10396</v>
      </c>
      <c r="N154" s="88">
        <v>2997</v>
      </c>
      <c r="O154" s="88">
        <v>1473</v>
      </c>
      <c r="P154" s="88">
        <v>474</v>
      </c>
      <c r="Q154" s="88">
        <v>57</v>
      </c>
      <c r="R154" s="88">
        <v>531</v>
      </c>
      <c r="S154" s="88">
        <v>16052</v>
      </c>
      <c r="T154" s="88">
        <v>109016</v>
      </c>
      <c r="U154" s="88">
        <v>3207</v>
      </c>
      <c r="V154" s="88">
        <v>994</v>
      </c>
      <c r="W154" s="88">
        <v>708</v>
      </c>
      <c r="X154" s="88">
        <v>61</v>
      </c>
      <c r="Y154" s="88">
        <v>4969</v>
      </c>
      <c r="Z154" s="88">
        <v>4969</v>
      </c>
      <c r="AA154" s="88">
        <v>15402</v>
      </c>
      <c r="AB154" s="88">
        <v>409</v>
      </c>
      <c r="AC154" s="88">
        <v>718</v>
      </c>
      <c r="AD154" s="88">
        <v>2470</v>
      </c>
      <c r="AE154" s="88">
        <v>255</v>
      </c>
      <c r="AF154" s="88">
        <v>664</v>
      </c>
      <c r="AG154" s="88">
        <v>919</v>
      </c>
      <c r="AH154" s="88">
        <v>19918</v>
      </c>
      <c r="AI154" s="88">
        <v>24887</v>
      </c>
      <c r="AJ154" s="88">
        <v>84129</v>
      </c>
      <c r="AK154" s="88">
        <v>73903</v>
      </c>
      <c r="AL154" s="88">
        <v>3108</v>
      </c>
      <c r="AM154" s="88">
        <v>7119</v>
      </c>
      <c r="AN154" s="88">
        <v>109016</v>
      </c>
      <c r="AO154" s="88">
        <v>8576</v>
      </c>
      <c r="AP154" s="88">
        <v>10518</v>
      </c>
      <c r="AQ154" s="88">
        <v>61886</v>
      </c>
      <c r="AR154" s="88">
        <v>3757</v>
      </c>
      <c r="AS154" s="88">
        <v>6236</v>
      </c>
      <c r="AT154" s="88">
        <v>1498</v>
      </c>
      <c r="AU154" s="88">
        <v>-5</v>
      </c>
      <c r="AV154" s="88">
        <v>5</v>
      </c>
      <c r="AW154" s="88">
        <v>11490</v>
      </c>
      <c r="AX154" s="88">
        <v>92471</v>
      </c>
      <c r="AY154" s="88">
        <v>649</v>
      </c>
      <c r="AZ154" s="88">
        <v>10346</v>
      </c>
      <c r="BA154" s="88">
        <v>3017</v>
      </c>
      <c r="BB154" s="88">
        <v>1424</v>
      </c>
      <c r="BC154" s="88">
        <v>470</v>
      </c>
      <c r="BD154" s="88">
        <v>57</v>
      </c>
      <c r="BE154" s="88">
        <v>527</v>
      </c>
      <c r="BF154" s="88">
        <v>15964</v>
      </c>
      <c r="BG154" s="88">
        <v>108435</v>
      </c>
      <c r="BH154" s="88">
        <v>3215</v>
      </c>
      <c r="BI154" s="88">
        <v>1002</v>
      </c>
      <c r="BJ154" s="88">
        <v>694</v>
      </c>
      <c r="BK154" s="88">
        <v>58</v>
      </c>
      <c r="BL154" s="88">
        <v>4969</v>
      </c>
      <c r="BM154" s="88">
        <v>4969</v>
      </c>
      <c r="BN154" s="88">
        <v>15282</v>
      </c>
      <c r="BO154" s="88">
        <v>403</v>
      </c>
      <c r="BP154" s="88">
        <v>715</v>
      </c>
      <c r="BQ154" s="88">
        <v>2471</v>
      </c>
      <c r="BR154" s="88">
        <v>256</v>
      </c>
      <c r="BS154" s="88">
        <v>663</v>
      </c>
      <c r="BT154" s="88">
        <v>918</v>
      </c>
      <c r="BU154" s="88">
        <v>19789</v>
      </c>
      <c r="BV154" s="88">
        <v>24758</v>
      </c>
      <c r="BW154" s="88">
        <v>83677</v>
      </c>
      <c r="BX154" s="88">
        <v>74103</v>
      </c>
      <c r="BY154" s="88">
        <v>2448</v>
      </c>
      <c r="BZ154" s="88">
        <v>7126</v>
      </c>
      <c r="CA154" s="88">
        <v>108435</v>
      </c>
      <c r="CB154" s="88">
        <v>8591</v>
      </c>
      <c r="CC154" s="88">
        <v>9717</v>
      </c>
      <c r="CD154" s="88">
        <v>62647</v>
      </c>
      <c r="CE154" s="88">
        <v>3757</v>
      </c>
      <c r="CF154" s="88">
        <v>6236</v>
      </c>
      <c r="CG154" s="88">
        <v>892</v>
      </c>
      <c r="CH154" s="88">
        <v>-86</v>
      </c>
      <c r="CI154" s="88">
        <v>5</v>
      </c>
      <c r="CJ154" s="88">
        <v>10804</v>
      </c>
      <c r="CK154" s="88">
        <v>91759</v>
      </c>
      <c r="CL154" s="88">
        <v>649</v>
      </c>
      <c r="CM154" s="88">
        <v>10434</v>
      </c>
      <c r="CN154" s="88">
        <v>3002</v>
      </c>
      <c r="CO154" s="88">
        <v>1057</v>
      </c>
      <c r="CP154" s="88">
        <v>470</v>
      </c>
      <c r="CQ154" s="88">
        <v>60</v>
      </c>
      <c r="CR154" s="88">
        <v>530</v>
      </c>
      <c r="CS154" s="88">
        <v>15672</v>
      </c>
      <c r="CT154" s="88">
        <v>107431</v>
      </c>
      <c r="CU154" s="88">
        <v>3215</v>
      </c>
      <c r="CV154" s="88">
        <v>1002</v>
      </c>
      <c r="CW154" s="88">
        <v>694</v>
      </c>
      <c r="CX154" s="88">
        <v>55</v>
      </c>
      <c r="CY154" s="88">
        <v>4965</v>
      </c>
      <c r="CZ154" s="88">
        <v>4965</v>
      </c>
      <c r="DA154" s="88">
        <v>17758</v>
      </c>
      <c r="DB154" s="88">
        <v>416</v>
      </c>
      <c r="DC154" s="88">
        <v>715</v>
      </c>
      <c r="DD154" s="88">
        <v>2471</v>
      </c>
      <c r="DE154" s="88">
        <v>233</v>
      </c>
      <c r="DF154" s="88">
        <v>702</v>
      </c>
      <c r="DG154" s="88">
        <v>934</v>
      </c>
      <c r="DH154" s="88">
        <v>22295</v>
      </c>
      <c r="DI154" s="88">
        <v>27260</v>
      </c>
      <c r="DJ154" s="88">
        <v>80171</v>
      </c>
      <c r="DK154" s="88">
        <v>72954</v>
      </c>
      <c r="DL154" s="88">
        <v>91</v>
      </c>
      <c r="DM154" s="88">
        <v>7126</v>
      </c>
      <c r="DN154" s="88">
        <v>107431</v>
      </c>
    </row>
    <row r="155" spans="1:118" x14ac:dyDescent="0.25">
      <c r="A155" s="82">
        <v>34943</v>
      </c>
      <c r="B155" s="88">
        <v>8547</v>
      </c>
      <c r="C155" s="88">
        <v>10900</v>
      </c>
      <c r="D155" s="88">
        <v>63399</v>
      </c>
      <c r="E155" s="88">
        <v>3800</v>
      </c>
      <c r="F155" s="88">
        <v>6451</v>
      </c>
      <c r="G155" s="88">
        <v>1532</v>
      </c>
      <c r="H155" s="88">
        <v>-26</v>
      </c>
      <c r="I155" s="88">
        <v>5</v>
      </c>
      <c r="J155" s="88">
        <v>11761</v>
      </c>
      <c r="K155" s="88">
        <v>94607</v>
      </c>
      <c r="L155" s="88">
        <v>716</v>
      </c>
      <c r="M155" s="88">
        <v>10581</v>
      </c>
      <c r="N155" s="88">
        <v>3005</v>
      </c>
      <c r="O155" s="88">
        <v>1537</v>
      </c>
      <c r="P155" s="88">
        <v>481</v>
      </c>
      <c r="Q155" s="88">
        <v>54</v>
      </c>
      <c r="R155" s="88">
        <v>535</v>
      </c>
      <c r="S155" s="88">
        <v>16374</v>
      </c>
      <c r="T155" s="88">
        <v>110980</v>
      </c>
      <c r="U155" s="88">
        <v>3173</v>
      </c>
      <c r="V155" s="88">
        <v>998</v>
      </c>
      <c r="W155" s="88">
        <v>734</v>
      </c>
      <c r="X155" s="88">
        <v>63</v>
      </c>
      <c r="Y155" s="88">
        <v>4967</v>
      </c>
      <c r="Z155" s="88">
        <v>4967</v>
      </c>
      <c r="AA155" s="88">
        <v>15950</v>
      </c>
      <c r="AB155" s="88">
        <v>412</v>
      </c>
      <c r="AC155" s="88">
        <v>743</v>
      </c>
      <c r="AD155" s="88">
        <v>2506</v>
      </c>
      <c r="AE155" s="88">
        <v>257</v>
      </c>
      <c r="AF155" s="88">
        <v>665</v>
      </c>
      <c r="AG155" s="88">
        <v>922</v>
      </c>
      <c r="AH155" s="88">
        <v>20535</v>
      </c>
      <c r="AI155" s="88">
        <v>25502</v>
      </c>
      <c r="AJ155" s="88">
        <v>85479</v>
      </c>
      <c r="AK155" s="88">
        <v>75115</v>
      </c>
      <c r="AL155" s="88">
        <v>3239</v>
      </c>
      <c r="AM155" s="88">
        <v>7125</v>
      </c>
      <c r="AN155" s="88">
        <v>110980</v>
      </c>
      <c r="AO155" s="88">
        <v>8520</v>
      </c>
      <c r="AP155" s="88">
        <v>11070</v>
      </c>
      <c r="AQ155" s="88">
        <v>63356</v>
      </c>
      <c r="AR155" s="88">
        <v>3770</v>
      </c>
      <c r="AS155" s="88">
        <v>6458</v>
      </c>
      <c r="AT155" s="88">
        <v>1567</v>
      </c>
      <c r="AU155" s="88">
        <v>-27</v>
      </c>
      <c r="AV155" s="88">
        <v>5</v>
      </c>
      <c r="AW155" s="88">
        <v>11773</v>
      </c>
      <c r="AX155" s="88">
        <v>94719</v>
      </c>
      <c r="AY155" s="88">
        <v>726</v>
      </c>
      <c r="AZ155" s="88">
        <v>10613</v>
      </c>
      <c r="BA155" s="88">
        <v>2984</v>
      </c>
      <c r="BB155" s="88">
        <v>1500</v>
      </c>
      <c r="BC155" s="88">
        <v>486</v>
      </c>
      <c r="BD155" s="88">
        <v>54</v>
      </c>
      <c r="BE155" s="88">
        <v>540</v>
      </c>
      <c r="BF155" s="88">
        <v>16364</v>
      </c>
      <c r="BG155" s="88">
        <v>111082</v>
      </c>
      <c r="BH155" s="88">
        <v>3112</v>
      </c>
      <c r="BI155" s="88">
        <v>984</v>
      </c>
      <c r="BJ155" s="88">
        <v>736</v>
      </c>
      <c r="BK155" s="88">
        <v>59</v>
      </c>
      <c r="BL155" s="88">
        <v>4890</v>
      </c>
      <c r="BM155" s="88">
        <v>4890</v>
      </c>
      <c r="BN155" s="88">
        <v>15917</v>
      </c>
      <c r="BO155" s="88">
        <v>419</v>
      </c>
      <c r="BP155" s="88">
        <v>745</v>
      </c>
      <c r="BQ155" s="88">
        <v>2506</v>
      </c>
      <c r="BR155" s="88">
        <v>257</v>
      </c>
      <c r="BS155" s="88">
        <v>650</v>
      </c>
      <c r="BT155" s="88">
        <v>906</v>
      </c>
      <c r="BU155" s="88">
        <v>20494</v>
      </c>
      <c r="BV155" s="88">
        <v>25385</v>
      </c>
      <c r="BW155" s="88">
        <v>85698</v>
      </c>
      <c r="BX155" s="88">
        <v>74925</v>
      </c>
      <c r="BY155" s="88">
        <v>3658</v>
      </c>
      <c r="BZ155" s="88">
        <v>7114</v>
      </c>
      <c r="CA155" s="88">
        <v>111082</v>
      </c>
      <c r="CB155" s="88">
        <v>8510</v>
      </c>
      <c r="CC155" s="88">
        <v>9846</v>
      </c>
      <c r="CD155" s="88">
        <v>62821</v>
      </c>
      <c r="CE155" s="88">
        <v>3770</v>
      </c>
      <c r="CF155" s="88">
        <v>6458</v>
      </c>
      <c r="CG155" s="88">
        <v>2109</v>
      </c>
      <c r="CH155" s="88">
        <v>-11</v>
      </c>
      <c r="CI155" s="88">
        <v>5</v>
      </c>
      <c r="CJ155" s="88">
        <v>12330</v>
      </c>
      <c r="CK155" s="88">
        <v>93507</v>
      </c>
      <c r="CL155" s="88">
        <v>726</v>
      </c>
      <c r="CM155" s="88">
        <v>10525</v>
      </c>
      <c r="CN155" s="88">
        <v>2976</v>
      </c>
      <c r="CO155" s="88">
        <v>1730</v>
      </c>
      <c r="CP155" s="88">
        <v>486</v>
      </c>
      <c r="CQ155" s="88">
        <v>56</v>
      </c>
      <c r="CR155" s="88">
        <v>542</v>
      </c>
      <c r="CS155" s="88">
        <v>16500</v>
      </c>
      <c r="CT155" s="88">
        <v>110007</v>
      </c>
      <c r="CU155" s="88">
        <v>3112</v>
      </c>
      <c r="CV155" s="88">
        <v>984</v>
      </c>
      <c r="CW155" s="88">
        <v>736</v>
      </c>
      <c r="CX155" s="88">
        <v>62</v>
      </c>
      <c r="CY155" s="88">
        <v>4892</v>
      </c>
      <c r="CZ155" s="88">
        <v>4892</v>
      </c>
      <c r="DA155" s="88">
        <v>13859</v>
      </c>
      <c r="DB155" s="88">
        <v>423</v>
      </c>
      <c r="DC155" s="88">
        <v>745</v>
      </c>
      <c r="DD155" s="88">
        <v>2506</v>
      </c>
      <c r="DE155" s="88">
        <v>259</v>
      </c>
      <c r="DF155" s="88">
        <v>645</v>
      </c>
      <c r="DG155" s="88">
        <v>904</v>
      </c>
      <c r="DH155" s="88">
        <v>18438</v>
      </c>
      <c r="DI155" s="88">
        <v>23330</v>
      </c>
      <c r="DJ155" s="88">
        <v>86677</v>
      </c>
      <c r="DK155" s="88">
        <v>74719</v>
      </c>
      <c r="DL155" s="88">
        <v>4844</v>
      </c>
      <c r="DM155" s="88">
        <v>7114</v>
      </c>
      <c r="DN155" s="88">
        <v>110007</v>
      </c>
    </row>
    <row r="156" spans="1:118" x14ac:dyDescent="0.25">
      <c r="A156" s="82">
        <v>35034</v>
      </c>
      <c r="B156" s="88">
        <v>8603</v>
      </c>
      <c r="C156" s="88">
        <v>11189</v>
      </c>
      <c r="D156" s="88">
        <v>64519</v>
      </c>
      <c r="E156" s="88">
        <v>3845</v>
      </c>
      <c r="F156" s="88">
        <v>6575</v>
      </c>
      <c r="G156" s="88">
        <v>1590</v>
      </c>
      <c r="H156" s="88">
        <v>-32</v>
      </c>
      <c r="I156" s="88">
        <v>5</v>
      </c>
      <c r="J156" s="88">
        <v>11983</v>
      </c>
      <c r="K156" s="88">
        <v>96295</v>
      </c>
      <c r="L156" s="88">
        <v>770</v>
      </c>
      <c r="M156" s="88">
        <v>10845</v>
      </c>
      <c r="N156" s="88">
        <v>3015</v>
      </c>
      <c r="O156" s="88">
        <v>1566</v>
      </c>
      <c r="P156" s="88">
        <v>484</v>
      </c>
      <c r="Q156" s="88">
        <v>55</v>
      </c>
      <c r="R156" s="88">
        <v>539</v>
      </c>
      <c r="S156" s="88">
        <v>16735</v>
      </c>
      <c r="T156" s="88">
        <v>113030</v>
      </c>
      <c r="U156" s="88">
        <v>3192</v>
      </c>
      <c r="V156" s="88">
        <v>997</v>
      </c>
      <c r="W156" s="88">
        <v>767</v>
      </c>
      <c r="X156" s="88">
        <v>64</v>
      </c>
      <c r="Y156" s="88">
        <v>5020</v>
      </c>
      <c r="Z156" s="88">
        <v>5020</v>
      </c>
      <c r="AA156" s="88">
        <v>16337</v>
      </c>
      <c r="AB156" s="88">
        <v>416</v>
      </c>
      <c r="AC156" s="88">
        <v>765</v>
      </c>
      <c r="AD156" s="88">
        <v>2544</v>
      </c>
      <c r="AE156" s="88">
        <v>260</v>
      </c>
      <c r="AF156" s="88">
        <v>671</v>
      </c>
      <c r="AG156" s="88">
        <v>932</v>
      </c>
      <c r="AH156" s="88">
        <v>20994</v>
      </c>
      <c r="AI156" s="88">
        <v>26014</v>
      </c>
      <c r="AJ156" s="88">
        <v>87016</v>
      </c>
      <c r="AK156" s="88">
        <v>76165</v>
      </c>
      <c r="AL156" s="88">
        <v>3711</v>
      </c>
      <c r="AM156" s="88">
        <v>7140</v>
      </c>
      <c r="AN156" s="88">
        <v>113030</v>
      </c>
      <c r="AO156" s="88">
        <v>8591</v>
      </c>
      <c r="AP156" s="88">
        <v>11069</v>
      </c>
      <c r="AQ156" s="88">
        <v>64865</v>
      </c>
      <c r="AR156" s="88">
        <v>3830</v>
      </c>
      <c r="AS156" s="88">
        <v>6589</v>
      </c>
      <c r="AT156" s="88">
        <v>1516</v>
      </c>
      <c r="AU156" s="88">
        <v>-36</v>
      </c>
      <c r="AV156" s="88">
        <v>5</v>
      </c>
      <c r="AW156" s="88">
        <v>11903</v>
      </c>
      <c r="AX156" s="88">
        <v>96429</v>
      </c>
      <c r="AY156" s="88">
        <v>773</v>
      </c>
      <c r="AZ156" s="88">
        <v>10851</v>
      </c>
      <c r="BA156" s="88">
        <v>3028</v>
      </c>
      <c r="BB156" s="88">
        <v>1621</v>
      </c>
      <c r="BC156" s="88">
        <v>482</v>
      </c>
      <c r="BD156" s="88">
        <v>55</v>
      </c>
      <c r="BE156" s="88">
        <v>538</v>
      </c>
      <c r="BF156" s="88">
        <v>16810</v>
      </c>
      <c r="BG156" s="88">
        <v>113239</v>
      </c>
      <c r="BH156" s="88">
        <v>3165</v>
      </c>
      <c r="BI156" s="88">
        <v>1004</v>
      </c>
      <c r="BJ156" s="88">
        <v>768</v>
      </c>
      <c r="BK156" s="88">
        <v>71</v>
      </c>
      <c r="BL156" s="88">
        <v>5008</v>
      </c>
      <c r="BM156" s="88">
        <v>5008</v>
      </c>
      <c r="BN156" s="88">
        <v>16536</v>
      </c>
      <c r="BO156" s="88">
        <v>416</v>
      </c>
      <c r="BP156" s="88">
        <v>766</v>
      </c>
      <c r="BQ156" s="88">
        <v>2544</v>
      </c>
      <c r="BR156" s="88">
        <v>259</v>
      </c>
      <c r="BS156" s="88">
        <v>677</v>
      </c>
      <c r="BT156" s="88">
        <v>937</v>
      </c>
      <c r="BU156" s="88">
        <v>21198</v>
      </c>
      <c r="BV156" s="88">
        <v>26206</v>
      </c>
      <c r="BW156" s="88">
        <v>87033</v>
      </c>
      <c r="BX156" s="88">
        <v>75979</v>
      </c>
      <c r="BY156" s="88">
        <v>3918</v>
      </c>
      <c r="BZ156" s="88">
        <v>7136</v>
      </c>
      <c r="CA156" s="88">
        <v>113239</v>
      </c>
      <c r="CB156" s="88">
        <v>8587</v>
      </c>
      <c r="CC156" s="88">
        <v>14937</v>
      </c>
      <c r="CD156" s="88">
        <v>65890</v>
      </c>
      <c r="CE156" s="88">
        <v>3830</v>
      </c>
      <c r="CF156" s="88">
        <v>6589</v>
      </c>
      <c r="CG156" s="88">
        <v>1119</v>
      </c>
      <c r="CH156" s="88">
        <v>-7</v>
      </c>
      <c r="CI156" s="88">
        <v>5</v>
      </c>
      <c r="CJ156" s="88">
        <v>11536</v>
      </c>
      <c r="CK156" s="88">
        <v>100950</v>
      </c>
      <c r="CL156" s="88">
        <v>773</v>
      </c>
      <c r="CM156" s="88">
        <v>10831</v>
      </c>
      <c r="CN156" s="88">
        <v>3041</v>
      </c>
      <c r="CO156" s="88">
        <v>1623</v>
      </c>
      <c r="CP156" s="88">
        <v>483</v>
      </c>
      <c r="CQ156" s="88">
        <v>54</v>
      </c>
      <c r="CR156" s="88">
        <v>537</v>
      </c>
      <c r="CS156" s="88">
        <v>16805</v>
      </c>
      <c r="CT156" s="88">
        <v>117754</v>
      </c>
      <c r="CU156" s="88">
        <v>3165</v>
      </c>
      <c r="CV156" s="88">
        <v>1004</v>
      </c>
      <c r="CW156" s="88">
        <v>768</v>
      </c>
      <c r="CX156" s="88">
        <v>71</v>
      </c>
      <c r="CY156" s="88">
        <v>5008</v>
      </c>
      <c r="CZ156" s="88">
        <v>5008</v>
      </c>
      <c r="DA156" s="88">
        <v>15857</v>
      </c>
      <c r="DB156" s="88">
        <v>413</v>
      </c>
      <c r="DC156" s="88">
        <v>766</v>
      </c>
      <c r="DD156" s="88">
        <v>2544</v>
      </c>
      <c r="DE156" s="88">
        <v>238</v>
      </c>
      <c r="DF156" s="88">
        <v>651</v>
      </c>
      <c r="DG156" s="88">
        <v>890</v>
      </c>
      <c r="DH156" s="88">
        <v>20470</v>
      </c>
      <c r="DI156" s="88">
        <v>25477</v>
      </c>
      <c r="DJ156" s="88">
        <v>92277</v>
      </c>
      <c r="DK156" s="88">
        <v>80004</v>
      </c>
      <c r="DL156" s="88">
        <v>5137</v>
      </c>
      <c r="DM156" s="88">
        <v>7136</v>
      </c>
      <c r="DN156" s="88">
        <v>117754</v>
      </c>
    </row>
    <row r="157" spans="1:118" x14ac:dyDescent="0.25">
      <c r="A157" s="82">
        <v>35125</v>
      </c>
      <c r="B157" s="88">
        <v>8755</v>
      </c>
      <c r="C157" s="88">
        <v>11371</v>
      </c>
      <c r="D157" s="88">
        <v>65576</v>
      </c>
      <c r="E157" s="88">
        <v>3927</v>
      </c>
      <c r="F157" s="88">
        <v>6556</v>
      </c>
      <c r="G157" s="88">
        <v>1656</v>
      </c>
      <c r="H157" s="88">
        <v>-36</v>
      </c>
      <c r="I157" s="88">
        <v>4</v>
      </c>
      <c r="J157" s="88">
        <v>12109</v>
      </c>
      <c r="K157" s="88">
        <v>97810</v>
      </c>
      <c r="L157" s="88">
        <v>820</v>
      </c>
      <c r="M157" s="88">
        <v>11055</v>
      </c>
      <c r="N157" s="88">
        <v>3064</v>
      </c>
      <c r="O157" s="88">
        <v>1564</v>
      </c>
      <c r="P157" s="88">
        <v>485</v>
      </c>
      <c r="Q157" s="88">
        <v>61</v>
      </c>
      <c r="R157" s="88">
        <v>545</v>
      </c>
      <c r="S157" s="88">
        <v>17049</v>
      </c>
      <c r="T157" s="88">
        <v>114858</v>
      </c>
      <c r="U157" s="88">
        <v>3322</v>
      </c>
      <c r="V157" s="88">
        <v>1023</v>
      </c>
      <c r="W157" s="88">
        <v>794</v>
      </c>
      <c r="X157" s="88">
        <v>66</v>
      </c>
      <c r="Y157" s="88">
        <v>5205</v>
      </c>
      <c r="Z157" s="88">
        <v>5205</v>
      </c>
      <c r="AA157" s="88">
        <v>16543</v>
      </c>
      <c r="AB157" s="88">
        <v>418</v>
      </c>
      <c r="AC157" s="88">
        <v>777</v>
      </c>
      <c r="AD157" s="88">
        <v>2586</v>
      </c>
      <c r="AE157" s="88">
        <v>266</v>
      </c>
      <c r="AF157" s="88">
        <v>677</v>
      </c>
      <c r="AG157" s="88">
        <v>943</v>
      </c>
      <c r="AH157" s="88">
        <v>21267</v>
      </c>
      <c r="AI157" s="88">
        <v>26471</v>
      </c>
      <c r="AJ157" s="88">
        <v>88387</v>
      </c>
      <c r="AK157" s="88">
        <v>77053</v>
      </c>
      <c r="AL157" s="88">
        <v>4170</v>
      </c>
      <c r="AM157" s="88">
        <v>7165</v>
      </c>
      <c r="AN157" s="88">
        <v>114858</v>
      </c>
      <c r="AO157" s="88">
        <v>8748</v>
      </c>
      <c r="AP157" s="88">
        <v>11422</v>
      </c>
      <c r="AQ157" s="88">
        <v>65394</v>
      </c>
      <c r="AR157" s="88">
        <v>3949</v>
      </c>
      <c r="AS157" s="88">
        <v>6576</v>
      </c>
      <c r="AT157" s="88">
        <v>1690</v>
      </c>
      <c r="AU157" s="88">
        <v>-43</v>
      </c>
      <c r="AV157" s="88">
        <v>5</v>
      </c>
      <c r="AW157" s="88">
        <v>12177</v>
      </c>
      <c r="AX157" s="88">
        <v>97741</v>
      </c>
      <c r="AY157" s="88">
        <v>818</v>
      </c>
      <c r="AZ157" s="88">
        <v>11032</v>
      </c>
      <c r="BA157" s="88">
        <v>3045</v>
      </c>
      <c r="BB157" s="88">
        <v>1600</v>
      </c>
      <c r="BC157" s="88">
        <v>485</v>
      </c>
      <c r="BD157" s="88">
        <v>54</v>
      </c>
      <c r="BE157" s="88">
        <v>539</v>
      </c>
      <c r="BF157" s="88">
        <v>17036</v>
      </c>
      <c r="BG157" s="88">
        <v>114777</v>
      </c>
      <c r="BH157" s="88">
        <v>3315</v>
      </c>
      <c r="BI157" s="88">
        <v>1014</v>
      </c>
      <c r="BJ157" s="88">
        <v>791</v>
      </c>
      <c r="BK157" s="88">
        <v>62</v>
      </c>
      <c r="BL157" s="88">
        <v>5181</v>
      </c>
      <c r="BM157" s="88">
        <v>5181</v>
      </c>
      <c r="BN157" s="88">
        <v>16527</v>
      </c>
      <c r="BO157" s="88">
        <v>415</v>
      </c>
      <c r="BP157" s="88">
        <v>778</v>
      </c>
      <c r="BQ157" s="88">
        <v>2585</v>
      </c>
      <c r="BR157" s="88">
        <v>267</v>
      </c>
      <c r="BS157" s="88">
        <v>680</v>
      </c>
      <c r="BT157" s="88">
        <v>947</v>
      </c>
      <c r="BU157" s="88">
        <v>21253</v>
      </c>
      <c r="BV157" s="88">
        <v>26434</v>
      </c>
      <c r="BW157" s="88">
        <v>88342</v>
      </c>
      <c r="BX157" s="88">
        <v>77146</v>
      </c>
      <c r="BY157" s="88">
        <v>4032</v>
      </c>
      <c r="BZ157" s="88">
        <v>7165</v>
      </c>
      <c r="CA157" s="88">
        <v>114777</v>
      </c>
      <c r="CB157" s="88">
        <v>8747</v>
      </c>
      <c r="CC157" s="88">
        <v>10156</v>
      </c>
      <c r="CD157" s="88">
        <v>64153</v>
      </c>
      <c r="CE157" s="88">
        <v>3949</v>
      </c>
      <c r="CF157" s="88">
        <v>6576</v>
      </c>
      <c r="CG157" s="88">
        <v>2061</v>
      </c>
      <c r="CH157" s="88">
        <v>5</v>
      </c>
      <c r="CI157" s="88">
        <v>5</v>
      </c>
      <c r="CJ157" s="88">
        <v>12596</v>
      </c>
      <c r="CK157" s="88">
        <v>95651</v>
      </c>
      <c r="CL157" s="88">
        <v>818</v>
      </c>
      <c r="CM157" s="88">
        <v>10859</v>
      </c>
      <c r="CN157" s="88">
        <v>3055</v>
      </c>
      <c r="CO157" s="88">
        <v>1670</v>
      </c>
      <c r="CP157" s="88">
        <v>483</v>
      </c>
      <c r="CQ157" s="88">
        <v>51</v>
      </c>
      <c r="CR157" s="88">
        <v>534</v>
      </c>
      <c r="CS157" s="88">
        <v>16936</v>
      </c>
      <c r="CT157" s="88">
        <v>112587</v>
      </c>
      <c r="CU157" s="88">
        <v>3315</v>
      </c>
      <c r="CV157" s="88">
        <v>1014</v>
      </c>
      <c r="CW157" s="88">
        <v>791</v>
      </c>
      <c r="CX157" s="88">
        <v>63</v>
      </c>
      <c r="CY157" s="88">
        <v>5183</v>
      </c>
      <c r="CZ157" s="88">
        <v>5183</v>
      </c>
      <c r="DA157" s="88">
        <v>16533</v>
      </c>
      <c r="DB157" s="88">
        <v>401</v>
      </c>
      <c r="DC157" s="88">
        <v>778</v>
      </c>
      <c r="DD157" s="88">
        <v>2585</v>
      </c>
      <c r="DE157" s="88">
        <v>310</v>
      </c>
      <c r="DF157" s="88">
        <v>674</v>
      </c>
      <c r="DG157" s="88">
        <v>984</v>
      </c>
      <c r="DH157" s="88">
        <v>21281</v>
      </c>
      <c r="DI157" s="88">
        <v>26463</v>
      </c>
      <c r="DJ157" s="88">
        <v>86123</v>
      </c>
      <c r="DK157" s="88">
        <v>74507</v>
      </c>
      <c r="DL157" s="88">
        <v>4451</v>
      </c>
      <c r="DM157" s="88">
        <v>7165</v>
      </c>
      <c r="DN157" s="88">
        <v>112587</v>
      </c>
    </row>
    <row r="158" spans="1:118" x14ac:dyDescent="0.25">
      <c r="A158" s="82">
        <v>35217</v>
      </c>
      <c r="B158" s="88">
        <v>9011</v>
      </c>
      <c r="C158" s="88">
        <v>11436</v>
      </c>
      <c r="D158" s="88">
        <v>66650</v>
      </c>
      <c r="E158" s="88">
        <v>3957</v>
      </c>
      <c r="F158" s="88">
        <v>6375</v>
      </c>
      <c r="G158" s="88">
        <v>1701</v>
      </c>
      <c r="H158" s="88">
        <v>-35</v>
      </c>
      <c r="I158" s="88">
        <v>5</v>
      </c>
      <c r="J158" s="88">
        <v>12003</v>
      </c>
      <c r="K158" s="88">
        <v>99099</v>
      </c>
      <c r="L158" s="88">
        <v>876</v>
      </c>
      <c r="M158" s="88">
        <v>11200</v>
      </c>
      <c r="N158" s="88">
        <v>3151</v>
      </c>
      <c r="O158" s="88">
        <v>1557</v>
      </c>
      <c r="P158" s="88">
        <v>486</v>
      </c>
      <c r="Q158" s="88">
        <v>63</v>
      </c>
      <c r="R158" s="88">
        <v>549</v>
      </c>
      <c r="S158" s="88">
        <v>17333</v>
      </c>
      <c r="T158" s="88">
        <v>116432</v>
      </c>
      <c r="U158" s="88">
        <v>3454</v>
      </c>
      <c r="V158" s="88">
        <v>1075</v>
      </c>
      <c r="W158" s="88">
        <v>800</v>
      </c>
      <c r="X158" s="88">
        <v>67</v>
      </c>
      <c r="Y158" s="88">
        <v>5395</v>
      </c>
      <c r="Z158" s="88">
        <v>5395</v>
      </c>
      <c r="AA158" s="88">
        <v>16746</v>
      </c>
      <c r="AB158" s="88">
        <v>420</v>
      </c>
      <c r="AC158" s="88">
        <v>778</v>
      </c>
      <c r="AD158" s="88">
        <v>2633</v>
      </c>
      <c r="AE158" s="88">
        <v>273</v>
      </c>
      <c r="AF158" s="88">
        <v>668</v>
      </c>
      <c r="AG158" s="88">
        <v>941</v>
      </c>
      <c r="AH158" s="88">
        <v>21518</v>
      </c>
      <c r="AI158" s="88">
        <v>26914</v>
      </c>
      <c r="AJ158" s="88">
        <v>89519</v>
      </c>
      <c r="AK158" s="88">
        <v>77772</v>
      </c>
      <c r="AL158" s="88">
        <v>4563</v>
      </c>
      <c r="AM158" s="88">
        <v>7184</v>
      </c>
      <c r="AN158" s="88">
        <v>116432</v>
      </c>
      <c r="AO158" s="88">
        <v>8992</v>
      </c>
      <c r="AP158" s="88">
        <v>11632</v>
      </c>
      <c r="AQ158" s="88">
        <v>66457</v>
      </c>
      <c r="AR158" s="88">
        <v>3957</v>
      </c>
      <c r="AS158" s="88">
        <v>6419</v>
      </c>
      <c r="AT158" s="88">
        <v>1739</v>
      </c>
      <c r="AU158" s="88">
        <v>-23</v>
      </c>
      <c r="AV158" s="88">
        <v>5</v>
      </c>
      <c r="AW158" s="88">
        <v>12097</v>
      </c>
      <c r="AX158" s="88">
        <v>99179</v>
      </c>
      <c r="AY158" s="88">
        <v>862</v>
      </c>
      <c r="AZ158" s="88">
        <v>11287</v>
      </c>
      <c r="BA158" s="88">
        <v>3132</v>
      </c>
      <c r="BB158" s="88">
        <v>1470</v>
      </c>
      <c r="BC158" s="88">
        <v>483</v>
      </c>
      <c r="BD158" s="88">
        <v>73</v>
      </c>
      <c r="BE158" s="88">
        <v>556</v>
      </c>
      <c r="BF158" s="88">
        <v>17307</v>
      </c>
      <c r="BG158" s="88">
        <v>116486</v>
      </c>
      <c r="BH158" s="88">
        <v>3484</v>
      </c>
      <c r="BI158" s="88">
        <v>1055</v>
      </c>
      <c r="BJ158" s="88">
        <v>813</v>
      </c>
      <c r="BK158" s="88">
        <v>65</v>
      </c>
      <c r="BL158" s="88">
        <v>5416</v>
      </c>
      <c r="BM158" s="88">
        <v>5416</v>
      </c>
      <c r="BN158" s="88">
        <v>16585</v>
      </c>
      <c r="BO158" s="88">
        <v>422</v>
      </c>
      <c r="BP158" s="88">
        <v>781</v>
      </c>
      <c r="BQ158" s="88">
        <v>2630</v>
      </c>
      <c r="BR158" s="88">
        <v>271</v>
      </c>
      <c r="BS158" s="88">
        <v>670</v>
      </c>
      <c r="BT158" s="88">
        <v>941</v>
      </c>
      <c r="BU158" s="88">
        <v>21360</v>
      </c>
      <c r="BV158" s="88">
        <v>26777</v>
      </c>
      <c r="BW158" s="88">
        <v>89709</v>
      </c>
      <c r="BX158" s="88">
        <v>77957</v>
      </c>
      <c r="BY158" s="88">
        <v>4549</v>
      </c>
      <c r="BZ158" s="88">
        <v>7203</v>
      </c>
      <c r="CA158" s="88">
        <v>116486</v>
      </c>
      <c r="CB158" s="88">
        <v>9010</v>
      </c>
      <c r="CC158" s="88">
        <v>10282</v>
      </c>
      <c r="CD158" s="88">
        <v>66252</v>
      </c>
      <c r="CE158" s="88">
        <v>3957</v>
      </c>
      <c r="CF158" s="88">
        <v>6419</v>
      </c>
      <c r="CG158" s="88">
        <v>1211</v>
      </c>
      <c r="CH158" s="88">
        <v>-125</v>
      </c>
      <c r="CI158" s="88">
        <v>5</v>
      </c>
      <c r="CJ158" s="88">
        <v>11467</v>
      </c>
      <c r="CK158" s="88">
        <v>97012</v>
      </c>
      <c r="CL158" s="88">
        <v>862</v>
      </c>
      <c r="CM158" s="88">
        <v>11417</v>
      </c>
      <c r="CN158" s="88">
        <v>3116</v>
      </c>
      <c r="CO158" s="88">
        <v>1147</v>
      </c>
      <c r="CP158" s="88">
        <v>483</v>
      </c>
      <c r="CQ158" s="88">
        <v>76</v>
      </c>
      <c r="CR158" s="88">
        <v>559</v>
      </c>
      <c r="CS158" s="88">
        <v>17101</v>
      </c>
      <c r="CT158" s="88">
        <v>114113</v>
      </c>
      <c r="CU158" s="88">
        <v>3484</v>
      </c>
      <c r="CV158" s="88">
        <v>1055</v>
      </c>
      <c r="CW158" s="88">
        <v>813</v>
      </c>
      <c r="CX158" s="88">
        <v>61</v>
      </c>
      <c r="CY158" s="88">
        <v>5412</v>
      </c>
      <c r="CZ158" s="88">
        <v>5412</v>
      </c>
      <c r="DA158" s="88">
        <v>19176</v>
      </c>
      <c r="DB158" s="88">
        <v>435</v>
      </c>
      <c r="DC158" s="88">
        <v>781</v>
      </c>
      <c r="DD158" s="88">
        <v>2630</v>
      </c>
      <c r="DE158" s="88">
        <v>249</v>
      </c>
      <c r="DF158" s="88">
        <v>709</v>
      </c>
      <c r="DG158" s="88">
        <v>958</v>
      </c>
      <c r="DH158" s="88">
        <v>23981</v>
      </c>
      <c r="DI158" s="88">
        <v>29393</v>
      </c>
      <c r="DJ158" s="88">
        <v>84719</v>
      </c>
      <c r="DK158" s="88">
        <v>76718</v>
      </c>
      <c r="DL158" s="88">
        <v>798</v>
      </c>
      <c r="DM158" s="88">
        <v>7203</v>
      </c>
      <c r="DN158" s="88">
        <v>114113</v>
      </c>
    </row>
    <row r="159" spans="1:118" x14ac:dyDescent="0.25">
      <c r="A159" s="82">
        <v>35309</v>
      </c>
      <c r="B159" s="88">
        <v>9308</v>
      </c>
      <c r="C159" s="88">
        <v>11528</v>
      </c>
      <c r="D159" s="88">
        <v>67756</v>
      </c>
      <c r="E159" s="88">
        <v>3902</v>
      </c>
      <c r="F159" s="88">
        <v>6126</v>
      </c>
      <c r="G159" s="88">
        <v>1690</v>
      </c>
      <c r="H159" s="88">
        <v>-40</v>
      </c>
      <c r="I159" s="88">
        <v>5</v>
      </c>
      <c r="J159" s="88">
        <v>11682</v>
      </c>
      <c r="K159" s="88">
        <v>100275</v>
      </c>
      <c r="L159" s="88">
        <v>940</v>
      </c>
      <c r="M159" s="88">
        <v>11362</v>
      </c>
      <c r="N159" s="88">
        <v>3230</v>
      </c>
      <c r="O159" s="88">
        <v>1608</v>
      </c>
      <c r="P159" s="88">
        <v>490</v>
      </c>
      <c r="Q159" s="88">
        <v>60</v>
      </c>
      <c r="R159" s="88">
        <v>550</v>
      </c>
      <c r="S159" s="88">
        <v>17690</v>
      </c>
      <c r="T159" s="88">
        <v>117964</v>
      </c>
      <c r="U159" s="88">
        <v>3458</v>
      </c>
      <c r="V159" s="88">
        <v>1116</v>
      </c>
      <c r="W159" s="88">
        <v>785</v>
      </c>
      <c r="X159" s="88">
        <v>66</v>
      </c>
      <c r="Y159" s="88">
        <v>5425</v>
      </c>
      <c r="Z159" s="88">
        <v>5425</v>
      </c>
      <c r="AA159" s="88">
        <v>17118</v>
      </c>
      <c r="AB159" s="88">
        <v>425</v>
      </c>
      <c r="AC159" s="88">
        <v>776</v>
      </c>
      <c r="AD159" s="88">
        <v>2683</v>
      </c>
      <c r="AE159" s="88">
        <v>279</v>
      </c>
      <c r="AF159" s="88">
        <v>644</v>
      </c>
      <c r="AG159" s="88">
        <v>922</v>
      </c>
      <c r="AH159" s="88">
        <v>21923</v>
      </c>
      <c r="AI159" s="88">
        <v>27348</v>
      </c>
      <c r="AJ159" s="88">
        <v>90616</v>
      </c>
      <c r="AK159" s="88">
        <v>78430</v>
      </c>
      <c r="AL159" s="88">
        <v>4989</v>
      </c>
      <c r="AM159" s="88">
        <v>7198</v>
      </c>
      <c r="AN159" s="88">
        <v>117964</v>
      </c>
      <c r="AO159" s="88">
        <v>9327</v>
      </c>
      <c r="AP159" s="88">
        <v>11200</v>
      </c>
      <c r="AQ159" s="88">
        <v>67969</v>
      </c>
      <c r="AR159" s="88">
        <v>3923</v>
      </c>
      <c r="AS159" s="88">
        <v>6066</v>
      </c>
      <c r="AT159" s="88">
        <v>1659</v>
      </c>
      <c r="AU159" s="88">
        <v>-46</v>
      </c>
      <c r="AV159" s="88">
        <v>5</v>
      </c>
      <c r="AW159" s="88">
        <v>11607</v>
      </c>
      <c r="AX159" s="88">
        <v>100102</v>
      </c>
      <c r="AY159" s="88">
        <v>947</v>
      </c>
      <c r="AZ159" s="88">
        <v>11258</v>
      </c>
      <c r="BA159" s="88">
        <v>3271</v>
      </c>
      <c r="BB159" s="88">
        <v>1600</v>
      </c>
      <c r="BC159" s="88">
        <v>492</v>
      </c>
      <c r="BD159" s="88">
        <v>62</v>
      </c>
      <c r="BE159" s="88">
        <v>554</v>
      </c>
      <c r="BF159" s="88">
        <v>17630</v>
      </c>
      <c r="BG159" s="88">
        <v>117732</v>
      </c>
      <c r="BH159" s="88">
        <v>3481</v>
      </c>
      <c r="BI159" s="88">
        <v>1142</v>
      </c>
      <c r="BJ159" s="88">
        <v>781</v>
      </c>
      <c r="BK159" s="88">
        <v>72</v>
      </c>
      <c r="BL159" s="88">
        <v>5476</v>
      </c>
      <c r="BM159" s="88">
        <v>5476</v>
      </c>
      <c r="BN159" s="88">
        <v>17090</v>
      </c>
      <c r="BO159" s="88">
        <v>427</v>
      </c>
      <c r="BP159" s="88">
        <v>772</v>
      </c>
      <c r="BQ159" s="88">
        <v>2685</v>
      </c>
      <c r="BR159" s="88">
        <v>281</v>
      </c>
      <c r="BS159" s="88">
        <v>646</v>
      </c>
      <c r="BT159" s="88">
        <v>926</v>
      </c>
      <c r="BU159" s="88">
        <v>21900</v>
      </c>
      <c r="BV159" s="88">
        <v>27376</v>
      </c>
      <c r="BW159" s="88">
        <v>90356</v>
      </c>
      <c r="BX159" s="88">
        <v>78216</v>
      </c>
      <c r="BY159" s="88">
        <v>4950</v>
      </c>
      <c r="BZ159" s="88">
        <v>7190</v>
      </c>
      <c r="CA159" s="88">
        <v>117732</v>
      </c>
      <c r="CB159" s="88">
        <v>9315</v>
      </c>
      <c r="CC159" s="88">
        <v>9943</v>
      </c>
      <c r="CD159" s="88">
        <v>67459</v>
      </c>
      <c r="CE159" s="88">
        <v>3923</v>
      </c>
      <c r="CF159" s="88">
        <v>6066</v>
      </c>
      <c r="CG159" s="88">
        <v>2135</v>
      </c>
      <c r="CH159" s="88">
        <v>-22</v>
      </c>
      <c r="CI159" s="88">
        <v>5</v>
      </c>
      <c r="CJ159" s="88">
        <v>12106</v>
      </c>
      <c r="CK159" s="88">
        <v>98823</v>
      </c>
      <c r="CL159" s="88">
        <v>947</v>
      </c>
      <c r="CM159" s="88">
        <v>11254</v>
      </c>
      <c r="CN159" s="88">
        <v>3263</v>
      </c>
      <c r="CO159" s="88">
        <v>1800</v>
      </c>
      <c r="CP159" s="88">
        <v>493</v>
      </c>
      <c r="CQ159" s="88">
        <v>65</v>
      </c>
      <c r="CR159" s="88">
        <v>558</v>
      </c>
      <c r="CS159" s="88">
        <v>17822</v>
      </c>
      <c r="CT159" s="88">
        <v>116645</v>
      </c>
      <c r="CU159" s="88">
        <v>3481</v>
      </c>
      <c r="CV159" s="88">
        <v>1142</v>
      </c>
      <c r="CW159" s="88">
        <v>781</v>
      </c>
      <c r="CX159" s="88">
        <v>75</v>
      </c>
      <c r="CY159" s="88">
        <v>5478</v>
      </c>
      <c r="CZ159" s="88">
        <v>5478</v>
      </c>
      <c r="DA159" s="88">
        <v>14917</v>
      </c>
      <c r="DB159" s="88">
        <v>432</v>
      </c>
      <c r="DC159" s="88">
        <v>772</v>
      </c>
      <c r="DD159" s="88">
        <v>2685</v>
      </c>
      <c r="DE159" s="88">
        <v>281</v>
      </c>
      <c r="DF159" s="88">
        <v>638</v>
      </c>
      <c r="DG159" s="88">
        <v>919</v>
      </c>
      <c r="DH159" s="88">
        <v>19725</v>
      </c>
      <c r="DI159" s="88">
        <v>25203</v>
      </c>
      <c r="DJ159" s="88">
        <v>91442</v>
      </c>
      <c r="DK159" s="88">
        <v>78041</v>
      </c>
      <c r="DL159" s="88">
        <v>6211</v>
      </c>
      <c r="DM159" s="88">
        <v>7190</v>
      </c>
      <c r="DN159" s="88">
        <v>116645</v>
      </c>
    </row>
    <row r="160" spans="1:118" x14ac:dyDescent="0.25">
      <c r="A160" s="82">
        <v>35400</v>
      </c>
      <c r="B160" s="88">
        <v>9589</v>
      </c>
      <c r="C160" s="88">
        <v>11721</v>
      </c>
      <c r="D160" s="88">
        <v>68924</v>
      </c>
      <c r="E160" s="88">
        <v>3773</v>
      </c>
      <c r="F160" s="88">
        <v>5919</v>
      </c>
      <c r="G160" s="88">
        <v>1654</v>
      </c>
      <c r="H160" s="88">
        <v>-53</v>
      </c>
      <c r="I160" s="88">
        <v>5</v>
      </c>
      <c r="J160" s="88">
        <v>11296</v>
      </c>
      <c r="K160" s="88">
        <v>101531</v>
      </c>
      <c r="L160" s="88">
        <v>986</v>
      </c>
      <c r="M160" s="88">
        <v>11530</v>
      </c>
      <c r="N160" s="88">
        <v>3268</v>
      </c>
      <c r="O160" s="88">
        <v>1686</v>
      </c>
      <c r="P160" s="88">
        <v>489</v>
      </c>
      <c r="Q160" s="88">
        <v>60</v>
      </c>
      <c r="R160" s="88">
        <v>549</v>
      </c>
      <c r="S160" s="88">
        <v>18020</v>
      </c>
      <c r="T160" s="88">
        <v>119551</v>
      </c>
      <c r="U160" s="88">
        <v>3318</v>
      </c>
      <c r="V160" s="88">
        <v>1116</v>
      </c>
      <c r="W160" s="88">
        <v>772</v>
      </c>
      <c r="X160" s="88">
        <v>66</v>
      </c>
      <c r="Y160" s="88">
        <v>5273</v>
      </c>
      <c r="Z160" s="88">
        <v>5273</v>
      </c>
      <c r="AA160" s="88">
        <v>17656</v>
      </c>
      <c r="AB160" s="88">
        <v>437</v>
      </c>
      <c r="AC160" s="88">
        <v>776</v>
      </c>
      <c r="AD160" s="88">
        <v>2729</v>
      </c>
      <c r="AE160" s="88">
        <v>281</v>
      </c>
      <c r="AF160" s="88">
        <v>631</v>
      </c>
      <c r="AG160" s="88">
        <v>912</v>
      </c>
      <c r="AH160" s="88">
        <v>22509</v>
      </c>
      <c r="AI160" s="88">
        <v>27782</v>
      </c>
      <c r="AJ160" s="88">
        <v>91769</v>
      </c>
      <c r="AK160" s="88">
        <v>79228</v>
      </c>
      <c r="AL160" s="88">
        <v>5309</v>
      </c>
      <c r="AM160" s="88">
        <v>7232</v>
      </c>
      <c r="AN160" s="88">
        <v>119551</v>
      </c>
      <c r="AO160" s="88">
        <v>9599</v>
      </c>
      <c r="AP160" s="88">
        <v>11910</v>
      </c>
      <c r="AQ160" s="88">
        <v>69016</v>
      </c>
      <c r="AR160" s="88">
        <v>3753</v>
      </c>
      <c r="AS160" s="88">
        <v>5909</v>
      </c>
      <c r="AT160" s="88">
        <v>1675</v>
      </c>
      <c r="AU160" s="88">
        <v>-56</v>
      </c>
      <c r="AV160" s="88">
        <v>5</v>
      </c>
      <c r="AW160" s="88">
        <v>11285</v>
      </c>
      <c r="AX160" s="88">
        <v>101809</v>
      </c>
      <c r="AY160" s="88">
        <v>990</v>
      </c>
      <c r="AZ160" s="88">
        <v>11498</v>
      </c>
      <c r="BA160" s="88">
        <v>3265</v>
      </c>
      <c r="BB160" s="88">
        <v>1741</v>
      </c>
      <c r="BC160" s="88">
        <v>492</v>
      </c>
      <c r="BD160" s="88">
        <v>47</v>
      </c>
      <c r="BE160" s="88">
        <v>539</v>
      </c>
      <c r="BF160" s="88">
        <v>18034</v>
      </c>
      <c r="BG160" s="88">
        <v>119843</v>
      </c>
      <c r="BH160" s="88">
        <v>3345</v>
      </c>
      <c r="BI160" s="88">
        <v>1129</v>
      </c>
      <c r="BJ160" s="88">
        <v>769</v>
      </c>
      <c r="BK160" s="88">
        <v>61</v>
      </c>
      <c r="BL160" s="88">
        <v>5304</v>
      </c>
      <c r="BM160" s="88">
        <v>5304</v>
      </c>
      <c r="BN160" s="88">
        <v>17797</v>
      </c>
      <c r="BO160" s="88">
        <v>429</v>
      </c>
      <c r="BP160" s="88">
        <v>775</v>
      </c>
      <c r="BQ160" s="88">
        <v>2730</v>
      </c>
      <c r="BR160" s="88">
        <v>281</v>
      </c>
      <c r="BS160" s="88">
        <v>629</v>
      </c>
      <c r="BT160" s="88">
        <v>911</v>
      </c>
      <c r="BU160" s="88">
        <v>22642</v>
      </c>
      <c r="BV160" s="88">
        <v>27945</v>
      </c>
      <c r="BW160" s="88">
        <v>91898</v>
      </c>
      <c r="BX160" s="88">
        <v>79201</v>
      </c>
      <c r="BY160" s="88">
        <v>5469</v>
      </c>
      <c r="BZ160" s="88">
        <v>7228</v>
      </c>
      <c r="CA160" s="88">
        <v>119843</v>
      </c>
      <c r="CB160" s="88">
        <v>9592</v>
      </c>
      <c r="CC160" s="88">
        <v>15401</v>
      </c>
      <c r="CD160" s="88">
        <v>71240</v>
      </c>
      <c r="CE160" s="88">
        <v>3753</v>
      </c>
      <c r="CF160" s="88">
        <v>5909</v>
      </c>
      <c r="CG160" s="88">
        <v>1405</v>
      </c>
      <c r="CH160" s="88">
        <v>-24</v>
      </c>
      <c r="CI160" s="88">
        <v>5</v>
      </c>
      <c r="CJ160" s="88">
        <v>11047</v>
      </c>
      <c r="CK160" s="88">
        <v>107280</v>
      </c>
      <c r="CL160" s="88">
        <v>990</v>
      </c>
      <c r="CM160" s="88">
        <v>12038</v>
      </c>
      <c r="CN160" s="88">
        <v>3281</v>
      </c>
      <c r="CO160" s="88">
        <v>1747</v>
      </c>
      <c r="CP160" s="88">
        <v>493</v>
      </c>
      <c r="CQ160" s="88">
        <v>47</v>
      </c>
      <c r="CR160" s="88">
        <v>539</v>
      </c>
      <c r="CS160" s="88">
        <v>18596</v>
      </c>
      <c r="CT160" s="88">
        <v>125876</v>
      </c>
      <c r="CU160" s="88">
        <v>3345</v>
      </c>
      <c r="CV160" s="88">
        <v>1129</v>
      </c>
      <c r="CW160" s="88">
        <v>769</v>
      </c>
      <c r="CX160" s="88">
        <v>61</v>
      </c>
      <c r="CY160" s="88">
        <v>5304</v>
      </c>
      <c r="CZ160" s="88">
        <v>5304</v>
      </c>
      <c r="DA160" s="88">
        <v>17163</v>
      </c>
      <c r="DB160" s="88">
        <v>426</v>
      </c>
      <c r="DC160" s="88">
        <v>775</v>
      </c>
      <c r="DD160" s="88">
        <v>2730</v>
      </c>
      <c r="DE160" s="88">
        <v>258</v>
      </c>
      <c r="DF160" s="88">
        <v>600</v>
      </c>
      <c r="DG160" s="88">
        <v>858</v>
      </c>
      <c r="DH160" s="88">
        <v>21953</v>
      </c>
      <c r="DI160" s="88">
        <v>27256</v>
      </c>
      <c r="DJ160" s="88">
        <v>98620</v>
      </c>
      <c r="DK160" s="88">
        <v>83299</v>
      </c>
      <c r="DL160" s="88">
        <v>8093</v>
      </c>
      <c r="DM160" s="88">
        <v>7228</v>
      </c>
      <c r="DN160" s="88">
        <v>125876</v>
      </c>
    </row>
    <row r="161" spans="1:118" x14ac:dyDescent="0.25">
      <c r="A161" s="82">
        <v>35490</v>
      </c>
      <c r="B161" s="88">
        <v>9803</v>
      </c>
      <c r="C161" s="88">
        <v>12090</v>
      </c>
      <c r="D161" s="88">
        <v>69929</v>
      </c>
      <c r="E161" s="88">
        <v>3591</v>
      </c>
      <c r="F161" s="88">
        <v>5800</v>
      </c>
      <c r="G161" s="88">
        <v>1663</v>
      </c>
      <c r="H161" s="88">
        <v>-76</v>
      </c>
      <c r="I161" s="88">
        <v>5</v>
      </c>
      <c r="J161" s="88">
        <v>10982</v>
      </c>
      <c r="K161" s="88">
        <v>102804</v>
      </c>
      <c r="L161" s="88">
        <v>987</v>
      </c>
      <c r="M161" s="88">
        <v>11629</v>
      </c>
      <c r="N161" s="88">
        <v>3254</v>
      </c>
      <c r="O161" s="88">
        <v>1673</v>
      </c>
      <c r="P161" s="88">
        <v>493</v>
      </c>
      <c r="Q161" s="88">
        <v>65</v>
      </c>
      <c r="R161" s="88">
        <v>558</v>
      </c>
      <c r="S161" s="88">
        <v>18100</v>
      </c>
      <c r="T161" s="88">
        <v>120905</v>
      </c>
      <c r="U161" s="88">
        <v>3097</v>
      </c>
      <c r="V161" s="88">
        <v>1058</v>
      </c>
      <c r="W161" s="88">
        <v>766</v>
      </c>
      <c r="X161" s="88">
        <v>63</v>
      </c>
      <c r="Y161" s="88">
        <v>4984</v>
      </c>
      <c r="Z161" s="88">
        <v>4984</v>
      </c>
      <c r="AA161" s="88">
        <v>18002</v>
      </c>
      <c r="AB161" s="88">
        <v>451</v>
      </c>
      <c r="AC161" s="88">
        <v>783</v>
      </c>
      <c r="AD161" s="88">
        <v>2768</v>
      </c>
      <c r="AE161" s="88">
        <v>282</v>
      </c>
      <c r="AF161" s="88">
        <v>648</v>
      </c>
      <c r="AG161" s="88">
        <v>930</v>
      </c>
      <c r="AH161" s="88">
        <v>22935</v>
      </c>
      <c r="AI161" s="88">
        <v>27920</v>
      </c>
      <c r="AJ161" s="88">
        <v>92985</v>
      </c>
      <c r="AK161" s="88">
        <v>80372</v>
      </c>
      <c r="AL161" s="88">
        <v>5283</v>
      </c>
      <c r="AM161" s="88">
        <v>7330</v>
      </c>
      <c r="AN161" s="88">
        <v>120905</v>
      </c>
      <c r="AO161" s="88">
        <v>9805</v>
      </c>
      <c r="AP161" s="88">
        <v>12041</v>
      </c>
      <c r="AQ161" s="88">
        <v>69489</v>
      </c>
      <c r="AR161" s="88">
        <v>3602</v>
      </c>
      <c r="AS161" s="88">
        <v>5802</v>
      </c>
      <c r="AT161" s="88">
        <v>1621</v>
      </c>
      <c r="AU161" s="88">
        <v>-65</v>
      </c>
      <c r="AV161" s="88">
        <v>5</v>
      </c>
      <c r="AW161" s="88">
        <v>10965</v>
      </c>
      <c r="AX161" s="88">
        <v>102300</v>
      </c>
      <c r="AY161" s="88">
        <v>992</v>
      </c>
      <c r="AZ161" s="88">
        <v>11809</v>
      </c>
      <c r="BA161" s="88">
        <v>3242</v>
      </c>
      <c r="BB161" s="88">
        <v>1688</v>
      </c>
      <c r="BC161" s="88">
        <v>494</v>
      </c>
      <c r="BD161" s="88">
        <v>73</v>
      </c>
      <c r="BE161" s="88">
        <v>566</v>
      </c>
      <c r="BF161" s="88">
        <v>18297</v>
      </c>
      <c r="BG161" s="88">
        <v>120597</v>
      </c>
      <c r="BH161" s="88">
        <v>3047</v>
      </c>
      <c r="BI161" s="88">
        <v>1040</v>
      </c>
      <c r="BJ161" s="88">
        <v>747</v>
      </c>
      <c r="BK161" s="88">
        <v>65</v>
      </c>
      <c r="BL161" s="88">
        <v>4900</v>
      </c>
      <c r="BM161" s="88">
        <v>4900</v>
      </c>
      <c r="BN161" s="88">
        <v>17909</v>
      </c>
      <c r="BO161" s="88">
        <v>453</v>
      </c>
      <c r="BP161" s="88">
        <v>783</v>
      </c>
      <c r="BQ161" s="88">
        <v>2769</v>
      </c>
      <c r="BR161" s="88">
        <v>284</v>
      </c>
      <c r="BS161" s="88">
        <v>625</v>
      </c>
      <c r="BT161" s="88">
        <v>908</v>
      </c>
      <c r="BU161" s="88">
        <v>22823</v>
      </c>
      <c r="BV161" s="88">
        <v>27723</v>
      </c>
      <c r="BW161" s="88">
        <v>92874</v>
      </c>
      <c r="BX161" s="88">
        <v>80390</v>
      </c>
      <c r="BY161" s="88">
        <v>5162</v>
      </c>
      <c r="BZ161" s="88">
        <v>7323</v>
      </c>
      <c r="CA161" s="88">
        <v>120597</v>
      </c>
      <c r="CB161" s="88">
        <v>9803</v>
      </c>
      <c r="CC161" s="88">
        <v>10631</v>
      </c>
      <c r="CD161" s="88">
        <v>67904</v>
      </c>
      <c r="CE161" s="88">
        <v>3602</v>
      </c>
      <c r="CF161" s="88">
        <v>5802</v>
      </c>
      <c r="CG161" s="88">
        <v>1930</v>
      </c>
      <c r="CH161" s="88">
        <v>-7</v>
      </c>
      <c r="CI161" s="88">
        <v>5</v>
      </c>
      <c r="CJ161" s="88">
        <v>11331</v>
      </c>
      <c r="CK161" s="88">
        <v>99669</v>
      </c>
      <c r="CL161" s="88">
        <v>992</v>
      </c>
      <c r="CM161" s="88">
        <v>10870</v>
      </c>
      <c r="CN161" s="88">
        <v>3251</v>
      </c>
      <c r="CO161" s="88">
        <v>1760</v>
      </c>
      <c r="CP161" s="88">
        <v>493</v>
      </c>
      <c r="CQ161" s="88">
        <v>67</v>
      </c>
      <c r="CR161" s="88">
        <v>559</v>
      </c>
      <c r="CS161" s="88">
        <v>17431</v>
      </c>
      <c r="CT161" s="88">
        <v>117100</v>
      </c>
      <c r="CU161" s="88">
        <v>3047</v>
      </c>
      <c r="CV161" s="88">
        <v>1040</v>
      </c>
      <c r="CW161" s="88">
        <v>747</v>
      </c>
      <c r="CX161" s="88">
        <v>67</v>
      </c>
      <c r="CY161" s="88">
        <v>4902</v>
      </c>
      <c r="CZ161" s="88">
        <v>4902</v>
      </c>
      <c r="DA161" s="88">
        <v>17830</v>
      </c>
      <c r="DB161" s="88">
        <v>439</v>
      </c>
      <c r="DC161" s="88">
        <v>783</v>
      </c>
      <c r="DD161" s="88">
        <v>2769</v>
      </c>
      <c r="DE161" s="88">
        <v>329</v>
      </c>
      <c r="DF161" s="88">
        <v>628</v>
      </c>
      <c r="DG161" s="88">
        <v>957</v>
      </c>
      <c r="DH161" s="88">
        <v>22778</v>
      </c>
      <c r="DI161" s="88">
        <v>27680</v>
      </c>
      <c r="DJ161" s="88">
        <v>89420</v>
      </c>
      <c r="DK161" s="88">
        <v>77644</v>
      </c>
      <c r="DL161" s="88">
        <v>4452</v>
      </c>
      <c r="DM161" s="88">
        <v>7323</v>
      </c>
      <c r="DN161" s="88">
        <v>117100</v>
      </c>
    </row>
    <row r="162" spans="1:118" x14ac:dyDescent="0.25">
      <c r="A162" s="82">
        <v>35582</v>
      </c>
      <c r="B162" s="88">
        <v>9956</v>
      </c>
      <c r="C162" s="88">
        <v>12580</v>
      </c>
      <c r="D162" s="88">
        <v>70721</v>
      </c>
      <c r="E162" s="88">
        <v>3382</v>
      </c>
      <c r="F162" s="88">
        <v>5730</v>
      </c>
      <c r="G162" s="88">
        <v>1736</v>
      </c>
      <c r="H162" s="88">
        <v>-92</v>
      </c>
      <c r="I162" s="88">
        <v>5</v>
      </c>
      <c r="J162" s="88">
        <v>10760</v>
      </c>
      <c r="K162" s="88">
        <v>104017</v>
      </c>
      <c r="L162" s="88">
        <v>939</v>
      </c>
      <c r="M162" s="88">
        <v>11684</v>
      </c>
      <c r="N162" s="88">
        <v>3212</v>
      </c>
      <c r="O162" s="88">
        <v>1553</v>
      </c>
      <c r="P162" s="88">
        <v>508</v>
      </c>
      <c r="Q162" s="88">
        <v>83</v>
      </c>
      <c r="R162" s="88">
        <v>590</v>
      </c>
      <c r="S162" s="88">
        <v>17979</v>
      </c>
      <c r="T162" s="88">
        <v>121996</v>
      </c>
      <c r="U162" s="88">
        <v>2894</v>
      </c>
      <c r="V162" s="88">
        <v>970</v>
      </c>
      <c r="W162" s="88">
        <v>753</v>
      </c>
      <c r="X162" s="88">
        <v>63</v>
      </c>
      <c r="Y162" s="88">
        <v>4680</v>
      </c>
      <c r="Z162" s="88">
        <v>4680</v>
      </c>
      <c r="AA162" s="88">
        <v>18139</v>
      </c>
      <c r="AB162" s="88">
        <v>465</v>
      </c>
      <c r="AC162" s="88">
        <v>798</v>
      </c>
      <c r="AD162" s="88">
        <v>2802</v>
      </c>
      <c r="AE162" s="88">
        <v>288</v>
      </c>
      <c r="AF162" s="88">
        <v>678</v>
      </c>
      <c r="AG162" s="88">
        <v>966</v>
      </c>
      <c r="AH162" s="88">
        <v>23171</v>
      </c>
      <c r="AI162" s="88">
        <v>27851</v>
      </c>
      <c r="AJ162" s="88">
        <v>94145</v>
      </c>
      <c r="AK162" s="88">
        <v>81829</v>
      </c>
      <c r="AL162" s="88">
        <v>4816</v>
      </c>
      <c r="AM162" s="88">
        <v>7500</v>
      </c>
      <c r="AN162" s="88">
        <v>121996</v>
      </c>
      <c r="AO162" s="88">
        <v>9974</v>
      </c>
      <c r="AP162" s="88">
        <v>12509</v>
      </c>
      <c r="AQ162" s="88">
        <v>71314</v>
      </c>
      <c r="AR162" s="88">
        <v>3399</v>
      </c>
      <c r="AS162" s="88">
        <v>5747</v>
      </c>
      <c r="AT162" s="88">
        <v>1750</v>
      </c>
      <c r="AU162" s="88">
        <v>-98</v>
      </c>
      <c r="AV162" s="88">
        <v>5</v>
      </c>
      <c r="AW162" s="88">
        <v>10802</v>
      </c>
      <c r="AX162" s="88">
        <v>104599</v>
      </c>
      <c r="AY162" s="88">
        <v>950</v>
      </c>
      <c r="AZ162" s="88">
        <v>11574</v>
      </c>
      <c r="BA162" s="88">
        <v>3232</v>
      </c>
      <c r="BB162" s="88">
        <v>1582</v>
      </c>
      <c r="BC162" s="88">
        <v>492</v>
      </c>
      <c r="BD162" s="88">
        <v>80</v>
      </c>
      <c r="BE162" s="88">
        <v>572</v>
      </c>
      <c r="BF162" s="88">
        <v>17910</v>
      </c>
      <c r="BG162" s="88">
        <v>122508</v>
      </c>
      <c r="BH162" s="88">
        <v>2926</v>
      </c>
      <c r="BI162" s="88">
        <v>996</v>
      </c>
      <c r="BJ162" s="88">
        <v>794</v>
      </c>
      <c r="BK162" s="88">
        <v>63</v>
      </c>
      <c r="BL162" s="88">
        <v>4780</v>
      </c>
      <c r="BM162" s="88">
        <v>4780</v>
      </c>
      <c r="BN162" s="88">
        <v>18441</v>
      </c>
      <c r="BO162" s="88">
        <v>474</v>
      </c>
      <c r="BP162" s="88">
        <v>796</v>
      </c>
      <c r="BQ162" s="88">
        <v>2802</v>
      </c>
      <c r="BR162" s="88">
        <v>281</v>
      </c>
      <c r="BS162" s="88">
        <v>702</v>
      </c>
      <c r="BT162" s="88">
        <v>983</v>
      </c>
      <c r="BU162" s="88">
        <v>23495</v>
      </c>
      <c r="BV162" s="88">
        <v>28275</v>
      </c>
      <c r="BW162" s="88">
        <v>94233</v>
      </c>
      <c r="BX162" s="88">
        <v>81711</v>
      </c>
      <c r="BY162" s="88">
        <v>5046</v>
      </c>
      <c r="BZ162" s="88">
        <v>7476</v>
      </c>
      <c r="CA162" s="88">
        <v>122508</v>
      </c>
      <c r="CB162" s="88">
        <v>9996</v>
      </c>
      <c r="CC162" s="88">
        <v>11677</v>
      </c>
      <c r="CD162" s="88">
        <v>70841</v>
      </c>
      <c r="CE162" s="88">
        <v>3399</v>
      </c>
      <c r="CF162" s="88">
        <v>5747</v>
      </c>
      <c r="CG162" s="88">
        <v>1312</v>
      </c>
      <c r="CH162" s="88">
        <v>-221</v>
      </c>
      <c r="CI162" s="88">
        <v>5</v>
      </c>
      <c r="CJ162" s="88">
        <v>10240</v>
      </c>
      <c r="CK162" s="88">
        <v>102755</v>
      </c>
      <c r="CL162" s="88">
        <v>950</v>
      </c>
      <c r="CM162" s="88">
        <v>11758</v>
      </c>
      <c r="CN162" s="88">
        <v>3215</v>
      </c>
      <c r="CO162" s="88">
        <v>1289</v>
      </c>
      <c r="CP162" s="88">
        <v>493</v>
      </c>
      <c r="CQ162" s="88">
        <v>83</v>
      </c>
      <c r="CR162" s="88">
        <v>575</v>
      </c>
      <c r="CS162" s="88">
        <v>17786</v>
      </c>
      <c r="CT162" s="88">
        <v>120542</v>
      </c>
      <c r="CU162" s="88">
        <v>2926</v>
      </c>
      <c r="CV162" s="88">
        <v>996</v>
      </c>
      <c r="CW162" s="88">
        <v>794</v>
      </c>
      <c r="CX162" s="88">
        <v>60</v>
      </c>
      <c r="CY162" s="88">
        <v>4777</v>
      </c>
      <c r="CZ162" s="88">
        <v>4777</v>
      </c>
      <c r="DA162" s="88">
        <v>21307</v>
      </c>
      <c r="DB162" s="88">
        <v>485</v>
      </c>
      <c r="DC162" s="88">
        <v>796</v>
      </c>
      <c r="DD162" s="88">
        <v>2802</v>
      </c>
      <c r="DE162" s="88">
        <v>260</v>
      </c>
      <c r="DF162" s="88">
        <v>742</v>
      </c>
      <c r="DG162" s="88">
        <v>1002</v>
      </c>
      <c r="DH162" s="88">
        <v>26392</v>
      </c>
      <c r="DI162" s="88">
        <v>31168</v>
      </c>
      <c r="DJ162" s="88">
        <v>89373</v>
      </c>
      <c r="DK162" s="88">
        <v>80483</v>
      </c>
      <c r="DL162" s="88">
        <v>1414</v>
      </c>
      <c r="DM162" s="88">
        <v>7476</v>
      </c>
      <c r="DN162" s="88">
        <v>120542</v>
      </c>
    </row>
    <row r="163" spans="1:118" x14ac:dyDescent="0.25">
      <c r="A163" s="82">
        <v>35674</v>
      </c>
      <c r="B163" s="88">
        <v>10089</v>
      </c>
      <c r="C163" s="88">
        <v>12995</v>
      </c>
      <c r="D163" s="88">
        <v>71329</v>
      </c>
      <c r="E163" s="88">
        <v>3190</v>
      </c>
      <c r="F163" s="88">
        <v>5664</v>
      </c>
      <c r="G163" s="88">
        <v>1816</v>
      </c>
      <c r="H163" s="88">
        <v>-95</v>
      </c>
      <c r="I163" s="88">
        <v>5</v>
      </c>
      <c r="J163" s="88">
        <v>10579</v>
      </c>
      <c r="K163" s="88">
        <v>104992</v>
      </c>
      <c r="L163" s="88">
        <v>872</v>
      </c>
      <c r="M163" s="88">
        <v>11776</v>
      </c>
      <c r="N163" s="88">
        <v>3196</v>
      </c>
      <c r="O163" s="88">
        <v>1465</v>
      </c>
      <c r="P163" s="88">
        <v>529</v>
      </c>
      <c r="Q163" s="88">
        <v>94</v>
      </c>
      <c r="R163" s="88">
        <v>623</v>
      </c>
      <c r="S163" s="88">
        <v>17933</v>
      </c>
      <c r="T163" s="88">
        <v>122925</v>
      </c>
      <c r="U163" s="88">
        <v>2778</v>
      </c>
      <c r="V163" s="88">
        <v>912</v>
      </c>
      <c r="W163" s="88">
        <v>729</v>
      </c>
      <c r="X163" s="88">
        <v>68</v>
      </c>
      <c r="Y163" s="88">
        <v>4487</v>
      </c>
      <c r="Z163" s="88">
        <v>4487</v>
      </c>
      <c r="AA163" s="88">
        <v>18369</v>
      </c>
      <c r="AB163" s="88">
        <v>472</v>
      </c>
      <c r="AC163" s="88">
        <v>814</v>
      </c>
      <c r="AD163" s="88">
        <v>2834</v>
      </c>
      <c r="AE163" s="88">
        <v>298</v>
      </c>
      <c r="AF163" s="88">
        <v>711</v>
      </c>
      <c r="AG163" s="88">
        <v>1009</v>
      </c>
      <c r="AH163" s="88">
        <v>23497</v>
      </c>
      <c r="AI163" s="88">
        <v>27984</v>
      </c>
      <c r="AJ163" s="88">
        <v>94941</v>
      </c>
      <c r="AK163" s="88">
        <v>83267</v>
      </c>
      <c r="AL163" s="88">
        <v>3976</v>
      </c>
      <c r="AM163" s="88">
        <v>7698</v>
      </c>
      <c r="AN163" s="88">
        <v>122925</v>
      </c>
      <c r="AO163" s="88">
        <v>10058</v>
      </c>
      <c r="AP163" s="88">
        <v>13036</v>
      </c>
      <c r="AQ163" s="88">
        <v>71066</v>
      </c>
      <c r="AR163" s="88">
        <v>3165</v>
      </c>
      <c r="AS163" s="88">
        <v>5669</v>
      </c>
      <c r="AT163" s="88">
        <v>1814</v>
      </c>
      <c r="AU163" s="88">
        <v>-117</v>
      </c>
      <c r="AV163" s="88">
        <v>5</v>
      </c>
      <c r="AW163" s="88">
        <v>10536</v>
      </c>
      <c r="AX163" s="88">
        <v>104696</v>
      </c>
      <c r="AY163" s="88">
        <v>855</v>
      </c>
      <c r="AZ163" s="88">
        <v>11640</v>
      </c>
      <c r="BA163" s="88">
        <v>3175</v>
      </c>
      <c r="BB163" s="88">
        <v>1414</v>
      </c>
      <c r="BC163" s="88">
        <v>544</v>
      </c>
      <c r="BD163" s="88">
        <v>87</v>
      </c>
      <c r="BE163" s="88">
        <v>631</v>
      </c>
      <c r="BF163" s="88">
        <v>17714</v>
      </c>
      <c r="BG163" s="88">
        <v>122410</v>
      </c>
      <c r="BH163" s="88">
        <v>2736</v>
      </c>
      <c r="BI163" s="88">
        <v>876</v>
      </c>
      <c r="BJ163" s="88">
        <v>707</v>
      </c>
      <c r="BK163" s="88">
        <v>63</v>
      </c>
      <c r="BL163" s="88">
        <v>4382</v>
      </c>
      <c r="BM163" s="88">
        <v>4382</v>
      </c>
      <c r="BN163" s="88">
        <v>17917</v>
      </c>
      <c r="BO163" s="88">
        <v>463</v>
      </c>
      <c r="BP163" s="88">
        <v>816</v>
      </c>
      <c r="BQ163" s="88">
        <v>2833</v>
      </c>
      <c r="BR163" s="88">
        <v>302</v>
      </c>
      <c r="BS163" s="88">
        <v>722</v>
      </c>
      <c r="BT163" s="88">
        <v>1024</v>
      </c>
      <c r="BU163" s="88">
        <v>23053</v>
      </c>
      <c r="BV163" s="88">
        <v>27436</v>
      </c>
      <c r="BW163" s="88">
        <v>94975</v>
      </c>
      <c r="BX163" s="88">
        <v>83353</v>
      </c>
      <c r="BY163" s="88">
        <v>3897</v>
      </c>
      <c r="BZ163" s="88">
        <v>7726</v>
      </c>
      <c r="CA163" s="88">
        <v>122410</v>
      </c>
      <c r="CB163" s="88">
        <v>10045</v>
      </c>
      <c r="CC163" s="88">
        <v>11952</v>
      </c>
      <c r="CD163" s="88">
        <v>70895</v>
      </c>
      <c r="CE163" s="88">
        <v>3165</v>
      </c>
      <c r="CF163" s="88">
        <v>5669</v>
      </c>
      <c r="CG163" s="88">
        <v>2183</v>
      </c>
      <c r="CH163" s="88">
        <v>-85</v>
      </c>
      <c r="CI163" s="88">
        <v>5</v>
      </c>
      <c r="CJ163" s="88">
        <v>10936</v>
      </c>
      <c r="CK163" s="88">
        <v>103829</v>
      </c>
      <c r="CL163" s="88">
        <v>855</v>
      </c>
      <c r="CM163" s="88">
        <v>11754</v>
      </c>
      <c r="CN163" s="88">
        <v>3166</v>
      </c>
      <c r="CO163" s="88">
        <v>1562</v>
      </c>
      <c r="CP163" s="88">
        <v>544</v>
      </c>
      <c r="CQ163" s="88">
        <v>92</v>
      </c>
      <c r="CR163" s="88">
        <v>636</v>
      </c>
      <c r="CS163" s="88">
        <v>17973</v>
      </c>
      <c r="CT163" s="88">
        <v>121802</v>
      </c>
      <c r="CU163" s="88">
        <v>2736</v>
      </c>
      <c r="CV163" s="88">
        <v>876</v>
      </c>
      <c r="CW163" s="88">
        <v>707</v>
      </c>
      <c r="CX163" s="88">
        <v>65</v>
      </c>
      <c r="CY163" s="88">
        <v>4384</v>
      </c>
      <c r="CZ163" s="88">
        <v>4384</v>
      </c>
      <c r="DA163" s="88">
        <v>15695</v>
      </c>
      <c r="DB163" s="88">
        <v>471</v>
      </c>
      <c r="DC163" s="88">
        <v>816</v>
      </c>
      <c r="DD163" s="88">
        <v>2833</v>
      </c>
      <c r="DE163" s="88">
        <v>299</v>
      </c>
      <c r="DF163" s="88">
        <v>707</v>
      </c>
      <c r="DG163" s="88">
        <v>1006</v>
      </c>
      <c r="DH163" s="88">
        <v>20822</v>
      </c>
      <c r="DI163" s="88">
        <v>25206</v>
      </c>
      <c r="DJ163" s="88">
        <v>96596</v>
      </c>
      <c r="DK163" s="88">
        <v>83212</v>
      </c>
      <c r="DL163" s="88">
        <v>5658</v>
      </c>
      <c r="DM163" s="88">
        <v>7726</v>
      </c>
      <c r="DN163" s="88">
        <v>121802</v>
      </c>
    </row>
    <row r="164" spans="1:118" x14ac:dyDescent="0.25">
      <c r="A164" s="82">
        <v>35765</v>
      </c>
      <c r="B164" s="88">
        <v>10229</v>
      </c>
      <c r="C164" s="88">
        <v>13325</v>
      </c>
      <c r="D164" s="88">
        <v>71817</v>
      </c>
      <c r="E164" s="88">
        <v>3064</v>
      </c>
      <c r="F164" s="88">
        <v>5627</v>
      </c>
      <c r="G164" s="88">
        <v>1900</v>
      </c>
      <c r="H164" s="88">
        <v>-101</v>
      </c>
      <c r="I164" s="88">
        <v>5</v>
      </c>
      <c r="J164" s="88">
        <v>10495</v>
      </c>
      <c r="K164" s="88">
        <v>105866</v>
      </c>
      <c r="L164" s="88">
        <v>816</v>
      </c>
      <c r="M164" s="88">
        <v>11694</v>
      </c>
      <c r="N164" s="88">
        <v>3207</v>
      </c>
      <c r="O164" s="88">
        <v>1590</v>
      </c>
      <c r="P164" s="88">
        <v>543</v>
      </c>
      <c r="Q164" s="88">
        <v>84</v>
      </c>
      <c r="R164" s="88">
        <v>626</v>
      </c>
      <c r="S164" s="88">
        <v>17933</v>
      </c>
      <c r="T164" s="88">
        <v>123799</v>
      </c>
      <c r="U164" s="88">
        <v>2768</v>
      </c>
      <c r="V164" s="88">
        <v>890</v>
      </c>
      <c r="W164" s="88">
        <v>709</v>
      </c>
      <c r="X164" s="88">
        <v>72</v>
      </c>
      <c r="Y164" s="88">
        <v>4438</v>
      </c>
      <c r="Z164" s="88">
        <v>4438</v>
      </c>
      <c r="AA164" s="88">
        <v>18756</v>
      </c>
      <c r="AB164" s="88">
        <v>474</v>
      </c>
      <c r="AC164" s="88">
        <v>828</v>
      </c>
      <c r="AD164" s="88">
        <v>2866</v>
      </c>
      <c r="AE164" s="88">
        <v>308</v>
      </c>
      <c r="AF164" s="88">
        <v>731</v>
      </c>
      <c r="AG164" s="88">
        <v>1039</v>
      </c>
      <c r="AH164" s="88">
        <v>23962</v>
      </c>
      <c r="AI164" s="88">
        <v>28400</v>
      </c>
      <c r="AJ164" s="88">
        <v>95399</v>
      </c>
      <c r="AK164" s="88">
        <v>84506</v>
      </c>
      <c r="AL164" s="88">
        <v>3017</v>
      </c>
      <c r="AM164" s="88">
        <v>7876</v>
      </c>
      <c r="AN164" s="88">
        <v>123799</v>
      </c>
      <c r="AO164" s="88">
        <v>10237</v>
      </c>
      <c r="AP164" s="88">
        <v>13453</v>
      </c>
      <c r="AQ164" s="88">
        <v>71840</v>
      </c>
      <c r="AR164" s="88">
        <v>3057</v>
      </c>
      <c r="AS164" s="88">
        <v>5613</v>
      </c>
      <c r="AT164" s="88">
        <v>1938</v>
      </c>
      <c r="AU164" s="88">
        <v>-71</v>
      </c>
      <c r="AV164" s="88">
        <v>5</v>
      </c>
      <c r="AW164" s="88">
        <v>10542</v>
      </c>
      <c r="AX164" s="88">
        <v>106072</v>
      </c>
      <c r="AY164" s="88">
        <v>813</v>
      </c>
      <c r="AZ164" s="88">
        <v>11952</v>
      </c>
      <c r="BA164" s="88">
        <v>3178</v>
      </c>
      <c r="BB164" s="88">
        <v>1531</v>
      </c>
      <c r="BC164" s="88">
        <v>545</v>
      </c>
      <c r="BD164" s="88">
        <v>113</v>
      </c>
      <c r="BE164" s="88">
        <v>658</v>
      </c>
      <c r="BF164" s="88">
        <v>18132</v>
      </c>
      <c r="BG164" s="88">
        <v>124204</v>
      </c>
      <c r="BH164" s="88">
        <v>2767</v>
      </c>
      <c r="BI164" s="88">
        <v>884</v>
      </c>
      <c r="BJ164" s="88">
        <v>698</v>
      </c>
      <c r="BK164" s="88">
        <v>77</v>
      </c>
      <c r="BL164" s="88">
        <v>4426</v>
      </c>
      <c r="BM164" s="88">
        <v>4426</v>
      </c>
      <c r="BN164" s="88">
        <v>18933</v>
      </c>
      <c r="BO164" s="88">
        <v>482</v>
      </c>
      <c r="BP164" s="88">
        <v>829</v>
      </c>
      <c r="BQ164" s="88">
        <v>2866</v>
      </c>
      <c r="BR164" s="88">
        <v>309</v>
      </c>
      <c r="BS164" s="88">
        <v>714</v>
      </c>
      <c r="BT164" s="88">
        <v>1023</v>
      </c>
      <c r="BU164" s="88">
        <v>24132</v>
      </c>
      <c r="BV164" s="88">
        <v>28559</v>
      </c>
      <c r="BW164" s="88">
        <v>95645</v>
      </c>
      <c r="BX164" s="88">
        <v>84784</v>
      </c>
      <c r="BY164" s="88">
        <v>2982</v>
      </c>
      <c r="BZ164" s="88">
        <v>7879</v>
      </c>
      <c r="CA164" s="88">
        <v>124204</v>
      </c>
      <c r="CB164" s="88">
        <v>10227</v>
      </c>
      <c r="CC164" s="88">
        <v>16125</v>
      </c>
      <c r="CD164" s="88">
        <v>74098</v>
      </c>
      <c r="CE164" s="88">
        <v>3057</v>
      </c>
      <c r="CF164" s="88">
        <v>5613</v>
      </c>
      <c r="CG164" s="88">
        <v>1836</v>
      </c>
      <c r="CH164" s="88">
        <v>-37</v>
      </c>
      <c r="CI164" s="88">
        <v>5</v>
      </c>
      <c r="CJ164" s="88">
        <v>10474</v>
      </c>
      <c r="CK164" s="88">
        <v>110925</v>
      </c>
      <c r="CL164" s="88">
        <v>813</v>
      </c>
      <c r="CM164" s="88">
        <v>12432</v>
      </c>
      <c r="CN164" s="88">
        <v>3194</v>
      </c>
      <c r="CO164" s="88">
        <v>1536</v>
      </c>
      <c r="CP164" s="88">
        <v>544</v>
      </c>
      <c r="CQ164" s="88">
        <v>113</v>
      </c>
      <c r="CR164" s="88">
        <v>657</v>
      </c>
      <c r="CS164" s="88">
        <v>18633</v>
      </c>
      <c r="CT164" s="88">
        <v>129558</v>
      </c>
      <c r="CU164" s="88">
        <v>2767</v>
      </c>
      <c r="CV164" s="88">
        <v>884</v>
      </c>
      <c r="CW164" s="88">
        <v>698</v>
      </c>
      <c r="CX164" s="88">
        <v>76</v>
      </c>
      <c r="CY164" s="88">
        <v>4426</v>
      </c>
      <c r="CZ164" s="88">
        <v>4426</v>
      </c>
      <c r="DA164" s="88">
        <v>18298</v>
      </c>
      <c r="DB164" s="88">
        <v>477</v>
      </c>
      <c r="DC164" s="88">
        <v>829</v>
      </c>
      <c r="DD164" s="88">
        <v>2866</v>
      </c>
      <c r="DE164" s="88">
        <v>284</v>
      </c>
      <c r="DF164" s="88">
        <v>681</v>
      </c>
      <c r="DG164" s="88">
        <v>965</v>
      </c>
      <c r="DH164" s="88">
        <v>23434</v>
      </c>
      <c r="DI164" s="88">
        <v>27860</v>
      </c>
      <c r="DJ164" s="88">
        <v>101698</v>
      </c>
      <c r="DK164" s="88">
        <v>89044</v>
      </c>
      <c r="DL164" s="88">
        <v>4775</v>
      </c>
      <c r="DM164" s="88">
        <v>7879</v>
      </c>
      <c r="DN164" s="88">
        <v>129558</v>
      </c>
    </row>
    <row r="165" spans="1:118" x14ac:dyDescent="0.25">
      <c r="A165" s="82">
        <v>35855</v>
      </c>
      <c r="B165" s="88">
        <v>10386</v>
      </c>
      <c r="C165" s="88">
        <v>13408</v>
      </c>
      <c r="D165" s="88">
        <v>72668</v>
      </c>
      <c r="E165" s="88">
        <v>3038</v>
      </c>
      <c r="F165" s="88">
        <v>5644</v>
      </c>
      <c r="G165" s="88">
        <v>1941</v>
      </c>
      <c r="H165" s="88">
        <v>-114</v>
      </c>
      <c r="I165" s="88">
        <v>5</v>
      </c>
      <c r="J165" s="88">
        <v>10514</v>
      </c>
      <c r="K165" s="88">
        <v>106975</v>
      </c>
      <c r="L165" s="88">
        <v>782</v>
      </c>
      <c r="M165" s="88">
        <v>11734</v>
      </c>
      <c r="N165" s="88">
        <v>3217</v>
      </c>
      <c r="O165" s="88">
        <v>1897</v>
      </c>
      <c r="P165" s="88">
        <v>547</v>
      </c>
      <c r="Q165" s="88">
        <v>66</v>
      </c>
      <c r="R165" s="88">
        <v>614</v>
      </c>
      <c r="S165" s="88">
        <v>18243</v>
      </c>
      <c r="T165" s="88">
        <v>125219</v>
      </c>
      <c r="U165" s="88">
        <v>2831</v>
      </c>
      <c r="V165" s="88">
        <v>888</v>
      </c>
      <c r="W165" s="88">
        <v>707</v>
      </c>
      <c r="X165" s="88">
        <v>75</v>
      </c>
      <c r="Y165" s="88">
        <v>4501</v>
      </c>
      <c r="Z165" s="88">
        <v>4501</v>
      </c>
      <c r="AA165" s="88">
        <v>19345</v>
      </c>
      <c r="AB165" s="88">
        <v>482</v>
      </c>
      <c r="AC165" s="88">
        <v>838</v>
      </c>
      <c r="AD165" s="88">
        <v>2894</v>
      </c>
      <c r="AE165" s="88">
        <v>313</v>
      </c>
      <c r="AF165" s="88">
        <v>794</v>
      </c>
      <c r="AG165" s="88">
        <v>1107</v>
      </c>
      <c r="AH165" s="88">
        <v>24666</v>
      </c>
      <c r="AI165" s="88">
        <v>29167</v>
      </c>
      <c r="AJ165" s="88">
        <v>96052</v>
      </c>
      <c r="AK165" s="88">
        <v>85661</v>
      </c>
      <c r="AL165" s="88">
        <v>2398</v>
      </c>
      <c r="AM165" s="88">
        <v>7992</v>
      </c>
      <c r="AN165" s="88">
        <v>125219</v>
      </c>
      <c r="AO165" s="88">
        <v>10387</v>
      </c>
      <c r="AP165" s="88">
        <v>13253</v>
      </c>
      <c r="AQ165" s="88">
        <v>72613</v>
      </c>
      <c r="AR165" s="88">
        <v>3022</v>
      </c>
      <c r="AS165" s="88">
        <v>5632</v>
      </c>
      <c r="AT165" s="88">
        <v>1873</v>
      </c>
      <c r="AU165" s="88">
        <v>-116</v>
      </c>
      <c r="AV165" s="88">
        <v>5</v>
      </c>
      <c r="AW165" s="88">
        <v>10416</v>
      </c>
      <c r="AX165" s="88">
        <v>106670</v>
      </c>
      <c r="AY165" s="88">
        <v>783</v>
      </c>
      <c r="AZ165" s="88">
        <v>11816</v>
      </c>
      <c r="BA165" s="88">
        <v>3276</v>
      </c>
      <c r="BB165" s="88">
        <v>1851</v>
      </c>
      <c r="BC165" s="88">
        <v>545</v>
      </c>
      <c r="BD165" s="88">
        <v>48</v>
      </c>
      <c r="BE165" s="88">
        <v>592</v>
      </c>
      <c r="BF165" s="88">
        <v>18319</v>
      </c>
      <c r="BG165" s="88">
        <v>124989</v>
      </c>
      <c r="BH165" s="88">
        <v>2837</v>
      </c>
      <c r="BI165" s="88">
        <v>932</v>
      </c>
      <c r="BJ165" s="88">
        <v>719</v>
      </c>
      <c r="BK165" s="88">
        <v>77</v>
      </c>
      <c r="BL165" s="88">
        <v>4564</v>
      </c>
      <c r="BM165" s="88">
        <v>4564</v>
      </c>
      <c r="BN165" s="88">
        <v>19498</v>
      </c>
      <c r="BO165" s="88">
        <v>475</v>
      </c>
      <c r="BP165" s="88">
        <v>838</v>
      </c>
      <c r="BQ165" s="88">
        <v>2894</v>
      </c>
      <c r="BR165" s="88">
        <v>312</v>
      </c>
      <c r="BS165" s="88">
        <v>809</v>
      </c>
      <c r="BT165" s="88">
        <v>1121</v>
      </c>
      <c r="BU165" s="88">
        <v>24827</v>
      </c>
      <c r="BV165" s="88">
        <v>29391</v>
      </c>
      <c r="BW165" s="88">
        <v>95598</v>
      </c>
      <c r="BX165" s="88">
        <v>85303</v>
      </c>
      <c r="BY165" s="88">
        <v>2302</v>
      </c>
      <c r="BZ165" s="88">
        <v>7993</v>
      </c>
      <c r="CA165" s="88">
        <v>124989</v>
      </c>
      <c r="CB165" s="88">
        <v>10386</v>
      </c>
      <c r="CC165" s="88">
        <v>12312</v>
      </c>
      <c r="CD165" s="88">
        <v>70934</v>
      </c>
      <c r="CE165" s="88">
        <v>3022</v>
      </c>
      <c r="CF165" s="88">
        <v>5632</v>
      </c>
      <c r="CG165" s="88">
        <v>2048</v>
      </c>
      <c r="CH165" s="88">
        <v>-48</v>
      </c>
      <c r="CI165" s="88">
        <v>5</v>
      </c>
      <c r="CJ165" s="88">
        <v>10658</v>
      </c>
      <c r="CK165" s="88">
        <v>104290</v>
      </c>
      <c r="CL165" s="88">
        <v>783</v>
      </c>
      <c r="CM165" s="88">
        <v>10842</v>
      </c>
      <c r="CN165" s="88">
        <v>3288</v>
      </c>
      <c r="CO165" s="88">
        <v>1923</v>
      </c>
      <c r="CP165" s="88">
        <v>544</v>
      </c>
      <c r="CQ165" s="88">
        <v>44</v>
      </c>
      <c r="CR165" s="88">
        <v>588</v>
      </c>
      <c r="CS165" s="88">
        <v>17424</v>
      </c>
      <c r="CT165" s="88">
        <v>121714</v>
      </c>
      <c r="CU165" s="88">
        <v>2837</v>
      </c>
      <c r="CV165" s="88">
        <v>932</v>
      </c>
      <c r="CW165" s="88">
        <v>719</v>
      </c>
      <c r="CX165" s="88">
        <v>79</v>
      </c>
      <c r="CY165" s="88">
        <v>4566</v>
      </c>
      <c r="CZ165" s="88">
        <v>4566</v>
      </c>
      <c r="DA165" s="88">
        <v>19319</v>
      </c>
      <c r="DB165" s="88">
        <v>462</v>
      </c>
      <c r="DC165" s="88">
        <v>838</v>
      </c>
      <c r="DD165" s="88">
        <v>2894</v>
      </c>
      <c r="DE165" s="88">
        <v>361</v>
      </c>
      <c r="DF165" s="88">
        <v>816</v>
      </c>
      <c r="DG165" s="88">
        <v>1178</v>
      </c>
      <c r="DH165" s="88">
        <v>24691</v>
      </c>
      <c r="DI165" s="88">
        <v>29257</v>
      </c>
      <c r="DJ165" s="88">
        <v>92457</v>
      </c>
      <c r="DK165" s="88">
        <v>82558</v>
      </c>
      <c r="DL165" s="88">
        <v>1906</v>
      </c>
      <c r="DM165" s="88">
        <v>7993</v>
      </c>
      <c r="DN165" s="88">
        <v>121714</v>
      </c>
    </row>
    <row r="166" spans="1:118" x14ac:dyDescent="0.25">
      <c r="A166" s="82">
        <v>35947</v>
      </c>
      <c r="B166" s="88">
        <v>10547</v>
      </c>
      <c r="C166" s="88">
        <v>13355</v>
      </c>
      <c r="D166" s="88">
        <v>74050</v>
      </c>
      <c r="E166" s="88">
        <v>3059</v>
      </c>
      <c r="F166" s="88">
        <v>5709</v>
      </c>
      <c r="G166" s="88">
        <v>1981</v>
      </c>
      <c r="H166" s="88">
        <v>-145</v>
      </c>
      <c r="I166" s="88">
        <v>5</v>
      </c>
      <c r="J166" s="88">
        <v>10608</v>
      </c>
      <c r="K166" s="88">
        <v>108561</v>
      </c>
      <c r="L166" s="88">
        <v>758</v>
      </c>
      <c r="M166" s="88">
        <v>11813</v>
      </c>
      <c r="N166" s="88">
        <v>3207</v>
      </c>
      <c r="O166" s="88">
        <v>2166</v>
      </c>
      <c r="P166" s="88">
        <v>551</v>
      </c>
      <c r="Q166" s="88">
        <v>62</v>
      </c>
      <c r="R166" s="88">
        <v>613</v>
      </c>
      <c r="S166" s="88">
        <v>18556</v>
      </c>
      <c r="T166" s="88">
        <v>127117</v>
      </c>
      <c r="U166" s="88">
        <v>2924</v>
      </c>
      <c r="V166" s="88">
        <v>909</v>
      </c>
      <c r="W166" s="88">
        <v>717</v>
      </c>
      <c r="X166" s="88">
        <v>79</v>
      </c>
      <c r="Y166" s="88">
        <v>4628</v>
      </c>
      <c r="Z166" s="88">
        <v>4628</v>
      </c>
      <c r="AA166" s="88">
        <v>20024</v>
      </c>
      <c r="AB166" s="88">
        <v>497</v>
      </c>
      <c r="AC166" s="88">
        <v>845</v>
      </c>
      <c r="AD166" s="88">
        <v>2915</v>
      </c>
      <c r="AE166" s="88">
        <v>313</v>
      </c>
      <c r="AF166" s="88">
        <v>924</v>
      </c>
      <c r="AG166" s="88">
        <v>1237</v>
      </c>
      <c r="AH166" s="88">
        <v>25519</v>
      </c>
      <c r="AI166" s="88">
        <v>30147</v>
      </c>
      <c r="AJ166" s="88">
        <v>96970</v>
      </c>
      <c r="AK166" s="88">
        <v>86882</v>
      </c>
      <c r="AL166" s="88">
        <v>2036</v>
      </c>
      <c r="AM166" s="88">
        <v>8052</v>
      </c>
      <c r="AN166" s="88">
        <v>127117</v>
      </c>
      <c r="AO166" s="88">
        <v>10546</v>
      </c>
      <c r="AP166" s="88">
        <v>13528</v>
      </c>
      <c r="AQ166" s="88">
        <v>73720</v>
      </c>
      <c r="AR166" s="88">
        <v>3070</v>
      </c>
      <c r="AS166" s="88">
        <v>5725</v>
      </c>
      <c r="AT166" s="88">
        <v>2094</v>
      </c>
      <c r="AU166" s="88">
        <v>-166</v>
      </c>
      <c r="AV166" s="88">
        <v>5</v>
      </c>
      <c r="AW166" s="88">
        <v>10727</v>
      </c>
      <c r="AX166" s="88">
        <v>108520</v>
      </c>
      <c r="AY166" s="88">
        <v>765</v>
      </c>
      <c r="AZ166" s="88">
        <v>11031</v>
      </c>
      <c r="BA166" s="88">
        <v>3189</v>
      </c>
      <c r="BB166" s="88">
        <v>2347</v>
      </c>
      <c r="BC166" s="88">
        <v>544</v>
      </c>
      <c r="BD166" s="88">
        <v>44</v>
      </c>
      <c r="BE166" s="88">
        <v>587</v>
      </c>
      <c r="BF166" s="88">
        <v>17919</v>
      </c>
      <c r="BG166" s="88">
        <v>126439</v>
      </c>
      <c r="BH166" s="88">
        <v>2930</v>
      </c>
      <c r="BI166" s="88">
        <v>879</v>
      </c>
      <c r="BJ166" s="88">
        <v>713</v>
      </c>
      <c r="BK166" s="88">
        <v>72</v>
      </c>
      <c r="BL166" s="88">
        <v>4594</v>
      </c>
      <c r="BM166" s="88">
        <v>4594</v>
      </c>
      <c r="BN166" s="88">
        <v>19626</v>
      </c>
      <c r="BO166" s="88">
        <v>498</v>
      </c>
      <c r="BP166" s="88">
        <v>843</v>
      </c>
      <c r="BQ166" s="88">
        <v>2919</v>
      </c>
      <c r="BR166" s="88">
        <v>314</v>
      </c>
      <c r="BS166" s="88">
        <v>852</v>
      </c>
      <c r="BT166" s="88">
        <v>1167</v>
      </c>
      <c r="BU166" s="88">
        <v>25053</v>
      </c>
      <c r="BV166" s="88">
        <v>29646</v>
      </c>
      <c r="BW166" s="88">
        <v>96793</v>
      </c>
      <c r="BX166" s="88">
        <v>86888</v>
      </c>
      <c r="BY166" s="88">
        <v>1835</v>
      </c>
      <c r="BZ166" s="88">
        <v>8070</v>
      </c>
      <c r="CA166" s="88">
        <v>126439</v>
      </c>
      <c r="CB166" s="88">
        <v>10573</v>
      </c>
      <c r="CC166" s="88">
        <v>12922</v>
      </c>
      <c r="CD166" s="88">
        <v>73260</v>
      </c>
      <c r="CE166" s="88">
        <v>3070</v>
      </c>
      <c r="CF166" s="88">
        <v>5725</v>
      </c>
      <c r="CG166" s="88">
        <v>1767</v>
      </c>
      <c r="CH166" s="88">
        <v>-304</v>
      </c>
      <c r="CI166" s="88">
        <v>5</v>
      </c>
      <c r="CJ166" s="88">
        <v>10263</v>
      </c>
      <c r="CK166" s="88">
        <v>107017</v>
      </c>
      <c r="CL166" s="88">
        <v>765</v>
      </c>
      <c r="CM166" s="88">
        <v>11310</v>
      </c>
      <c r="CN166" s="88">
        <v>3171</v>
      </c>
      <c r="CO166" s="88">
        <v>1983</v>
      </c>
      <c r="CP166" s="88">
        <v>544</v>
      </c>
      <c r="CQ166" s="88">
        <v>45</v>
      </c>
      <c r="CR166" s="88">
        <v>589</v>
      </c>
      <c r="CS166" s="88">
        <v>17818</v>
      </c>
      <c r="CT166" s="88">
        <v>124835</v>
      </c>
      <c r="CU166" s="88">
        <v>2930</v>
      </c>
      <c r="CV166" s="88">
        <v>879</v>
      </c>
      <c r="CW166" s="88">
        <v>713</v>
      </c>
      <c r="CX166" s="88">
        <v>69</v>
      </c>
      <c r="CY166" s="88">
        <v>4590</v>
      </c>
      <c r="CZ166" s="88">
        <v>4590</v>
      </c>
      <c r="DA166" s="88">
        <v>22699</v>
      </c>
      <c r="DB166" s="88">
        <v>507</v>
      </c>
      <c r="DC166" s="88">
        <v>843</v>
      </c>
      <c r="DD166" s="88">
        <v>2919</v>
      </c>
      <c r="DE166" s="88">
        <v>295</v>
      </c>
      <c r="DF166" s="88">
        <v>908</v>
      </c>
      <c r="DG166" s="88">
        <v>1203</v>
      </c>
      <c r="DH166" s="88">
        <v>28172</v>
      </c>
      <c r="DI166" s="88">
        <v>32762</v>
      </c>
      <c r="DJ166" s="88">
        <v>92073</v>
      </c>
      <c r="DK166" s="88">
        <v>85502</v>
      </c>
      <c r="DL166" s="88">
        <v>-1498</v>
      </c>
      <c r="DM166" s="88">
        <v>8070</v>
      </c>
      <c r="DN166" s="88">
        <v>124835</v>
      </c>
    </row>
    <row r="167" spans="1:118" x14ac:dyDescent="0.25">
      <c r="A167" s="82">
        <v>36039</v>
      </c>
      <c r="B167" s="88">
        <v>10700</v>
      </c>
      <c r="C167" s="88">
        <v>13292</v>
      </c>
      <c r="D167" s="88">
        <v>75397</v>
      </c>
      <c r="E167" s="88">
        <v>3070</v>
      </c>
      <c r="F167" s="88">
        <v>5798</v>
      </c>
      <c r="G167" s="88">
        <v>2082</v>
      </c>
      <c r="H167" s="88">
        <v>-162</v>
      </c>
      <c r="I167" s="88">
        <v>5</v>
      </c>
      <c r="J167" s="88">
        <v>10792</v>
      </c>
      <c r="K167" s="88">
        <v>110180</v>
      </c>
      <c r="L167" s="88">
        <v>733</v>
      </c>
      <c r="M167" s="88">
        <v>11790</v>
      </c>
      <c r="N167" s="88">
        <v>3177</v>
      </c>
      <c r="O167" s="88">
        <v>2282</v>
      </c>
      <c r="P167" s="88">
        <v>564</v>
      </c>
      <c r="Q167" s="88">
        <v>76</v>
      </c>
      <c r="R167" s="88">
        <v>641</v>
      </c>
      <c r="S167" s="88">
        <v>18622</v>
      </c>
      <c r="T167" s="88">
        <v>128802</v>
      </c>
      <c r="U167" s="88">
        <v>2979</v>
      </c>
      <c r="V167" s="88">
        <v>963</v>
      </c>
      <c r="W167" s="88">
        <v>713</v>
      </c>
      <c r="X167" s="88">
        <v>84</v>
      </c>
      <c r="Y167" s="88">
        <v>4738</v>
      </c>
      <c r="Z167" s="88">
        <v>4738</v>
      </c>
      <c r="AA167" s="88">
        <v>20569</v>
      </c>
      <c r="AB167" s="88">
        <v>517</v>
      </c>
      <c r="AC167" s="88">
        <v>853</v>
      </c>
      <c r="AD167" s="88">
        <v>2934</v>
      </c>
      <c r="AE167" s="88">
        <v>316</v>
      </c>
      <c r="AF167" s="88">
        <v>1082</v>
      </c>
      <c r="AG167" s="88">
        <v>1398</v>
      </c>
      <c r="AH167" s="88">
        <v>26271</v>
      </c>
      <c r="AI167" s="88">
        <v>31009</v>
      </c>
      <c r="AJ167" s="88">
        <v>97794</v>
      </c>
      <c r="AK167" s="88">
        <v>88301</v>
      </c>
      <c r="AL167" s="88">
        <v>1399</v>
      </c>
      <c r="AM167" s="88">
        <v>8094</v>
      </c>
      <c r="AN167" s="88">
        <v>128802</v>
      </c>
      <c r="AO167" s="88">
        <v>10704</v>
      </c>
      <c r="AP167" s="88">
        <v>13084</v>
      </c>
      <c r="AQ167" s="88">
        <v>75926</v>
      </c>
      <c r="AR167" s="88">
        <v>3108</v>
      </c>
      <c r="AS167" s="88">
        <v>5810</v>
      </c>
      <c r="AT167" s="88">
        <v>1924</v>
      </c>
      <c r="AU167" s="88">
        <v>-131</v>
      </c>
      <c r="AV167" s="88">
        <v>5</v>
      </c>
      <c r="AW167" s="88">
        <v>10715</v>
      </c>
      <c r="AX167" s="88">
        <v>110429</v>
      </c>
      <c r="AY167" s="88">
        <v>732</v>
      </c>
      <c r="AZ167" s="88">
        <v>12948</v>
      </c>
      <c r="BA167" s="88">
        <v>3161</v>
      </c>
      <c r="BB167" s="88">
        <v>2255</v>
      </c>
      <c r="BC167" s="88">
        <v>572</v>
      </c>
      <c r="BD167" s="88">
        <v>95</v>
      </c>
      <c r="BE167" s="88">
        <v>667</v>
      </c>
      <c r="BF167" s="88">
        <v>19764</v>
      </c>
      <c r="BG167" s="88">
        <v>130193</v>
      </c>
      <c r="BH167" s="88">
        <v>2995</v>
      </c>
      <c r="BI167" s="88">
        <v>938</v>
      </c>
      <c r="BJ167" s="88">
        <v>722</v>
      </c>
      <c r="BK167" s="88">
        <v>89</v>
      </c>
      <c r="BL167" s="88">
        <v>4744</v>
      </c>
      <c r="BM167" s="88">
        <v>4744</v>
      </c>
      <c r="BN167" s="88">
        <v>20928</v>
      </c>
      <c r="BO167" s="88">
        <v>517</v>
      </c>
      <c r="BP167" s="88">
        <v>853</v>
      </c>
      <c r="BQ167" s="88">
        <v>2931</v>
      </c>
      <c r="BR167" s="88">
        <v>312</v>
      </c>
      <c r="BS167" s="88">
        <v>1155</v>
      </c>
      <c r="BT167" s="88">
        <v>1467</v>
      </c>
      <c r="BU167" s="88">
        <v>26697</v>
      </c>
      <c r="BV167" s="88">
        <v>31441</v>
      </c>
      <c r="BW167" s="88">
        <v>98752</v>
      </c>
      <c r="BX167" s="88">
        <v>88582</v>
      </c>
      <c r="BY167" s="88">
        <v>2095</v>
      </c>
      <c r="BZ167" s="88">
        <v>8075</v>
      </c>
      <c r="CA167" s="88">
        <v>130193</v>
      </c>
      <c r="CB167" s="88">
        <v>10687</v>
      </c>
      <c r="CC167" s="88">
        <v>11895</v>
      </c>
      <c r="CD167" s="88">
        <v>75790</v>
      </c>
      <c r="CE167" s="88">
        <v>3108</v>
      </c>
      <c r="CF167" s="88">
        <v>5810</v>
      </c>
      <c r="CG167" s="88">
        <v>2274</v>
      </c>
      <c r="CH167" s="88">
        <v>-100</v>
      </c>
      <c r="CI167" s="88">
        <v>5</v>
      </c>
      <c r="CJ167" s="88">
        <v>11096</v>
      </c>
      <c r="CK167" s="88">
        <v>109468</v>
      </c>
      <c r="CL167" s="88">
        <v>732</v>
      </c>
      <c r="CM167" s="88">
        <v>13219</v>
      </c>
      <c r="CN167" s="88">
        <v>3149</v>
      </c>
      <c r="CO167" s="88">
        <v>2456</v>
      </c>
      <c r="CP167" s="88">
        <v>572</v>
      </c>
      <c r="CQ167" s="88">
        <v>99</v>
      </c>
      <c r="CR167" s="88">
        <v>671</v>
      </c>
      <c r="CS167" s="88">
        <v>20228</v>
      </c>
      <c r="CT167" s="88">
        <v>129696</v>
      </c>
      <c r="CU167" s="88">
        <v>2995</v>
      </c>
      <c r="CV167" s="88">
        <v>938</v>
      </c>
      <c r="CW167" s="88">
        <v>752</v>
      </c>
      <c r="CX167" s="88">
        <v>91</v>
      </c>
      <c r="CY167" s="88">
        <v>4776</v>
      </c>
      <c r="CZ167" s="88">
        <v>4776</v>
      </c>
      <c r="DA167" s="88">
        <v>18384</v>
      </c>
      <c r="DB167" s="88">
        <v>527</v>
      </c>
      <c r="DC167" s="88">
        <v>853</v>
      </c>
      <c r="DD167" s="88">
        <v>2931</v>
      </c>
      <c r="DE167" s="88">
        <v>306</v>
      </c>
      <c r="DF167" s="88">
        <v>1111</v>
      </c>
      <c r="DG167" s="88">
        <v>1418</v>
      </c>
      <c r="DH167" s="88">
        <v>24113</v>
      </c>
      <c r="DI167" s="88">
        <v>28889</v>
      </c>
      <c r="DJ167" s="88">
        <v>100807</v>
      </c>
      <c r="DK167" s="88">
        <v>88328</v>
      </c>
      <c r="DL167" s="88">
        <v>4404</v>
      </c>
      <c r="DM167" s="88">
        <v>8075</v>
      </c>
      <c r="DN167" s="88">
        <v>129696</v>
      </c>
    </row>
    <row r="168" spans="1:118" x14ac:dyDescent="0.25">
      <c r="A168" s="82">
        <v>36130</v>
      </c>
      <c r="B168" s="88">
        <v>10846</v>
      </c>
      <c r="C168" s="88">
        <v>13164</v>
      </c>
      <c r="D168" s="88">
        <v>76514</v>
      </c>
      <c r="E168" s="88">
        <v>3057</v>
      </c>
      <c r="F168" s="88">
        <v>5905</v>
      </c>
      <c r="G168" s="88">
        <v>2167</v>
      </c>
      <c r="H168" s="88">
        <v>-169</v>
      </c>
      <c r="I168" s="88">
        <v>5</v>
      </c>
      <c r="J168" s="88">
        <v>10964</v>
      </c>
      <c r="K168" s="88">
        <v>111489</v>
      </c>
      <c r="L168" s="88">
        <v>716</v>
      </c>
      <c r="M168" s="88">
        <v>11764</v>
      </c>
      <c r="N168" s="88">
        <v>3162</v>
      </c>
      <c r="O168" s="88">
        <v>2297</v>
      </c>
      <c r="P168" s="88">
        <v>578</v>
      </c>
      <c r="Q168" s="88">
        <v>94</v>
      </c>
      <c r="R168" s="88">
        <v>673</v>
      </c>
      <c r="S168" s="88">
        <v>18612</v>
      </c>
      <c r="T168" s="88">
        <v>130101</v>
      </c>
      <c r="U168" s="88">
        <v>3002</v>
      </c>
      <c r="V168" s="88">
        <v>1046</v>
      </c>
      <c r="W168" s="88">
        <v>702</v>
      </c>
      <c r="X168" s="88">
        <v>90</v>
      </c>
      <c r="Y168" s="88">
        <v>4839</v>
      </c>
      <c r="Z168" s="88">
        <v>4839</v>
      </c>
      <c r="AA168" s="88">
        <v>20822</v>
      </c>
      <c r="AB168" s="88">
        <v>532</v>
      </c>
      <c r="AC168" s="88">
        <v>859</v>
      </c>
      <c r="AD168" s="88">
        <v>2957</v>
      </c>
      <c r="AE168" s="88">
        <v>323</v>
      </c>
      <c r="AF168" s="88">
        <v>1188</v>
      </c>
      <c r="AG168" s="88">
        <v>1511</v>
      </c>
      <c r="AH168" s="88">
        <v>26680</v>
      </c>
      <c r="AI168" s="88">
        <v>31520</v>
      </c>
      <c r="AJ168" s="88">
        <v>98581</v>
      </c>
      <c r="AK168" s="88">
        <v>89770</v>
      </c>
      <c r="AL168" s="88">
        <v>654</v>
      </c>
      <c r="AM168" s="88">
        <v>8158</v>
      </c>
      <c r="AN168" s="88">
        <v>130101</v>
      </c>
      <c r="AO168" s="88">
        <v>10849</v>
      </c>
      <c r="AP168" s="88">
        <v>13342</v>
      </c>
      <c r="AQ168" s="88">
        <v>76419</v>
      </c>
      <c r="AR168" s="88">
        <v>3023</v>
      </c>
      <c r="AS168" s="88">
        <v>5902</v>
      </c>
      <c r="AT168" s="88">
        <v>2261</v>
      </c>
      <c r="AU168" s="88">
        <v>-215</v>
      </c>
      <c r="AV168" s="88">
        <v>5</v>
      </c>
      <c r="AW168" s="88">
        <v>10976</v>
      </c>
      <c r="AX168" s="88">
        <v>111585</v>
      </c>
      <c r="AY168" s="88">
        <v>714</v>
      </c>
      <c r="AZ168" s="88">
        <v>11163</v>
      </c>
      <c r="BA168" s="88">
        <v>3188</v>
      </c>
      <c r="BB168" s="88">
        <v>2193</v>
      </c>
      <c r="BC168" s="88">
        <v>573</v>
      </c>
      <c r="BD168" s="88">
        <v>92</v>
      </c>
      <c r="BE168" s="88">
        <v>666</v>
      </c>
      <c r="BF168" s="88">
        <v>17923</v>
      </c>
      <c r="BG168" s="88">
        <v>129509</v>
      </c>
      <c r="BH168" s="88">
        <v>3017</v>
      </c>
      <c r="BI168" s="88">
        <v>1069</v>
      </c>
      <c r="BJ168" s="88">
        <v>698</v>
      </c>
      <c r="BK168" s="88">
        <v>89</v>
      </c>
      <c r="BL168" s="88">
        <v>4873</v>
      </c>
      <c r="BM168" s="88">
        <v>4873</v>
      </c>
      <c r="BN168" s="88">
        <v>20819</v>
      </c>
      <c r="BO168" s="88">
        <v>532</v>
      </c>
      <c r="BP168" s="88">
        <v>859</v>
      </c>
      <c r="BQ168" s="88">
        <v>2956</v>
      </c>
      <c r="BR168" s="88">
        <v>322</v>
      </c>
      <c r="BS168" s="88">
        <v>1165</v>
      </c>
      <c r="BT168" s="88">
        <v>1487</v>
      </c>
      <c r="BU168" s="88">
        <v>26653</v>
      </c>
      <c r="BV168" s="88">
        <v>31526</v>
      </c>
      <c r="BW168" s="88">
        <v>97982</v>
      </c>
      <c r="BX168" s="88">
        <v>89532</v>
      </c>
      <c r="BY168" s="88">
        <v>299</v>
      </c>
      <c r="BZ168" s="88">
        <v>8151</v>
      </c>
      <c r="CA168" s="88">
        <v>129509</v>
      </c>
      <c r="CB168" s="88">
        <v>10837</v>
      </c>
      <c r="CC168" s="88">
        <v>15857</v>
      </c>
      <c r="CD168" s="88">
        <v>78731</v>
      </c>
      <c r="CE168" s="88">
        <v>3023</v>
      </c>
      <c r="CF168" s="88">
        <v>5902</v>
      </c>
      <c r="CG168" s="88">
        <v>2168</v>
      </c>
      <c r="CH168" s="88">
        <v>-176</v>
      </c>
      <c r="CI168" s="88">
        <v>5</v>
      </c>
      <c r="CJ168" s="88">
        <v>10922</v>
      </c>
      <c r="CK168" s="88">
        <v>116348</v>
      </c>
      <c r="CL168" s="88">
        <v>714</v>
      </c>
      <c r="CM168" s="88">
        <v>10928</v>
      </c>
      <c r="CN168" s="88">
        <v>3206</v>
      </c>
      <c r="CO168" s="88">
        <v>2204</v>
      </c>
      <c r="CP168" s="88">
        <v>572</v>
      </c>
      <c r="CQ168" s="88">
        <v>94</v>
      </c>
      <c r="CR168" s="88">
        <v>666</v>
      </c>
      <c r="CS168" s="88">
        <v>17717</v>
      </c>
      <c r="CT168" s="88">
        <v>134065</v>
      </c>
      <c r="CU168" s="88">
        <v>3017</v>
      </c>
      <c r="CV168" s="88">
        <v>1069</v>
      </c>
      <c r="CW168" s="88">
        <v>700</v>
      </c>
      <c r="CX168" s="88">
        <v>88</v>
      </c>
      <c r="CY168" s="88">
        <v>4873</v>
      </c>
      <c r="CZ168" s="88">
        <v>4873</v>
      </c>
      <c r="DA168" s="88">
        <v>20129</v>
      </c>
      <c r="DB168" s="88">
        <v>527</v>
      </c>
      <c r="DC168" s="88">
        <v>859</v>
      </c>
      <c r="DD168" s="88">
        <v>2956</v>
      </c>
      <c r="DE168" s="88">
        <v>296</v>
      </c>
      <c r="DF168" s="88">
        <v>1126</v>
      </c>
      <c r="DG168" s="88">
        <v>1422</v>
      </c>
      <c r="DH168" s="88">
        <v>25893</v>
      </c>
      <c r="DI168" s="88">
        <v>30766</v>
      </c>
      <c r="DJ168" s="88">
        <v>103299</v>
      </c>
      <c r="DK168" s="88">
        <v>94017</v>
      </c>
      <c r="DL168" s="88">
        <v>1131</v>
      </c>
      <c r="DM168" s="88">
        <v>8151</v>
      </c>
      <c r="DN168" s="88">
        <v>134065</v>
      </c>
    </row>
    <row r="169" spans="1:118" x14ac:dyDescent="0.25">
      <c r="A169" s="82">
        <v>36220</v>
      </c>
      <c r="B169" s="88">
        <v>10998</v>
      </c>
      <c r="C169" s="88">
        <v>13099</v>
      </c>
      <c r="D169" s="88">
        <v>77241</v>
      </c>
      <c r="E169" s="88">
        <v>3036</v>
      </c>
      <c r="F169" s="88">
        <v>6091</v>
      </c>
      <c r="G169" s="88">
        <v>2261</v>
      </c>
      <c r="H169" s="88">
        <v>-164</v>
      </c>
      <c r="I169" s="88">
        <v>5</v>
      </c>
      <c r="J169" s="88">
        <v>11228</v>
      </c>
      <c r="K169" s="88">
        <v>112566</v>
      </c>
      <c r="L169" s="88">
        <v>724</v>
      </c>
      <c r="M169" s="88">
        <v>12001</v>
      </c>
      <c r="N169" s="88">
        <v>3212</v>
      </c>
      <c r="O169" s="88">
        <v>2361</v>
      </c>
      <c r="P169" s="88">
        <v>590</v>
      </c>
      <c r="Q169" s="88">
        <v>89</v>
      </c>
      <c r="R169" s="88">
        <v>680</v>
      </c>
      <c r="S169" s="88">
        <v>18978</v>
      </c>
      <c r="T169" s="88">
        <v>131545</v>
      </c>
      <c r="U169" s="88">
        <v>3041</v>
      </c>
      <c r="V169" s="88">
        <v>1107</v>
      </c>
      <c r="W169" s="88">
        <v>695</v>
      </c>
      <c r="X169" s="88">
        <v>91</v>
      </c>
      <c r="Y169" s="88">
        <v>4934</v>
      </c>
      <c r="Z169" s="88">
        <v>4934</v>
      </c>
      <c r="AA169" s="88">
        <v>20880</v>
      </c>
      <c r="AB169" s="88">
        <v>533</v>
      </c>
      <c r="AC169" s="88">
        <v>854</v>
      </c>
      <c r="AD169" s="88">
        <v>2991</v>
      </c>
      <c r="AE169" s="88">
        <v>331</v>
      </c>
      <c r="AF169" s="88">
        <v>1192</v>
      </c>
      <c r="AG169" s="88">
        <v>1523</v>
      </c>
      <c r="AH169" s="88">
        <v>26781</v>
      </c>
      <c r="AI169" s="88">
        <v>31715</v>
      </c>
      <c r="AJ169" s="88">
        <v>99830</v>
      </c>
      <c r="AK169" s="88">
        <v>91111</v>
      </c>
      <c r="AL169" s="88">
        <v>457</v>
      </c>
      <c r="AM169" s="88">
        <v>8262</v>
      </c>
      <c r="AN169" s="88">
        <v>131545</v>
      </c>
      <c r="AO169" s="88">
        <v>10997</v>
      </c>
      <c r="AP169" s="88">
        <v>13100</v>
      </c>
      <c r="AQ169" s="88">
        <v>77074</v>
      </c>
      <c r="AR169" s="88">
        <v>3059</v>
      </c>
      <c r="AS169" s="88">
        <v>6077</v>
      </c>
      <c r="AT169" s="88">
        <v>2350</v>
      </c>
      <c r="AU169" s="88">
        <v>-103</v>
      </c>
      <c r="AV169" s="88">
        <v>5</v>
      </c>
      <c r="AW169" s="88">
        <v>11387</v>
      </c>
      <c r="AX169" s="88">
        <v>112557</v>
      </c>
      <c r="AY169" s="88">
        <v>720</v>
      </c>
      <c r="AZ169" s="88">
        <v>11674</v>
      </c>
      <c r="BA169" s="88">
        <v>3189</v>
      </c>
      <c r="BB169" s="88">
        <v>2451</v>
      </c>
      <c r="BC169" s="88">
        <v>595</v>
      </c>
      <c r="BD169" s="88">
        <v>91</v>
      </c>
      <c r="BE169" s="88">
        <v>686</v>
      </c>
      <c r="BF169" s="88">
        <v>18721</v>
      </c>
      <c r="BG169" s="88">
        <v>131278</v>
      </c>
      <c r="BH169" s="88">
        <v>3013</v>
      </c>
      <c r="BI169" s="88">
        <v>1133</v>
      </c>
      <c r="BJ169" s="88">
        <v>690</v>
      </c>
      <c r="BK169" s="88">
        <v>92</v>
      </c>
      <c r="BL169" s="88">
        <v>4927</v>
      </c>
      <c r="BM169" s="88">
        <v>4927</v>
      </c>
      <c r="BN169" s="88">
        <v>20934</v>
      </c>
      <c r="BO169" s="88">
        <v>541</v>
      </c>
      <c r="BP169" s="88">
        <v>855</v>
      </c>
      <c r="BQ169" s="88">
        <v>2990</v>
      </c>
      <c r="BR169" s="88">
        <v>334</v>
      </c>
      <c r="BS169" s="88">
        <v>1234</v>
      </c>
      <c r="BT169" s="88">
        <v>1567</v>
      </c>
      <c r="BU169" s="88">
        <v>26887</v>
      </c>
      <c r="BV169" s="88">
        <v>31815</v>
      </c>
      <c r="BW169" s="88">
        <v>99464</v>
      </c>
      <c r="BX169" s="88">
        <v>91292</v>
      </c>
      <c r="BY169" s="88">
        <v>-88</v>
      </c>
      <c r="BZ169" s="88">
        <v>8260</v>
      </c>
      <c r="CA169" s="88">
        <v>131278</v>
      </c>
      <c r="CB169" s="88">
        <v>10997</v>
      </c>
      <c r="CC169" s="88">
        <v>12154</v>
      </c>
      <c r="CD169" s="88">
        <v>75314</v>
      </c>
      <c r="CE169" s="88">
        <v>3059</v>
      </c>
      <c r="CF169" s="88">
        <v>6077</v>
      </c>
      <c r="CG169" s="88">
        <v>2472</v>
      </c>
      <c r="CH169" s="88">
        <v>-31</v>
      </c>
      <c r="CI169" s="88">
        <v>5</v>
      </c>
      <c r="CJ169" s="88">
        <v>11581</v>
      </c>
      <c r="CK169" s="88">
        <v>110046</v>
      </c>
      <c r="CL169" s="88">
        <v>720</v>
      </c>
      <c r="CM169" s="88">
        <v>11407</v>
      </c>
      <c r="CN169" s="88">
        <v>3204</v>
      </c>
      <c r="CO169" s="88">
        <v>2530</v>
      </c>
      <c r="CP169" s="88">
        <v>596</v>
      </c>
      <c r="CQ169" s="88">
        <v>84</v>
      </c>
      <c r="CR169" s="88">
        <v>680</v>
      </c>
      <c r="CS169" s="88">
        <v>18541</v>
      </c>
      <c r="CT169" s="88">
        <v>128587</v>
      </c>
      <c r="CU169" s="88">
        <v>3013</v>
      </c>
      <c r="CV169" s="88">
        <v>1133</v>
      </c>
      <c r="CW169" s="88">
        <v>663</v>
      </c>
      <c r="CX169" s="88">
        <v>94</v>
      </c>
      <c r="CY169" s="88">
        <v>4902</v>
      </c>
      <c r="CZ169" s="88">
        <v>4902</v>
      </c>
      <c r="DA169" s="88">
        <v>20577</v>
      </c>
      <c r="DB169" s="88">
        <v>527</v>
      </c>
      <c r="DC169" s="88">
        <v>855</v>
      </c>
      <c r="DD169" s="88">
        <v>2990</v>
      </c>
      <c r="DE169" s="88">
        <v>386</v>
      </c>
      <c r="DF169" s="88">
        <v>1235</v>
      </c>
      <c r="DG169" s="88">
        <v>1621</v>
      </c>
      <c r="DH169" s="88">
        <v>26570</v>
      </c>
      <c r="DI169" s="88">
        <v>31471</v>
      </c>
      <c r="DJ169" s="88">
        <v>97115</v>
      </c>
      <c r="DK169" s="88">
        <v>88448</v>
      </c>
      <c r="DL169" s="88">
        <v>407</v>
      </c>
      <c r="DM169" s="88">
        <v>8260</v>
      </c>
      <c r="DN169" s="88">
        <v>128587</v>
      </c>
    </row>
    <row r="170" spans="1:118" x14ac:dyDescent="0.25">
      <c r="A170" s="82">
        <v>36312</v>
      </c>
      <c r="B170" s="88">
        <v>11169</v>
      </c>
      <c r="C170" s="88">
        <v>13169</v>
      </c>
      <c r="D170" s="88">
        <v>77974</v>
      </c>
      <c r="E170" s="88">
        <v>3064</v>
      </c>
      <c r="F170" s="88">
        <v>6392</v>
      </c>
      <c r="G170" s="88">
        <v>2375</v>
      </c>
      <c r="H170" s="88">
        <v>-145</v>
      </c>
      <c r="I170" s="88">
        <v>5</v>
      </c>
      <c r="J170" s="88">
        <v>11690</v>
      </c>
      <c r="K170" s="88">
        <v>114002</v>
      </c>
      <c r="L170" s="88">
        <v>761</v>
      </c>
      <c r="M170" s="88">
        <v>12414</v>
      </c>
      <c r="N170" s="88">
        <v>3331</v>
      </c>
      <c r="O170" s="88">
        <v>2591</v>
      </c>
      <c r="P170" s="88">
        <v>598</v>
      </c>
      <c r="Q170" s="88">
        <v>69</v>
      </c>
      <c r="R170" s="88">
        <v>667</v>
      </c>
      <c r="S170" s="88">
        <v>19765</v>
      </c>
      <c r="T170" s="88">
        <v>133767</v>
      </c>
      <c r="U170" s="88">
        <v>3149</v>
      </c>
      <c r="V170" s="88">
        <v>1118</v>
      </c>
      <c r="W170" s="88">
        <v>700</v>
      </c>
      <c r="X170" s="88">
        <v>88</v>
      </c>
      <c r="Y170" s="88">
        <v>5055</v>
      </c>
      <c r="Z170" s="88">
        <v>5055</v>
      </c>
      <c r="AA170" s="88">
        <v>21035</v>
      </c>
      <c r="AB170" s="88">
        <v>525</v>
      </c>
      <c r="AC170" s="88">
        <v>836</v>
      </c>
      <c r="AD170" s="88">
        <v>3033</v>
      </c>
      <c r="AE170" s="88">
        <v>338</v>
      </c>
      <c r="AF170" s="88">
        <v>1118</v>
      </c>
      <c r="AG170" s="88">
        <v>1457</v>
      </c>
      <c r="AH170" s="88">
        <v>26886</v>
      </c>
      <c r="AI170" s="88">
        <v>31941</v>
      </c>
      <c r="AJ170" s="88">
        <v>101826</v>
      </c>
      <c r="AK170" s="88">
        <v>92493</v>
      </c>
      <c r="AL170" s="88">
        <v>943</v>
      </c>
      <c r="AM170" s="88">
        <v>8390</v>
      </c>
      <c r="AN170" s="88">
        <v>133767</v>
      </c>
      <c r="AO170" s="88">
        <v>11151</v>
      </c>
      <c r="AP170" s="88">
        <v>12874</v>
      </c>
      <c r="AQ170" s="88">
        <v>78296</v>
      </c>
      <c r="AR170" s="88">
        <v>3062</v>
      </c>
      <c r="AS170" s="88">
        <v>6333</v>
      </c>
      <c r="AT170" s="88">
        <v>2135</v>
      </c>
      <c r="AU170" s="88">
        <v>-224</v>
      </c>
      <c r="AV170" s="88">
        <v>5</v>
      </c>
      <c r="AW170" s="88">
        <v>11312</v>
      </c>
      <c r="AX170" s="88">
        <v>113633</v>
      </c>
      <c r="AY170" s="88">
        <v>753</v>
      </c>
      <c r="AZ170" s="88">
        <v>12736</v>
      </c>
      <c r="BA170" s="88">
        <v>4695</v>
      </c>
      <c r="BB170" s="88">
        <v>2458</v>
      </c>
      <c r="BC170" s="88">
        <v>595</v>
      </c>
      <c r="BD170" s="88">
        <v>73</v>
      </c>
      <c r="BE170" s="88">
        <v>668</v>
      </c>
      <c r="BF170" s="88">
        <v>21310</v>
      </c>
      <c r="BG170" s="88">
        <v>134944</v>
      </c>
      <c r="BH170" s="88">
        <v>3144</v>
      </c>
      <c r="BI170" s="88">
        <v>1116</v>
      </c>
      <c r="BJ170" s="88">
        <v>709</v>
      </c>
      <c r="BK170" s="88">
        <v>90</v>
      </c>
      <c r="BL170" s="88">
        <v>5060</v>
      </c>
      <c r="BM170" s="88">
        <v>5060</v>
      </c>
      <c r="BN170" s="88">
        <v>20561</v>
      </c>
      <c r="BO170" s="88">
        <v>521</v>
      </c>
      <c r="BP170" s="88">
        <v>844</v>
      </c>
      <c r="BQ170" s="88">
        <v>3033</v>
      </c>
      <c r="BR170" s="88">
        <v>339</v>
      </c>
      <c r="BS170" s="88">
        <v>1102</v>
      </c>
      <c r="BT170" s="88">
        <v>1442</v>
      </c>
      <c r="BU170" s="88">
        <v>26400</v>
      </c>
      <c r="BV170" s="88">
        <v>31460</v>
      </c>
      <c r="BW170" s="88">
        <v>103484</v>
      </c>
      <c r="BX170" s="88">
        <v>92454</v>
      </c>
      <c r="BY170" s="88">
        <v>2628</v>
      </c>
      <c r="BZ170" s="88">
        <v>8402</v>
      </c>
      <c r="CA170" s="88">
        <v>134944</v>
      </c>
      <c r="CB170" s="88">
        <v>11182</v>
      </c>
      <c r="CC170" s="88">
        <v>12528</v>
      </c>
      <c r="CD170" s="88">
        <v>77839</v>
      </c>
      <c r="CE170" s="88">
        <v>3062</v>
      </c>
      <c r="CF170" s="88">
        <v>6333</v>
      </c>
      <c r="CG170" s="88">
        <v>1647</v>
      </c>
      <c r="CH170" s="88">
        <v>-365</v>
      </c>
      <c r="CI170" s="88">
        <v>5</v>
      </c>
      <c r="CJ170" s="88">
        <v>10682</v>
      </c>
      <c r="CK170" s="88">
        <v>112232</v>
      </c>
      <c r="CL170" s="88">
        <v>753</v>
      </c>
      <c r="CM170" s="88">
        <v>12994</v>
      </c>
      <c r="CN170" s="88">
        <v>4668</v>
      </c>
      <c r="CO170" s="88">
        <v>2149</v>
      </c>
      <c r="CP170" s="88">
        <v>596</v>
      </c>
      <c r="CQ170" s="88">
        <v>75</v>
      </c>
      <c r="CR170" s="88">
        <v>670</v>
      </c>
      <c r="CS170" s="88">
        <v>21233</v>
      </c>
      <c r="CT170" s="88">
        <v>133465</v>
      </c>
      <c r="CU170" s="88">
        <v>3144</v>
      </c>
      <c r="CV170" s="88">
        <v>1116</v>
      </c>
      <c r="CW170" s="88">
        <v>706</v>
      </c>
      <c r="CX170" s="88">
        <v>88</v>
      </c>
      <c r="CY170" s="88">
        <v>5055</v>
      </c>
      <c r="CZ170" s="88">
        <v>5055</v>
      </c>
      <c r="DA170" s="88">
        <v>23927</v>
      </c>
      <c r="DB170" s="88">
        <v>527</v>
      </c>
      <c r="DC170" s="88">
        <v>844</v>
      </c>
      <c r="DD170" s="88">
        <v>3033</v>
      </c>
      <c r="DE170" s="88">
        <v>321</v>
      </c>
      <c r="DF170" s="88">
        <v>1190</v>
      </c>
      <c r="DG170" s="88">
        <v>1510</v>
      </c>
      <c r="DH170" s="88">
        <v>29842</v>
      </c>
      <c r="DI170" s="88">
        <v>34897</v>
      </c>
      <c r="DJ170" s="88">
        <v>98569</v>
      </c>
      <c r="DK170" s="88">
        <v>90961</v>
      </c>
      <c r="DL170" s="88">
        <v>-794</v>
      </c>
      <c r="DM170" s="88">
        <v>8402</v>
      </c>
      <c r="DN170" s="88">
        <v>133465</v>
      </c>
    </row>
    <row r="171" spans="1:118" x14ac:dyDescent="0.25">
      <c r="A171" s="82">
        <v>36404</v>
      </c>
      <c r="B171" s="88">
        <v>11356</v>
      </c>
      <c r="C171" s="88">
        <v>13340</v>
      </c>
      <c r="D171" s="88">
        <v>79126</v>
      </c>
      <c r="E171" s="88">
        <v>3172</v>
      </c>
      <c r="F171" s="88">
        <v>6745</v>
      </c>
      <c r="G171" s="88">
        <v>2494</v>
      </c>
      <c r="H171" s="88">
        <v>-144</v>
      </c>
      <c r="I171" s="88">
        <v>5</v>
      </c>
      <c r="J171" s="88">
        <v>12273</v>
      </c>
      <c r="K171" s="88">
        <v>116095</v>
      </c>
      <c r="L171" s="88">
        <v>810</v>
      </c>
      <c r="M171" s="88">
        <v>12760</v>
      </c>
      <c r="N171" s="88">
        <v>3489</v>
      </c>
      <c r="O171" s="88">
        <v>2725</v>
      </c>
      <c r="P171" s="88">
        <v>607</v>
      </c>
      <c r="Q171" s="88">
        <v>52</v>
      </c>
      <c r="R171" s="88">
        <v>659</v>
      </c>
      <c r="S171" s="88">
        <v>20442</v>
      </c>
      <c r="T171" s="88">
        <v>136537</v>
      </c>
      <c r="U171" s="88">
        <v>3352</v>
      </c>
      <c r="V171" s="88">
        <v>1143</v>
      </c>
      <c r="W171" s="88">
        <v>726</v>
      </c>
      <c r="X171" s="88">
        <v>84</v>
      </c>
      <c r="Y171" s="88">
        <v>5304</v>
      </c>
      <c r="Z171" s="88">
        <v>5304</v>
      </c>
      <c r="AA171" s="88">
        <v>21150</v>
      </c>
      <c r="AB171" s="88">
        <v>522</v>
      </c>
      <c r="AC171" s="88">
        <v>812</v>
      </c>
      <c r="AD171" s="88">
        <v>3079</v>
      </c>
      <c r="AE171" s="88">
        <v>344</v>
      </c>
      <c r="AF171" s="88">
        <v>1081</v>
      </c>
      <c r="AG171" s="88">
        <v>1425</v>
      </c>
      <c r="AH171" s="88">
        <v>26987</v>
      </c>
      <c r="AI171" s="88">
        <v>32290</v>
      </c>
      <c r="AJ171" s="88">
        <v>104247</v>
      </c>
      <c r="AK171" s="88">
        <v>93929</v>
      </c>
      <c r="AL171" s="88">
        <v>1793</v>
      </c>
      <c r="AM171" s="88">
        <v>8524</v>
      </c>
      <c r="AN171" s="88">
        <v>136537</v>
      </c>
      <c r="AO171" s="88">
        <v>11371</v>
      </c>
      <c r="AP171" s="88">
        <v>13668</v>
      </c>
      <c r="AQ171" s="88">
        <v>78588</v>
      </c>
      <c r="AR171" s="88">
        <v>3129</v>
      </c>
      <c r="AS171" s="88">
        <v>6796</v>
      </c>
      <c r="AT171" s="88">
        <v>2718</v>
      </c>
      <c r="AU171" s="88">
        <v>-77</v>
      </c>
      <c r="AV171" s="88">
        <v>5</v>
      </c>
      <c r="AW171" s="88">
        <v>12570</v>
      </c>
      <c r="AX171" s="88">
        <v>116197</v>
      </c>
      <c r="AY171" s="88">
        <v>821</v>
      </c>
      <c r="AZ171" s="88">
        <v>13196</v>
      </c>
      <c r="BA171" s="88">
        <v>3521</v>
      </c>
      <c r="BB171" s="88">
        <v>2787</v>
      </c>
      <c r="BC171" s="88">
        <v>609</v>
      </c>
      <c r="BD171" s="88">
        <v>47</v>
      </c>
      <c r="BE171" s="88">
        <v>656</v>
      </c>
      <c r="BF171" s="88">
        <v>20981</v>
      </c>
      <c r="BG171" s="88">
        <v>137178</v>
      </c>
      <c r="BH171" s="88">
        <v>3369</v>
      </c>
      <c r="BI171" s="88">
        <v>1121</v>
      </c>
      <c r="BJ171" s="88">
        <v>718</v>
      </c>
      <c r="BK171" s="88">
        <v>80</v>
      </c>
      <c r="BL171" s="88">
        <v>5288</v>
      </c>
      <c r="BM171" s="88">
        <v>5288</v>
      </c>
      <c r="BN171" s="88">
        <v>21759</v>
      </c>
      <c r="BO171" s="88">
        <v>514</v>
      </c>
      <c r="BP171" s="88">
        <v>805</v>
      </c>
      <c r="BQ171" s="88">
        <v>3081</v>
      </c>
      <c r="BR171" s="88">
        <v>342</v>
      </c>
      <c r="BS171" s="88">
        <v>1050</v>
      </c>
      <c r="BT171" s="88">
        <v>1393</v>
      </c>
      <c r="BU171" s="88">
        <v>27552</v>
      </c>
      <c r="BV171" s="88">
        <v>32840</v>
      </c>
      <c r="BW171" s="88">
        <v>104338</v>
      </c>
      <c r="BX171" s="88">
        <v>93826</v>
      </c>
      <c r="BY171" s="88">
        <v>1984</v>
      </c>
      <c r="BZ171" s="88">
        <v>8527</v>
      </c>
      <c r="CA171" s="88">
        <v>137178</v>
      </c>
      <c r="CB171" s="88">
        <v>11349</v>
      </c>
      <c r="CC171" s="88">
        <v>11969</v>
      </c>
      <c r="CD171" s="88">
        <v>78523</v>
      </c>
      <c r="CE171" s="88">
        <v>3129</v>
      </c>
      <c r="CF171" s="88">
        <v>6796</v>
      </c>
      <c r="CG171" s="88">
        <v>3469</v>
      </c>
      <c r="CH171" s="88">
        <v>-51</v>
      </c>
      <c r="CI171" s="88">
        <v>5</v>
      </c>
      <c r="CJ171" s="88">
        <v>13347</v>
      </c>
      <c r="CK171" s="88">
        <v>115189</v>
      </c>
      <c r="CL171" s="88">
        <v>821</v>
      </c>
      <c r="CM171" s="88">
        <v>13479</v>
      </c>
      <c r="CN171" s="88">
        <v>3503</v>
      </c>
      <c r="CO171" s="88">
        <v>2990</v>
      </c>
      <c r="CP171" s="88">
        <v>610</v>
      </c>
      <c r="CQ171" s="88">
        <v>48</v>
      </c>
      <c r="CR171" s="88">
        <v>658</v>
      </c>
      <c r="CS171" s="88">
        <v>21451</v>
      </c>
      <c r="CT171" s="88">
        <v>136641</v>
      </c>
      <c r="CU171" s="88">
        <v>3369</v>
      </c>
      <c r="CV171" s="88">
        <v>1121</v>
      </c>
      <c r="CW171" s="88">
        <v>747</v>
      </c>
      <c r="CX171" s="88">
        <v>82</v>
      </c>
      <c r="CY171" s="88">
        <v>5319</v>
      </c>
      <c r="CZ171" s="88">
        <v>5319</v>
      </c>
      <c r="DA171" s="88">
        <v>19144</v>
      </c>
      <c r="DB171" s="88">
        <v>526</v>
      </c>
      <c r="DC171" s="88">
        <v>805</v>
      </c>
      <c r="DD171" s="88">
        <v>3081</v>
      </c>
      <c r="DE171" s="88">
        <v>333</v>
      </c>
      <c r="DF171" s="88">
        <v>993</v>
      </c>
      <c r="DG171" s="88">
        <v>1326</v>
      </c>
      <c r="DH171" s="88">
        <v>24883</v>
      </c>
      <c r="DI171" s="88">
        <v>30202</v>
      </c>
      <c r="DJ171" s="88">
        <v>106439</v>
      </c>
      <c r="DK171" s="88">
        <v>93574</v>
      </c>
      <c r="DL171" s="88">
        <v>4338</v>
      </c>
      <c r="DM171" s="88">
        <v>8527</v>
      </c>
      <c r="DN171" s="88">
        <v>136641</v>
      </c>
    </row>
    <row r="172" spans="1:118" x14ac:dyDescent="0.25">
      <c r="A172" s="82">
        <v>36495</v>
      </c>
      <c r="B172" s="88">
        <v>11551</v>
      </c>
      <c r="C172" s="88">
        <v>13490</v>
      </c>
      <c r="D172" s="88">
        <v>80504</v>
      </c>
      <c r="E172" s="88">
        <v>3374</v>
      </c>
      <c r="F172" s="88">
        <v>7009</v>
      </c>
      <c r="G172" s="88">
        <v>2626</v>
      </c>
      <c r="H172" s="88">
        <v>-186</v>
      </c>
      <c r="I172" s="88">
        <v>5</v>
      </c>
      <c r="J172" s="88">
        <v>12828</v>
      </c>
      <c r="K172" s="88">
        <v>118373</v>
      </c>
      <c r="L172" s="88">
        <v>851</v>
      </c>
      <c r="M172" s="88">
        <v>12807</v>
      </c>
      <c r="N172" s="88">
        <v>3629</v>
      </c>
      <c r="O172" s="88">
        <v>2690</v>
      </c>
      <c r="P172" s="88">
        <v>614</v>
      </c>
      <c r="Q172" s="88">
        <v>53</v>
      </c>
      <c r="R172" s="88">
        <v>667</v>
      </c>
      <c r="S172" s="88">
        <v>20644</v>
      </c>
      <c r="T172" s="88">
        <v>139018</v>
      </c>
      <c r="U172" s="88">
        <v>3669</v>
      </c>
      <c r="V172" s="88">
        <v>1253</v>
      </c>
      <c r="W172" s="88">
        <v>775</v>
      </c>
      <c r="X172" s="88">
        <v>80</v>
      </c>
      <c r="Y172" s="88">
        <v>5777</v>
      </c>
      <c r="Z172" s="88">
        <v>5777</v>
      </c>
      <c r="AA172" s="88">
        <v>21861</v>
      </c>
      <c r="AB172" s="88">
        <v>526</v>
      </c>
      <c r="AC172" s="88">
        <v>796</v>
      </c>
      <c r="AD172" s="88">
        <v>3124</v>
      </c>
      <c r="AE172" s="88">
        <v>351</v>
      </c>
      <c r="AF172" s="88">
        <v>1103</v>
      </c>
      <c r="AG172" s="88">
        <v>1455</v>
      </c>
      <c r="AH172" s="88">
        <v>27763</v>
      </c>
      <c r="AI172" s="88">
        <v>33540</v>
      </c>
      <c r="AJ172" s="88">
        <v>105477</v>
      </c>
      <c r="AK172" s="88">
        <v>95328</v>
      </c>
      <c r="AL172" s="88">
        <v>1477</v>
      </c>
      <c r="AM172" s="88">
        <v>8672</v>
      </c>
      <c r="AN172" s="88">
        <v>139018</v>
      </c>
      <c r="AO172" s="88">
        <v>11543</v>
      </c>
      <c r="AP172" s="88">
        <v>13314</v>
      </c>
      <c r="AQ172" s="88">
        <v>80782</v>
      </c>
      <c r="AR172" s="88">
        <v>3399</v>
      </c>
      <c r="AS172" s="88">
        <v>7052</v>
      </c>
      <c r="AT172" s="88">
        <v>2549</v>
      </c>
      <c r="AU172" s="88">
        <v>-173</v>
      </c>
      <c r="AV172" s="88">
        <v>5</v>
      </c>
      <c r="AW172" s="88">
        <v>12831</v>
      </c>
      <c r="AX172" s="88">
        <v>118470</v>
      </c>
      <c r="AY172" s="88">
        <v>853</v>
      </c>
      <c r="AZ172" s="88">
        <v>12297</v>
      </c>
      <c r="BA172" s="88">
        <v>3641</v>
      </c>
      <c r="BB172" s="88">
        <v>2966</v>
      </c>
      <c r="BC172" s="88">
        <v>611</v>
      </c>
      <c r="BD172" s="88">
        <v>46</v>
      </c>
      <c r="BE172" s="88">
        <v>657</v>
      </c>
      <c r="BF172" s="88">
        <v>20414</v>
      </c>
      <c r="BG172" s="88">
        <v>138884</v>
      </c>
      <c r="BH172" s="88">
        <v>3633</v>
      </c>
      <c r="BI172" s="88">
        <v>1224</v>
      </c>
      <c r="BJ172" s="88">
        <v>771</v>
      </c>
      <c r="BK172" s="88">
        <v>82</v>
      </c>
      <c r="BL172" s="88">
        <v>5710</v>
      </c>
      <c r="BM172" s="88">
        <v>5710</v>
      </c>
      <c r="BN172" s="88">
        <v>21542</v>
      </c>
      <c r="BO172" s="88">
        <v>530</v>
      </c>
      <c r="BP172" s="88">
        <v>794</v>
      </c>
      <c r="BQ172" s="88">
        <v>3124</v>
      </c>
      <c r="BR172" s="88">
        <v>349</v>
      </c>
      <c r="BS172" s="88">
        <v>1068</v>
      </c>
      <c r="BT172" s="88">
        <v>1417</v>
      </c>
      <c r="BU172" s="88">
        <v>27408</v>
      </c>
      <c r="BV172" s="88">
        <v>33118</v>
      </c>
      <c r="BW172" s="88">
        <v>105766</v>
      </c>
      <c r="BX172" s="88">
        <v>95503</v>
      </c>
      <c r="BY172" s="88">
        <v>1595</v>
      </c>
      <c r="BZ172" s="88">
        <v>8669</v>
      </c>
      <c r="CA172" s="88">
        <v>138884</v>
      </c>
      <c r="CB172" s="88">
        <v>11529</v>
      </c>
      <c r="CC172" s="88">
        <v>15695</v>
      </c>
      <c r="CD172" s="88">
        <v>83064</v>
      </c>
      <c r="CE172" s="88">
        <v>3399</v>
      </c>
      <c r="CF172" s="88">
        <v>7052</v>
      </c>
      <c r="CG172" s="88">
        <v>1928</v>
      </c>
      <c r="CH172" s="88">
        <v>-131</v>
      </c>
      <c r="CI172" s="88">
        <v>5</v>
      </c>
      <c r="CJ172" s="88">
        <v>12252</v>
      </c>
      <c r="CK172" s="88">
        <v>122540</v>
      </c>
      <c r="CL172" s="88">
        <v>853</v>
      </c>
      <c r="CM172" s="88">
        <v>12041</v>
      </c>
      <c r="CN172" s="88">
        <v>3659</v>
      </c>
      <c r="CO172" s="88">
        <v>2986</v>
      </c>
      <c r="CP172" s="88">
        <v>610</v>
      </c>
      <c r="CQ172" s="88">
        <v>47</v>
      </c>
      <c r="CR172" s="88">
        <v>656</v>
      </c>
      <c r="CS172" s="88">
        <v>20195</v>
      </c>
      <c r="CT172" s="88">
        <v>142735</v>
      </c>
      <c r="CU172" s="88">
        <v>3633</v>
      </c>
      <c r="CV172" s="88">
        <v>1224</v>
      </c>
      <c r="CW172" s="88">
        <v>773</v>
      </c>
      <c r="CX172" s="88">
        <v>80</v>
      </c>
      <c r="CY172" s="88">
        <v>5710</v>
      </c>
      <c r="CZ172" s="88">
        <v>5710</v>
      </c>
      <c r="DA172" s="88">
        <v>20802</v>
      </c>
      <c r="DB172" s="88">
        <v>526</v>
      </c>
      <c r="DC172" s="88">
        <v>794</v>
      </c>
      <c r="DD172" s="88">
        <v>3124</v>
      </c>
      <c r="DE172" s="88">
        <v>322</v>
      </c>
      <c r="DF172" s="88">
        <v>1045</v>
      </c>
      <c r="DG172" s="88">
        <v>1367</v>
      </c>
      <c r="DH172" s="88">
        <v>26612</v>
      </c>
      <c r="DI172" s="88">
        <v>32322</v>
      </c>
      <c r="DJ172" s="88">
        <v>110413</v>
      </c>
      <c r="DK172" s="88">
        <v>100212</v>
      </c>
      <c r="DL172" s="88">
        <v>1532</v>
      </c>
      <c r="DM172" s="88">
        <v>8669</v>
      </c>
      <c r="DN172" s="88">
        <v>142735</v>
      </c>
    </row>
    <row r="173" spans="1:118" x14ac:dyDescent="0.25">
      <c r="A173" s="82">
        <v>36586</v>
      </c>
      <c r="B173" s="88">
        <v>11719</v>
      </c>
      <c r="C173" s="88">
        <v>13535</v>
      </c>
      <c r="D173" s="88">
        <v>81962</v>
      </c>
      <c r="E173" s="88">
        <v>3637</v>
      </c>
      <c r="F173" s="88">
        <v>7179</v>
      </c>
      <c r="G173" s="88">
        <v>2797</v>
      </c>
      <c r="H173" s="88">
        <v>-228</v>
      </c>
      <c r="I173" s="88">
        <v>5</v>
      </c>
      <c r="J173" s="88">
        <v>13389</v>
      </c>
      <c r="K173" s="88">
        <v>120605</v>
      </c>
      <c r="L173" s="88">
        <v>875</v>
      </c>
      <c r="M173" s="88">
        <v>13131</v>
      </c>
      <c r="N173" s="88">
        <v>3682</v>
      </c>
      <c r="O173" s="88">
        <v>2639</v>
      </c>
      <c r="P173" s="88">
        <v>627</v>
      </c>
      <c r="Q173" s="88">
        <v>71</v>
      </c>
      <c r="R173" s="88">
        <v>698</v>
      </c>
      <c r="S173" s="88">
        <v>21025</v>
      </c>
      <c r="T173" s="88">
        <v>141630</v>
      </c>
      <c r="U173" s="88">
        <v>4069</v>
      </c>
      <c r="V173" s="88">
        <v>1428</v>
      </c>
      <c r="W173" s="88">
        <v>846</v>
      </c>
      <c r="X173" s="88">
        <v>79</v>
      </c>
      <c r="Y173" s="88">
        <v>6422</v>
      </c>
      <c r="Z173" s="88">
        <v>6422</v>
      </c>
      <c r="AA173" s="88">
        <v>22222</v>
      </c>
      <c r="AB173" s="88">
        <v>532</v>
      </c>
      <c r="AC173" s="88">
        <v>803</v>
      </c>
      <c r="AD173" s="88">
        <v>3173</v>
      </c>
      <c r="AE173" s="88">
        <v>359</v>
      </c>
      <c r="AF173" s="88">
        <v>1104</v>
      </c>
      <c r="AG173" s="88">
        <v>1463</v>
      </c>
      <c r="AH173" s="88">
        <v>28193</v>
      </c>
      <c r="AI173" s="88">
        <v>34615</v>
      </c>
      <c r="AJ173" s="88">
        <v>107015</v>
      </c>
      <c r="AK173" s="88">
        <v>96630</v>
      </c>
      <c r="AL173" s="88">
        <v>1518</v>
      </c>
      <c r="AM173" s="88">
        <v>8867</v>
      </c>
      <c r="AN173" s="88">
        <v>141630</v>
      </c>
      <c r="AO173" s="88">
        <v>11714</v>
      </c>
      <c r="AP173" s="88">
        <v>13654</v>
      </c>
      <c r="AQ173" s="88">
        <v>82100</v>
      </c>
      <c r="AR173" s="88">
        <v>3607</v>
      </c>
      <c r="AS173" s="88">
        <v>7184</v>
      </c>
      <c r="AT173" s="88">
        <v>2793</v>
      </c>
      <c r="AU173" s="88">
        <v>-266</v>
      </c>
      <c r="AV173" s="88">
        <v>5</v>
      </c>
      <c r="AW173" s="88">
        <v>13322</v>
      </c>
      <c r="AX173" s="88">
        <v>120790</v>
      </c>
      <c r="AY173" s="88">
        <v>875</v>
      </c>
      <c r="AZ173" s="88">
        <v>12983</v>
      </c>
      <c r="BA173" s="88">
        <v>3664</v>
      </c>
      <c r="BB173" s="88">
        <v>2251</v>
      </c>
      <c r="BC173" s="88">
        <v>633</v>
      </c>
      <c r="BD173" s="88">
        <v>68</v>
      </c>
      <c r="BE173" s="88">
        <v>701</v>
      </c>
      <c r="BF173" s="88">
        <v>20474</v>
      </c>
      <c r="BG173" s="88">
        <v>141264</v>
      </c>
      <c r="BH173" s="88">
        <v>4044</v>
      </c>
      <c r="BI173" s="88">
        <v>1427</v>
      </c>
      <c r="BJ173" s="88">
        <v>844</v>
      </c>
      <c r="BK173" s="88">
        <v>78</v>
      </c>
      <c r="BL173" s="88">
        <v>6393</v>
      </c>
      <c r="BM173" s="88">
        <v>6393</v>
      </c>
      <c r="BN173" s="88">
        <v>21223</v>
      </c>
      <c r="BO173" s="88">
        <v>540</v>
      </c>
      <c r="BP173" s="88">
        <v>801</v>
      </c>
      <c r="BQ173" s="88">
        <v>3172</v>
      </c>
      <c r="BR173" s="88">
        <v>363</v>
      </c>
      <c r="BS173" s="88">
        <v>1198</v>
      </c>
      <c r="BT173" s="88">
        <v>1561</v>
      </c>
      <c r="BU173" s="88">
        <v>27296</v>
      </c>
      <c r="BV173" s="88">
        <v>33689</v>
      </c>
      <c r="BW173" s="88">
        <v>107574</v>
      </c>
      <c r="BX173" s="88">
        <v>96437</v>
      </c>
      <c r="BY173" s="88">
        <v>2278</v>
      </c>
      <c r="BZ173" s="88">
        <v>8859</v>
      </c>
      <c r="CA173" s="88">
        <v>141264</v>
      </c>
      <c r="CB173" s="88">
        <v>11718</v>
      </c>
      <c r="CC173" s="88">
        <v>13016</v>
      </c>
      <c r="CD173" s="88">
        <v>80261</v>
      </c>
      <c r="CE173" s="88">
        <v>3607</v>
      </c>
      <c r="CF173" s="88">
        <v>7184</v>
      </c>
      <c r="CG173" s="88">
        <v>3331</v>
      </c>
      <c r="CH173" s="88">
        <v>-193</v>
      </c>
      <c r="CI173" s="88">
        <v>5</v>
      </c>
      <c r="CJ173" s="88">
        <v>13934</v>
      </c>
      <c r="CK173" s="88">
        <v>118929</v>
      </c>
      <c r="CL173" s="88">
        <v>875</v>
      </c>
      <c r="CM173" s="88">
        <v>12683</v>
      </c>
      <c r="CN173" s="88">
        <v>3690</v>
      </c>
      <c r="CO173" s="88">
        <v>2319</v>
      </c>
      <c r="CP173" s="88">
        <v>634</v>
      </c>
      <c r="CQ173" s="88">
        <v>64</v>
      </c>
      <c r="CR173" s="88">
        <v>698</v>
      </c>
      <c r="CS173" s="88">
        <v>20265</v>
      </c>
      <c r="CT173" s="88">
        <v>139194</v>
      </c>
      <c r="CU173" s="88">
        <v>4044</v>
      </c>
      <c r="CV173" s="88">
        <v>1427</v>
      </c>
      <c r="CW173" s="88">
        <v>812</v>
      </c>
      <c r="CX173" s="88">
        <v>79</v>
      </c>
      <c r="CY173" s="88">
        <v>6363</v>
      </c>
      <c r="CZ173" s="88">
        <v>6363</v>
      </c>
      <c r="DA173" s="88">
        <v>20733</v>
      </c>
      <c r="DB173" s="88">
        <v>526</v>
      </c>
      <c r="DC173" s="88">
        <v>801</v>
      </c>
      <c r="DD173" s="88">
        <v>3172</v>
      </c>
      <c r="DE173" s="88">
        <v>417</v>
      </c>
      <c r="DF173" s="88">
        <v>1182</v>
      </c>
      <c r="DG173" s="88">
        <v>1599</v>
      </c>
      <c r="DH173" s="88">
        <v>26831</v>
      </c>
      <c r="DI173" s="88">
        <v>33195</v>
      </c>
      <c r="DJ173" s="88">
        <v>106000</v>
      </c>
      <c r="DK173" s="88">
        <v>93529</v>
      </c>
      <c r="DL173" s="88">
        <v>3611</v>
      </c>
      <c r="DM173" s="88">
        <v>8859</v>
      </c>
      <c r="DN173" s="88">
        <v>139194</v>
      </c>
    </row>
    <row r="174" spans="1:118" x14ac:dyDescent="0.25">
      <c r="A174" s="82">
        <v>36678</v>
      </c>
      <c r="B174" s="88">
        <v>11829</v>
      </c>
      <c r="C174" s="88">
        <v>13370</v>
      </c>
      <c r="D174" s="88">
        <v>83310</v>
      </c>
      <c r="E174" s="88">
        <v>3897</v>
      </c>
      <c r="F174" s="88">
        <v>7311</v>
      </c>
      <c r="G174" s="88">
        <v>3036</v>
      </c>
      <c r="H174" s="88">
        <v>-214</v>
      </c>
      <c r="I174" s="88">
        <v>4</v>
      </c>
      <c r="J174" s="88">
        <v>14034</v>
      </c>
      <c r="K174" s="88">
        <v>122543</v>
      </c>
      <c r="L174" s="88">
        <v>892</v>
      </c>
      <c r="M174" s="88">
        <v>13778</v>
      </c>
      <c r="N174" s="88">
        <v>3630</v>
      </c>
      <c r="O174" s="88">
        <v>2746</v>
      </c>
      <c r="P174" s="88">
        <v>648</v>
      </c>
      <c r="Q174" s="88">
        <v>91</v>
      </c>
      <c r="R174" s="88">
        <v>739</v>
      </c>
      <c r="S174" s="88">
        <v>21785</v>
      </c>
      <c r="T174" s="88">
        <v>144328</v>
      </c>
      <c r="U174" s="88">
        <v>4494</v>
      </c>
      <c r="V174" s="88">
        <v>1569</v>
      </c>
      <c r="W174" s="88">
        <v>922</v>
      </c>
      <c r="X174" s="88">
        <v>80</v>
      </c>
      <c r="Y174" s="88">
        <v>7065</v>
      </c>
      <c r="Z174" s="88">
        <v>7065</v>
      </c>
      <c r="AA174" s="88">
        <v>21710</v>
      </c>
      <c r="AB174" s="88">
        <v>531</v>
      </c>
      <c r="AC174" s="88">
        <v>828</v>
      </c>
      <c r="AD174" s="88">
        <v>3228</v>
      </c>
      <c r="AE174" s="88">
        <v>366</v>
      </c>
      <c r="AF174" s="88">
        <v>1103</v>
      </c>
      <c r="AG174" s="88">
        <v>1469</v>
      </c>
      <c r="AH174" s="88">
        <v>27765</v>
      </c>
      <c r="AI174" s="88">
        <v>34830</v>
      </c>
      <c r="AJ174" s="88">
        <v>109497</v>
      </c>
      <c r="AK174" s="88">
        <v>98215</v>
      </c>
      <c r="AL174" s="88">
        <v>2163</v>
      </c>
      <c r="AM174" s="88">
        <v>9119</v>
      </c>
      <c r="AN174" s="88">
        <v>144328</v>
      </c>
      <c r="AO174" s="88">
        <v>11874</v>
      </c>
      <c r="AP174" s="88">
        <v>13251</v>
      </c>
      <c r="AQ174" s="88">
        <v>83111</v>
      </c>
      <c r="AR174" s="88">
        <v>3918</v>
      </c>
      <c r="AS174" s="88">
        <v>7191</v>
      </c>
      <c r="AT174" s="88">
        <v>2927</v>
      </c>
      <c r="AU174" s="88">
        <v>-235</v>
      </c>
      <c r="AV174" s="88">
        <v>5</v>
      </c>
      <c r="AW174" s="88">
        <v>13805</v>
      </c>
      <c r="AX174" s="88">
        <v>122041</v>
      </c>
      <c r="AY174" s="88">
        <v>885</v>
      </c>
      <c r="AZ174" s="88">
        <v>14127</v>
      </c>
      <c r="BA174" s="88">
        <v>3694</v>
      </c>
      <c r="BB174" s="88">
        <v>2817</v>
      </c>
      <c r="BC174" s="88">
        <v>633</v>
      </c>
      <c r="BD174" s="88">
        <v>110</v>
      </c>
      <c r="BE174" s="88">
        <v>743</v>
      </c>
      <c r="BF174" s="88">
        <v>22267</v>
      </c>
      <c r="BG174" s="88">
        <v>144308</v>
      </c>
      <c r="BH174" s="88">
        <v>4529</v>
      </c>
      <c r="BI174" s="88">
        <v>1617</v>
      </c>
      <c r="BJ174" s="88">
        <v>922</v>
      </c>
      <c r="BK174" s="88">
        <v>81</v>
      </c>
      <c r="BL174" s="88">
        <v>7148</v>
      </c>
      <c r="BM174" s="88">
        <v>7148</v>
      </c>
      <c r="BN174" s="88">
        <v>24634</v>
      </c>
      <c r="BO174" s="88">
        <v>523</v>
      </c>
      <c r="BP174" s="88">
        <v>827</v>
      </c>
      <c r="BQ174" s="88">
        <v>3225</v>
      </c>
      <c r="BR174" s="88">
        <v>366</v>
      </c>
      <c r="BS174" s="88">
        <v>1099</v>
      </c>
      <c r="BT174" s="88">
        <v>1465</v>
      </c>
      <c r="BU174" s="88">
        <v>30674</v>
      </c>
      <c r="BV174" s="88">
        <v>37822</v>
      </c>
      <c r="BW174" s="88">
        <v>106485</v>
      </c>
      <c r="BX174" s="88">
        <v>97981</v>
      </c>
      <c r="BY174" s="88">
        <v>-592</v>
      </c>
      <c r="BZ174" s="88">
        <v>9097</v>
      </c>
      <c r="CA174" s="88">
        <v>144308</v>
      </c>
      <c r="CB174" s="88">
        <v>11908</v>
      </c>
      <c r="CC174" s="88">
        <v>13167</v>
      </c>
      <c r="CD174" s="88">
        <v>82703</v>
      </c>
      <c r="CE174" s="88">
        <v>3918</v>
      </c>
      <c r="CF174" s="88">
        <v>7191</v>
      </c>
      <c r="CG174" s="88">
        <v>2051</v>
      </c>
      <c r="CH174" s="88">
        <v>-371</v>
      </c>
      <c r="CI174" s="88">
        <v>5</v>
      </c>
      <c r="CJ174" s="88">
        <v>12793</v>
      </c>
      <c r="CK174" s="88">
        <v>120571</v>
      </c>
      <c r="CL174" s="88">
        <v>885</v>
      </c>
      <c r="CM174" s="88">
        <v>14399</v>
      </c>
      <c r="CN174" s="88">
        <v>3671</v>
      </c>
      <c r="CO174" s="88">
        <v>2523</v>
      </c>
      <c r="CP174" s="88">
        <v>634</v>
      </c>
      <c r="CQ174" s="88">
        <v>112</v>
      </c>
      <c r="CR174" s="88">
        <v>746</v>
      </c>
      <c r="CS174" s="88">
        <v>22224</v>
      </c>
      <c r="CT174" s="88">
        <v>142795</v>
      </c>
      <c r="CU174" s="88">
        <v>4529</v>
      </c>
      <c r="CV174" s="88">
        <v>1617</v>
      </c>
      <c r="CW174" s="88">
        <v>918</v>
      </c>
      <c r="CX174" s="88">
        <v>80</v>
      </c>
      <c r="CY174" s="88">
        <v>7145</v>
      </c>
      <c r="CZ174" s="88">
        <v>7145</v>
      </c>
      <c r="DA174" s="88">
        <v>28867</v>
      </c>
      <c r="DB174" s="88">
        <v>526</v>
      </c>
      <c r="DC174" s="88">
        <v>827</v>
      </c>
      <c r="DD174" s="88">
        <v>3225</v>
      </c>
      <c r="DE174" s="88">
        <v>349</v>
      </c>
      <c r="DF174" s="88">
        <v>1212</v>
      </c>
      <c r="DG174" s="88">
        <v>1560</v>
      </c>
      <c r="DH174" s="88">
        <v>35005</v>
      </c>
      <c r="DI174" s="88">
        <v>42150</v>
      </c>
      <c r="DJ174" s="88">
        <v>100646</v>
      </c>
      <c r="DK174" s="88">
        <v>96368</v>
      </c>
      <c r="DL174" s="88">
        <v>-4820</v>
      </c>
      <c r="DM174" s="88">
        <v>9097</v>
      </c>
      <c r="DN174" s="88">
        <v>142795</v>
      </c>
    </row>
    <row r="175" spans="1:118" x14ac:dyDescent="0.25">
      <c r="A175" s="82">
        <v>36770</v>
      </c>
      <c r="B175" s="88">
        <v>11903</v>
      </c>
      <c r="C175" s="88">
        <v>13148</v>
      </c>
      <c r="D175" s="88">
        <v>84548</v>
      </c>
      <c r="E175" s="88">
        <v>4050</v>
      </c>
      <c r="F175" s="88">
        <v>7446</v>
      </c>
      <c r="G175" s="88">
        <v>3327</v>
      </c>
      <c r="H175" s="88">
        <v>-124</v>
      </c>
      <c r="I175" s="88">
        <v>4</v>
      </c>
      <c r="J175" s="88">
        <v>14704</v>
      </c>
      <c r="K175" s="88">
        <v>124303</v>
      </c>
      <c r="L175" s="88">
        <v>910</v>
      </c>
      <c r="M175" s="88">
        <v>14467</v>
      </c>
      <c r="N175" s="88">
        <v>3549</v>
      </c>
      <c r="O175" s="88">
        <v>2978</v>
      </c>
      <c r="P175" s="88">
        <v>671</v>
      </c>
      <c r="Q175" s="88">
        <v>103</v>
      </c>
      <c r="R175" s="88">
        <v>774</v>
      </c>
      <c r="S175" s="88">
        <v>22678</v>
      </c>
      <c r="T175" s="88">
        <v>146981</v>
      </c>
      <c r="U175" s="88">
        <v>4812</v>
      </c>
      <c r="V175" s="88">
        <v>1613</v>
      </c>
      <c r="W175" s="88">
        <v>967</v>
      </c>
      <c r="X175" s="88">
        <v>82</v>
      </c>
      <c r="Y175" s="88">
        <v>7474</v>
      </c>
      <c r="Z175" s="88">
        <v>7474</v>
      </c>
      <c r="AA175" s="88">
        <v>21039</v>
      </c>
      <c r="AB175" s="88">
        <v>529</v>
      </c>
      <c r="AC175" s="88">
        <v>859</v>
      </c>
      <c r="AD175" s="88">
        <v>3287</v>
      </c>
      <c r="AE175" s="88">
        <v>370</v>
      </c>
      <c r="AF175" s="88">
        <v>1099</v>
      </c>
      <c r="AG175" s="88">
        <v>1469</v>
      </c>
      <c r="AH175" s="88">
        <v>27183</v>
      </c>
      <c r="AI175" s="88">
        <v>34657</v>
      </c>
      <c r="AJ175" s="88">
        <v>112324</v>
      </c>
      <c r="AK175" s="88">
        <v>100739</v>
      </c>
      <c r="AL175" s="88">
        <v>2186</v>
      </c>
      <c r="AM175" s="88">
        <v>9399</v>
      </c>
      <c r="AN175" s="88">
        <v>146981</v>
      </c>
      <c r="AO175" s="88">
        <v>11881</v>
      </c>
      <c r="AP175" s="88">
        <v>13496</v>
      </c>
      <c r="AQ175" s="88">
        <v>84678</v>
      </c>
      <c r="AR175" s="88">
        <v>4032</v>
      </c>
      <c r="AS175" s="88">
        <v>7566</v>
      </c>
      <c r="AT175" s="88">
        <v>3463</v>
      </c>
      <c r="AU175" s="88">
        <v>-121</v>
      </c>
      <c r="AV175" s="88">
        <v>4</v>
      </c>
      <c r="AW175" s="88">
        <v>14944</v>
      </c>
      <c r="AX175" s="88">
        <v>124999</v>
      </c>
      <c r="AY175" s="88">
        <v>910</v>
      </c>
      <c r="AZ175" s="88">
        <v>14427</v>
      </c>
      <c r="BA175" s="88">
        <v>3515</v>
      </c>
      <c r="BB175" s="88">
        <v>3049</v>
      </c>
      <c r="BC175" s="88">
        <v>684</v>
      </c>
      <c r="BD175" s="88">
        <v>89</v>
      </c>
      <c r="BE175" s="88">
        <v>772</v>
      </c>
      <c r="BF175" s="88">
        <v>22674</v>
      </c>
      <c r="BG175" s="88">
        <v>147673</v>
      </c>
      <c r="BH175" s="88">
        <v>4783</v>
      </c>
      <c r="BI175" s="88">
        <v>1609</v>
      </c>
      <c r="BJ175" s="88">
        <v>975</v>
      </c>
      <c r="BK175" s="88">
        <v>84</v>
      </c>
      <c r="BL175" s="88">
        <v>7451</v>
      </c>
      <c r="BM175" s="88">
        <v>7451</v>
      </c>
      <c r="BN175" s="88">
        <v>18313</v>
      </c>
      <c r="BO175" s="88">
        <v>533</v>
      </c>
      <c r="BP175" s="88">
        <v>865</v>
      </c>
      <c r="BQ175" s="88">
        <v>3290</v>
      </c>
      <c r="BR175" s="88">
        <v>366</v>
      </c>
      <c r="BS175" s="88">
        <v>929</v>
      </c>
      <c r="BT175" s="88">
        <v>1295</v>
      </c>
      <c r="BU175" s="88">
        <v>24296</v>
      </c>
      <c r="BV175" s="88">
        <v>31747</v>
      </c>
      <c r="BW175" s="88">
        <v>115926</v>
      </c>
      <c r="BX175" s="88">
        <v>101637</v>
      </c>
      <c r="BY175" s="88">
        <v>4866</v>
      </c>
      <c r="BZ175" s="88">
        <v>9423</v>
      </c>
      <c r="CA175" s="88">
        <v>147673</v>
      </c>
      <c r="CB175" s="88">
        <v>11855</v>
      </c>
      <c r="CC175" s="88">
        <v>11567</v>
      </c>
      <c r="CD175" s="88">
        <v>84642</v>
      </c>
      <c r="CE175" s="88">
        <v>4032</v>
      </c>
      <c r="CF175" s="88">
        <v>7566</v>
      </c>
      <c r="CG175" s="88">
        <v>4431</v>
      </c>
      <c r="CH175" s="88">
        <v>-104</v>
      </c>
      <c r="CI175" s="88">
        <v>4</v>
      </c>
      <c r="CJ175" s="88">
        <v>15928</v>
      </c>
      <c r="CK175" s="88">
        <v>123992</v>
      </c>
      <c r="CL175" s="88">
        <v>910</v>
      </c>
      <c r="CM175" s="88">
        <v>14705</v>
      </c>
      <c r="CN175" s="88">
        <v>3493</v>
      </c>
      <c r="CO175" s="88">
        <v>3225</v>
      </c>
      <c r="CP175" s="88">
        <v>684</v>
      </c>
      <c r="CQ175" s="88">
        <v>89</v>
      </c>
      <c r="CR175" s="88">
        <v>773</v>
      </c>
      <c r="CS175" s="88">
        <v>23106</v>
      </c>
      <c r="CT175" s="88">
        <v>147099</v>
      </c>
      <c r="CU175" s="88">
        <v>4783</v>
      </c>
      <c r="CV175" s="88">
        <v>1609</v>
      </c>
      <c r="CW175" s="88">
        <v>1010</v>
      </c>
      <c r="CX175" s="88">
        <v>85</v>
      </c>
      <c r="CY175" s="88">
        <v>7488</v>
      </c>
      <c r="CZ175" s="88">
        <v>7488</v>
      </c>
      <c r="DA175" s="88">
        <v>16876</v>
      </c>
      <c r="DB175" s="88">
        <v>548</v>
      </c>
      <c r="DC175" s="88">
        <v>865</v>
      </c>
      <c r="DD175" s="88">
        <v>3290</v>
      </c>
      <c r="DE175" s="88">
        <v>354</v>
      </c>
      <c r="DF175" s="88">
        <v>860</v>
      </c>
      <c r="DG175" s="88">
        <v>1214</v>
      </c>
      <c r="DH175" s="88">
        <v>22792</v>
      </c>
      <c r="DI175" s="88">
        <v>30280</v>
      </c>
      <c r="DJ175" s="88">
        <v>116819</v>
      </c>
      <c r="DK175" s="88">
        <v>101369</v>
      </c>
      <c r="DL175" s="88">
        <v>6027</v>
      </c>
      <c r="DM175" s="88">
        <v>9423</v>
      </c>
      <c r="DN175" s="88">
        <v>147099</v>
      </c>
    </row>
    <row r="176" spans="1:118" x14ac:dyDescent="0.25">
      <c r="A176" s="82">
        <v>36861</v>
      </c>
      <c r="B176" s="88">
        <v>11983</v>
      </c>
      <c r="C176" s="88">
        <v>12977</v>
      </c>
      <c r="D176" s="88">
        <v>85935</v>
      </c>
      <c r="E176" s="88">
        <v>3995</v>
      </c>
      <c r="F176" s="88">
        <v>7530</v>
      </c>
      <c r="G176" s="88">
        <v>3435</v>
      </c>
      <c r="H176" s="88">
        <v>-23</v>
      </c>
      <c r="I176" s="88">
        <v>4</v>
      </c>
      <c r="J176" s="88">
        <v>14942</v>
      </c>
      <c r="K176" s="88">
        <v>125837</v>
      </c>
      <c r="L176" s="88">
        <v>924</v>
      </c>
      <c r="M176" s="88">
        <v>14911</v>
      </c>
      <c r="N176" s="88">
        <v>3511</v>
      </c>
      <c r="O176" s="88">
        <v>3084</v>
      </c>
      <c r="P176" s="88">
        <v>685</v>
      </c>
      <c r="Q176" s="88">
        <v>107</v>
      </c>
      <c r="R176" s="88">
        <v>792</v>
      </c>
      <c r="S176" s="88">
        <v>23222</v>
      </c>
      <c r="T176" s="88">
        <v>149059</v>
      </c>
      <c r="U176" s="88">
        <v>4834</v>
      </c>
      <c r="V176" s="88">
        <v>1548</v>
      </c>
      <c r="W176" s="88">
        <v>957</v>
      </c>
      <c r="X176" s="88">
        <v>89</v>
      </c>
      <c r="Y176" s="88">
        <v>7430</v>
      </c>
      <c r="Z176" s="88">
        <v>7430</v>
      </c>
      <c r="AA176" s="88">
        <v>20776</v>
      </c>
      <c r="AB176" s="88">
        <v>536</v>
      </c>
      <c r="AC176" s="88">
        <v>892</v>
      </c>
      <c r="AD176" s="88">
        <v>3342</v>
      </c>
      <c r="AE176" s="88">
        <v>373</v>
      </c>
      <c r="AF176" s="88">
        <v>1091</v>
      </c>
      <c r="AG176" s="88">
        <v>1464</v>
      </c>
      <c r="AH176" s="88">
        <v>27010</v>
      </c>
      <c r="AI176" s="88">
        <v>34439</v>
      </c>
      <c r="AJ176" s="88">
        <v>114620</v>
      </c>
      <c r="AK176" s="88">
        <v>102717</v>
      </c>
      <c r="AL176" s="88">
        <v>2246</v>
      </c>
      <c r="AM176" s="88">
        <v>9657</v>
      </c>
      <c r="AN176" s="88">
        <v>149059</v>
      </c>
      <c r="AO176" s="88">
        <v>11963</v>
      </c>
      <c r="AP176" s="88">
        <v>12598</v>
      </c>
      <c r="AQ176" s="88">
        <v>85787</v>
      </c>
      <c r="AR176" s="88">
        <v>4107</v>
      </c>
      <c r="AS176" s="88">
        <v>7492</v>
      </c>
      <c r="AT176" s="88">
        <v>3425</v>
      </c>
      <c r="AU176" s="88">
        <v>-8</v>
      </c>
      <c r="AV176" s="88">
        <v>4</v>
      </c>
      <c r="AW176" s="88">
        <v>15021</v>
      </c>
      <c r="AX176" s="88">
        <v>125368</v>
      </c>
      <c r="AY176" s="88">
        <v>921</v>
      </c>
      <c r="AZ176" s="88">
        <v>14663</v>
      </c>
      <c r="BA176" s="88">
        <v>3466</v>
      </c>
      <c r="BB176" s="88">
        <v>3178</v>
      </c>
      <c r="BC176" s="88">
        <v>685</v>
      </c>
      <c r="BD176" s="88">
        <v>110</v>
      </c>
      <c r="BE176" s="88">
        <v>795</v>
      </c>
      <c r="BF176" s="88">
        <v>23024</v>
      </c>
      <c r="BG176" s="88">
        <v>148392</v>
      </c>
      <c r="BH176" s="88">
        <v>4960</v>
      </c>
      <c r="BI176" s="88">
        <v>1528</v>
      </c>
      <c r="BJ176" s="88">
        <v>974</v>
      </c>
      <c r="BK176" s="88">
        <v>85</v>
      </c>
      <c r="BL176" s="88">
        <v>7547</v>
      </c>
      <c r="BM176" s="88">
        <v>7547</v>
      </c>
      <c r="BN176" s="88">
        <v>21149</v>
      </c>
      <c r="BO176" s="88">
        <v>532</v>
      </c>
      <c r="BP176" s="88">
        <v>891</v>
      </c>
      <c r="BQ176" s="88">
        <v>3342</v>
      </c>
      <c r="BR176" s="88">
        <v>383</v>
      </c>
      <c r="BS176" s="88">
        <v>1330</v>
      </c>
      <c r="BT176" s="88">
        <v>1713</v>
      </c>
      <c r="BU176" s="88">
        <v>27627</v>
      </c>
      <c r="BV176" s="88">
        <v>35174</v>
      </c>
      <c r="BW176" s="88">
        <v>113218</v>
      </c>
      <c r="BX176" s="88">
        <v>102462</v>
      </c>
      <c r="BY176" s="88">
        <v>1095</v>
      </c>
      <c r="BZ176" s="88">
        <v>9661</v>
      </c>
      <c r="CA176" s="88">
        <v>148392</v>
      </c>
      <c r="CB176" s="88">
        <v>11948</v>
      </c>
      <c r="CC176" s="88">
        <v>15672</v>
      </c>
      <c r="CD176" s="88">
        <v>88055</v>
      </c>
      <c r="CE176" s="88">
        <v>4107</v>
      </c>
      <c r="CF176" s="88">
        <v>7492</v>
      </c>
      <c r="CG176" s="88">
        <v>2730</v>
      </c>
      <c r="CH176" s="88">
        <v>39</v>
      </c>
      <c r="CI176" s="88">
        <v>4</v>
      </c>
      <c r="CJ176" s="88">
        <v>14373</v>
      </c>
      <c r="CK176" s="88">
        <v>130048</v>
      </c>
      <c r="CL176" s="88">
        <v>921</v>
      </c>
      <c r="CM176" s="88">
        <v>14423</v>
      </c>
      <c r="CN176" s="88">
        <v>3484</v>
      </c>
      <c r="CO176" s="88">
        <v>3208</v>
      </c>
      <c r="CP176" s="88">
        <v>684</v>
      </c>
      <c r="CQ176" s="88">
        <v>112</v>
      </c>
      <c r="CR176" s="88">
        <v>796</v>
      </c>
      <c r="CS176" s="88">
        <v>22832</v>
      </c>
      <c r="CT176" s="88">
        <v>152879</v>
      </c>
      <c r="CU176" s="88">
        <v>4960</v>
      </c>
      <c r="CV176" s="88">
        <v>1528</v>
      </c>
      <c r="CW176" s="88">
        <v>976</v>
      </c>
      <c r="CX176" s="88">
        <v>82</v>
      </c>
      <c r="CY176" s="88">
        <v>7546</v>
      </c>
      <c r="CZ176" s="88">
        <v>7546</v>
      </c>
      <c r="DA176" s="88">
        <v>21553</v>
      </c>
      <c r="DB176" s="88">
        <v>528</v>
      </c>
      <c r="DC176" s="88">
        <v>891</v>
      </c>
      <c r="DD176" s="88">
        <v>3342</v>
      </c>
      <c r="DE176" s="88">
        <v>354</v>
      </c>
      <c r="DF176" s="88">
        <v>1317</v>
      </c>
      <c r="DG176" s="88">
        <v>1671</v>
      </c>
      <c r="DH176" s="88">
        <v>27985</v>
      </c>
      <c r="DI176" s="88">
        <v>35531</v>
      </c>
      <c r="DJ176" s="88">
        <v>117348</v>
      </c>
      <c r="DK176" s="88">
        <v>107538</v>
      </c>
      <c r="DL176" s="88">
        <v>150</v>
      </c>
      <c r="DM176" s="88">
        <v>9661</v>
      </c>
      <c r="DN176" s="88">
        <v>152879</v>
      </c>
    </row>
    <row r="177" spans="1:118" x14ac:dyDescent="0.25">
      <c r="A177" s="82">
        <v>36951</v>
      </c>
      <c r="B177" s="88">
        <v>12119</v>
      </c>
      <c r="C177" s="88">
        <v>13271</v>
      </c>
      <c r="D177" s="88">
        <v>87307</v>
      </c>
      <c r="E177" s="88">
        <v>3775</v>
      </c>
      <c r="F177" s="88">
        <v>7533</v>
      </c>
      <c r="G177" s="88">
        <v>3383</v>
      </c>
      <c r="H177" s="88">
        <v>-65</v>
      </c>
      <c r="I177" s="88">
        <v>5</v>
      </c>
      <c r="J177" s="88">
        <v>14631</v>
      </c>
      <c r="K177" s="88">
        <v>127328</v>
      </c>
      <c r="L177" s="88">
        <v>903</v>
      </c>
      <c r="M177" s="88">
        <v>15104</v>
      </c>
      <c r="N177" s="88">
        <v>3590</v>
      </c>
      <c r="O177" s="88">
        <v>2977</v>
      </c>
      <c r="P177" s="88">
        <v>694</v>
      </c>
      <c r="Q177" s="88">
        <v>108</v>
      </c>
      <c r="R177" s="88">
        <v>802</v>
      </c>
      <c r="S177" s="88">
        <v>23376</v>
      </c>
      <c r="T177" s="88">
        <v>150703</v>
      </c>
      <c r="U177" s="88">
        <v>4656</v>
      </c>
      <c r="V177" s="88">
        <v>1414</v>
      </c>
      <c r="W177" s="88">
        <v>910</v>
      </c>
      <c r="X177" s="88">
        <v>98</v>
      </c>
      <c r="Y177" s="88">
        <v>7078</v>
      </c>
      <c r="Z177" s="88">
        <v>7078</v>
      </c>
      <c r="AA177" s="88">
        <v>21144</v>
      </c>
      <c r="AB177" s="88">
        <v>549</v>
      </c>
      <c r="AC177" s="88">
        <v>926</v>
      </c>
      <c r="AD177" s="88">
        <v>3385</v>
      </c>
      <c r="AE177" s="88">
        <v>390</v>
      </c>
      <c r="AF177" s="88">
        <v>1055</v>
      </c>
      <c r="AG177" s="88">
        <v>1444</v>
      </c>
      <c r="AH177" s="88">
        <v>27448</v>
      </c>
      <c r="AI177" s="88">
        <v>34526</v>
      </c>
      <c r="AJ177" s="88">
        <v>116177</v>
      </c>
      <c r="AK177" s="88">
        <v>104263</v>
      </c>
      <c r="AL177" s="88">
        <v>2055</v>
      </c>
      <c r="AM177" s="88">
        <v>9859</v>
      </c>
      <c r="AN177" s="88">
        <v>150703</v>
      </c>
      <c r="AO177" s="88">
        <v>12132</v>
      </c>
      <c r="AP177" s="88">
        <v>13462</v>
      </c>
      <c r="AQ177" s="88">
        <v>87379</v>
      </c>
      <c r="AR177" s="88">
        <v>3744</v>
      </c>
      <c r="AS177" s="88">
        <v>7551</v>
      </c>
      <c r="AT177" s="88">
        <v>3414</v>
      </c>
      <c r="AU177" s="88">
        <v>-51</v>
      </c>
      <c r="AV177" s="88">
        <v>5</v>
      </c>
      <c r="AW177" s="88">
        <v>14662</v>
      </c>
      <c r="AX177" s="88">
        <v>127634</v>
      </c>
      <c r="AY177" s="88">
        <v>906</v>
      </c>
      <c r="AZ177" s="88">
        <v>15488</v>
      </c>
      <c r="BA177" s="88">
        <v>3630</v>
      </c>
      <c r="BB177" s="88">
        <v>2901</v>
      </c>
      <c r="BC177" s="88">
        <v>693</v>
      </c>
      <c r="BD177" s="88">
        <v>113</v>
      </c>
      <c r="BE177" s="88">
        <v>806</v>
      </c>
      <c r="BF177" s="88">
        <v>23732</v>
      </c>
      <c r="BG177" s="88">
        <v>151366</v>
      </c>
      <c r="BH177" s="88">
        <v>4671</v>
      </c>
      <c r="BI177" s="88">
        <v>1460</v>
      </c>
      <c r="BJ177" s="88">
        <v>899</v>
      </c>
      <c r="BK177" s="88">
        <v>99</v>
      </c>
      <c r="BL177" s="88">
        <v>7130</v>
      </c>
      <c r="BM177" s="88">
        <v>7130</v>
      </c>
      <c r="BN177" s="88">
        <v>22055</v>
      </c>
      <c r="BO177" s="88">
        <v>546</v>
      </c>
      <c r="BP177" s="88">
        <v>924</v>
      </c>
      <c r="BQ177" s="88">
        <v>3386</v>
      </c>
      <c r="BR177" s="88">
        <v>379</v>
      </c>
      <c r="BS177" s="88">
        <v>929</v>
      </c>
      <c r="BT177" s="88">
        <v>1308</v>
      </c>
      <c r="BU177" s="88">
        <v>28219</v>
      </c>
      <c r="BV177" s="88">
        <v>35349</v>
      </c>
      <c r="BW177" s="88">
        <v>116017</v>
      </c>
      <c r="BX177" s="88">
        <v>104357</v>
      </c>
      <c r="BY177" s="88">
        <v>1800</v>
      </c>
      <c r="BZ177" s="88">
        <v>9861</v>
      </c>
      <c r="CA177" s="88">
        <v>151366</v>
      </c>
      <c r="CB177" s="88">
        <v>12139</v>
      </c>
      <c r="CC177" s="88">
        <v>12752</v>
      </c>
      <c r="CD177" s="88">
        <v>85462</v>
      </c>
      <c r="CE177" s="88">
        <v>3744</v>
      </c>
      <c r="CF177" s="88">
        <v>7551</v>
      </c>
      <c r="CG177" s="88">
        <v>3917</v>
      </c>
      <c r="CH177" s="88">
        <v>17</v>
      </c>
      <c r="CI177" s="88">
        <v>5</v>
      </c>
      <c r="CJ177" s="88">
        <v>15233</v>
      </c>
      <c r="CK177" s="88">
        <v>125586</v>
      </c>
      <c r="CL177" s="88">
        <v>906</v>
      </c>
      <c r="CM177" s="88">
        <v>15148</v>
      </c>
      <c r="CN177" s="88">
        <v>3660</v>
      </c>
      <c r="CO177" s="88">
        <v>2987</v>
      </c>
      <c r="CP177" s="88">
        <v>693</v>
      </c>
      <c r="CQ177" s="88">
        <v>110</v>
      </c>
      <c r="CR177" s="88">
        <v>803</v>
      </c>
      <c r="CS177" s="88">
        <v>23505</v>
      </c>
      <c r="CT177" s="88">
        <v>149092</v>
      </c>
      <c r="CU177" s="88">
        <v>4671</v>
      </c>
      <c r="CV177" s="88">
        <v>1460</v>
      </c>
      <c r="CW177" s="88">
        <v>869</v>
      </c>
      <c r="CX177" s="88">
        <v>101</v>
      </c>
      <c r="CY177" s="88">
        <v>7102</v>
      </c>
      <c r="CZ177" s="88">
        <v>7102</v>
      </c>
      <c r="DA177" s="88">
        <v>23054</v>
      </c>
      <c r="DB177" s="88">
        <v>532</v>
      </c>
      <c r="DC177" s="88">
        <v>924</v>
      </c>
      <c r="DD177" s="88">
        <v>3386</v>
      </c>
      <c r="DE177" s="88">
        <v>435</v>
      </c>
      <c r="DF177" s="88">
        <v>901</v>
      </c>
      <c r="DG177" s="88">
        <v>1336</v>
      </c>
      <c r="DH177" s="88">
        <v>29232</v>
      </c>
      <c r="DI177" s="88">
        <v>36334</v>
      </c>
      <c r="DJ177" s="88">
        <v>112758</v>
      </c>
      <c r="DK177" s="88">
        <v>101181</v>
      </c>
      <c r="DL177" s="88">
        <v>1716</v>
      </c>
      <c r="DM177" s="88">
        <v>9861</v>
      </c>
      <c r="DN177" s="88">
        <v>149092</v>
      </c>
    </row>
    <row r="178" spans="1:118" x14ac:dyDescent="0.25">
      <c r="A178" s="82">
        <v>37043</v>
      </c>
      <c r="B178" s="88">
        <v>12320</v>
      </c>
      <c r="C178" s="88">
        <v>14368</v>
      </c>
      <c r="D178" s="88">
        <v>88519</v>
      </c>
      <c r="E178" s="88">
        <v>3540</v>
      </c>
      <c r="F178" s="88">
        <v>7501</v>
      </c>
      <c r="G178" s="88">
        <v>3205</v>
      </c>
      <c r="H178" s="88">
        <v>-229</v>
      </c>
      <c r="I178" s="88">
        <v>5</v>
      </c>
      <c r="J178" s="88">
        <v>14021</v>
      </c>
      <c r="K178" s="88">
        <v>129228</v>
      </c>
      <c r="L178" s="88">
        <v>829</v>
      </c>
      <c r="M178" s="88">
        <v>15271</v>
      </c>
      <c r="N178" s="88">
        <v>3805</v>
      </c>
      <c r="O178" s="88">
        <v>2914</v>
      </c>
      <c r="P178" s="88">
        <v>700</v>
      </c>
      <c r="Q178" s="88">
        <v>109</v>
      </c>
      <c r="R178" s="88">
        <v>809</v>
      </c>
      <c r="S178" s="88">
        <v>23628</v>
      </c>
      <c r="T178" s="88">
        <v>152855</v>
      </c>
      <c r="U178" s="88">
        <v>4435</v>
      </c>
      <c r="V178" s="88">
        <v>1265</v>
      </c>
      <c r="W178" s="88">
        <v>848</v>
      </c>
      <c r="X178" s="88">
        <v>106</v>
      </c>
      <c r="Y178" s="88">
        <v>6653</v>
      </c>
      <c r="Z178" s="88">
        <v>6653</v>
      </c>
      <c r="AA178" s="88">
        <v>21571</v>
      </c>
      <c r="AB178" s="88">
        <v>558</v>
      </c>
      <c r="AC178" s="88">
        <v>964</v>
      </c>
      <c r="AD178" s="88">
        <v>3417</v>
      </c>
      <c r="AE178" s="88">
        <v>424</v>
      </c>
      <c r="AF178" s="88">
        <v>1007</v>
      </c>
      <c r="AG178" s="88">
        <v>1431</v>
      </c>
      <c r="AH178" s="88">
        <v>27940</v>
      </c>
      <c r="AI178" s="88">
        <v>34593</v>
      </c>
      <c r="AJ178" s="88">
        <v>118262</v>
      </c>
      <c r="AK178" s="88">
        <v>105568</v>
      </c>
      <c r="AL178" s="88">
        <v>2685</v>
      </c>
      <c r="AM178" s="88">
        <v>10009</v>
      </c>
      <c r="AN178" s="88">
        <v>152855</v>
      </c>
      <c r="AO178" s="88">
        <v>12307</v>
      </c>
      <c r="AP178" s="88">
        <v>14002</v>
      </c>
      <c r="AQ178" s="88">
        <v>88619</v>
      </c>
      <c r="AR178" s="88">
        <v>3445</v>
      </c>
      <c r="AS178" s="88">
        <v>7471</v>
      </c>
      <c r="AT178" s="88">
        <v>3097</v>
      </c>
      <c r="AU178" s="88">
        <v>-93</v>
      </c>
      <c r="AV178" s="88">
        <v>5</v>
      </c>
      <c r="AW178" s="88">
        <v>13925</v>
      </c>
      <c r="AX178" s="88">
        <v>128853</v>
      </c>
      <c r="AY178" s="88">
        <v>866</v>
      </c>
      <c r="AZ178" s="88">
        <v>15168</v>
      </c>
      <c r="BA178" s="88">
        <v>3740</v>
      </c>
      <c r="BB178" s="88">
        <v>2875</v>
      </c>
      <c r="BC178" s="88">
        <v>693</v>
      </c>
      <c r="BD178" s="88">
        <v>102</v>
      </c>
      <c r="BE178" s="88">
        <v>794</v>
      </c>
      <c r="BF178" s="88">
        <v>23444</v>
      </c>
      <c r="BG178" s="88">
        <v>152297</v>
      </c>
      <c r="BH178" s="88">
        <v>4212</v>
      </c>
      <c r="BI178" s="88">
        <v>1231</v>
      </c>
      <c r="BJ178" s="88">
        <v>833</v>
      </c>
      <c r="BK178" s="88">
        <v>110</v>
      </c>
      <c r="BL178" s="88">
        <v>6386</v>
      </c>
      <c r="BM178" s="88">
        <v>6386</v>
      </c>
      <c r="BN178" s="88">
        <v>21121</v>
      </c>
      <c r="BO178" s="88">
        <v>570</v>
      </c>
      <c r="BP178" s="88">
        <v>964</v>
      </c>
      <c r="BQ178" s="88">
        <v>3422</v>
      </c>
      <c r="BR178" s="88">
        <v>412</v>
      </c>
      <c r="BS178" s="88">
        <v>1014</v>
      </c>
      <c r="BT178" s="88">
        <v>1426</v>
      </c>
      <c r="BU178" s="88">
        <v>27503</v>
      </c>
      <c r="BV178" s="88">
        <v>33889</v>
      </c>
      <c r="BW178" s="88">
        <v>118408</v>
      </c>
      <c r="BX178" s="88">
        <v>105902</v>
      </c>
      <c r="BY178" s="88">
        <v>2484</v>
      </c>
      <c r="BZ178" s="88">
        <v>10022</v>
      </c>
      <c r="CA178" s="88">
        <v>152297</v>
      </c>
      <c r="CB178" s="88">
        <v>12345</v>
      </c>
      <c r="CC178" s="88">
        <v>13524</v>
      </c>
      <c r="CD178" s="88">
        <v>88248</v>
      </c>
      <c r="CE178" s="88">
        <v>3445</v>
      </c>
      <c r="CF178" s="88">
        <v>7471</v>
      </c>
      <c r="CG178" s="88">
        <v>2377</v>
      </c>
      <c r="CH178" s="88">
        <v>-220</v>
      </c>
      <c r="CI178" s="88">
        <v>5</v>
      </c>
      <c r="CJ178" s="88">
        <v>13078</v>
      </c>
      <c r="CK178" s="88">
        <v>127196</v>
      </c>
      <c r="CL178" s="88">
        <v>866</v>
      </c>
      <c r="CM178" s="88">
        <v>15408</v>
      </c>
      <c r="CN178" s="88">
        <v>3717</v>
      </c>
      <c r="CO178" s="88">
        <v>2630</v>
      </c>
      <c r="CP178" s="88">
        <v>693</v>
      </c>
      <c r="CQ178" s="88">
        <v>104</v>
      </c>
      <c r="CR178" s="88">
        <v>797</v>
      </c>
      <c r="CS178" s="88">
        <v>23418</v>
      </c>
      <c r="CT178" s="88">
        <v>150614</v>
      </c>
      <c r="CU178" s="88">
        <v>4212</v>
      </c>
      <c r="CV178" s="88">
        <v>1231</v>
      </c>
      <c r="CW178" s="88">
        <v>830</v>
      </c>
      <c r="CX178" s="88">
        <v>111</v>
      </c>
      <c r="CY178" s="88">
        <v>6384</v>
      </c>
      <c r="CZ178" s="88">
        <v>6384</v>
      </c>
      <c r="DA178" s="88">
        <v>21560</v>
      </c>
      <c r="DB178" s="88">
        <v>571</v>
      </c>
      <c r="DC178" s="88">
        <v>964</v>
      </c>
      <c r="DD178" s="88">
        <v>3422</v>
      </c>
      <c r="DE178" s="88">
        <v>395</v>
      </c>
      <c r="DF178" s="88">
        <v>1141</v>
      </c>
      <c r="DG178" s="88">
        <v>1535</v>
      </c>
      <c r="DH178" s="88">
        <v>28053</v>
      </c>
      <c r="DI178" s="88">
        <v>34436</v>
      </c>
      <c r="DJ178" s="88">
        <v>116177</v>
      </c>
      <c r="DK178" s="88">
        <v>104116</v>
      </c>
      <c r="DL178" s="88">
        <v>2039</v>
      </c>
      <c r="DM178" s="88">
        <v>10022</v>
      </c>
      <c r="DN178" s="88">
        <v>150614</v>
      </c>
    </row>
    <row r="179" spans="1:118" x14ac:dyDescent="0.25">
      <c r="A179" s="82">
        <v>37135</v>
      </c>
      <c r="B179" s="88">
        <v>12556</v>
      </c>
      <c r="C179" s="88">
        <v>15915</v>
      </c>
      <c r="D179" s="88">
        <v>89570</v>
      </c>
      <c r="E179" s="88">
        <v>3404</v>
      </c>
      <c r="F179" s="88">
        <v>7477</v>
      </c>
      <c r="G179" s="88">
        <v>3013</v>
      </c>
      <c r="H179" s="88">
        <v>-355</v>
      </c>
      <c r="I179" s="88">
        <v>5</v>
      </c>
      <c r="J179" s="88">
        <v>13544</v>
      </c>
      <c r="K179" s="88">
        <v>131585</v>
      </c>
      <c r="L179" s="88">
        <v>733</v>
      </c>
      <c r="M179" s="88">
        <v>15446</v>
      </c>
      <c r="N179" s="88">
        <v>4049</v>
      </c>
      <c r="O179" s="88">
        <v>3008</v>
      </c>
      <c r="P179" s="88">
        <v>711</v>
      </c>
      <c r="Q179" s="88">
        <v>102</v>
      </c>
      <c r="R179" s="88">
        <v>813</v>
      </c>
      <c r="S179" s="88">
        <v>24049</v>
      </c>
      <c r="T179" s="88">
        <v>155635</v>
      </c>
      <c r="U179" s="88">
        <v>4262</v>
      </c>
      <c r="V179" s="88">
        <v>1146</v>
      </c>
      <c r="W179" s="88">
        <v>793</v>
      </c>
      <c r="X179" s="88">
        <v>107</v>
      </c>
      <c r="Y179" s="88">
        <v>6308</v>
      </c>
      <c r="Z179" s="88">
        <v>6308</v>
      </c>
      <c r="AA179" s="88">
        <v>20900</v>
      </c>
      <c r="AB179" s="88">
        <v>562</v>
      </c>
      <c r="AC179" s="88">
        <v>1005</v>
      </c>
      <c r="AD179" s="88">
        <v>3444</v>
      </c>
      <c r="AE179" s="88">
        <v>465</v>
      </c>
      <c r="AF179" s="88">
        <v>984</v>
      </c>
      <c r="AG179" s="88">
        <v>1449</v>
      </c>
      <c r="AH179" s="88">
        <v>27360</v>
      </c>
      <c r="AI179" s="88">
        <v>33668</v>
      </c>
      <c r="AJ179" s="88">
        <v>121967</v>
      </c>
      <c r="AK179" s="88">
        <v>106797</v>
      </c>
      <c r="AL179" s="88">
        <v>5026</v>
      </c>
      <c r="AM179" s="88">
        <v>10143</v>
      </c>
      <c r="AN179" s="88">
        <v>155635</v>
      </c>
      <c r="AO179" s="88">
        <v>12552</v>
      </c>
      <c r="AP179" s="88">
        <v>15947</v>
      </c>
      <c r="AQ179" s="88">
        <v>89530</v>
      </c>
      <c r="AR179" s="88">
        <v>3466</v>
      </c>
      <c r="AS179" s="88">
        <v>7499</v>
      </c>
      <c r="AT179" s="88">
        <v>3191</v>
      </c>
      <c r="AU179" s="88">
        <v>-589</v>
      </c>
      <c r="AV179" s="88">
        <v>5</v>
      </c>
      <c r="AW179" s="88">
        <v>13571</v>
      </c>
      <c r="AX179" s="88">
        <v>131600</v>
      </c>
      <c r="AY179" s="88">
        <v>708</v>
      </c>
      <c r="AZ179" s="88">
        <v>15041</v>
      </c>
      <c r="BA179" s="88">
        <v>4074</v>
      </c>
      <c r="BB179" s="88">
        <v>3004</v>
      </c>
      <c r="BC179" s="88">
        <v>718</v>
      </c>
      <c r="BD179" s="88">
        <v>108</v>
      </c>
      <c r="BE179" s="88">
        <v>826</v>
      </c>
      <c r="BF179" s="88">
        <v>23653</v>
      </c>
      <c r="BG179" s="88">
        <v>155253</v>
      </c>
      <c r="BH179" s="88">
        <v>4507</v>
      </c>
      <c r="BI179" s="88">
        <v>1144</v>
      </c>
      <c r="BJ179" s="88">
        <v>819</v>
      </c>
      <c r="BK179" s="88">
        <v>105</v>
      </c>
      <c r="BL179" s="88">
        <v>6576</v>
      </c>
      <c r="BM179" s="88">
        <v>6576</v>
      </c>
      <c r="BN179" s="88">
        <v>21235</v>
      </c>
      <c r="BO179" s="88">
        <v>555</v>
      </c>
      <c r="BP179" s="88">
        <v>1007</v>
      </c>
      <c r="BQ179" s="88">
        <v>3440</v>
      </c>
      <c r="BR179" s="88">
        <v>486</v>
      </c>
      <c r="BS179" s="88">
        <v>966</v>
      </c>
      <c r="BT179" s="88">
        <v>1453</v>
      </c>
      <c r="BU179" s="88">
        <v>27689</v>
      </c>
      <c r="BV179" s="88">
        <v>34265</v>
      </c>
      <c r="BW179" s="88">
        <v>120988</v>
      </c>
      <c r="BX179" s="88">
        <v>106465</v>
      </c>
      <c r="BY179" s="88">
        <v>4396</v>
      </c>
      <c r="BZ179" s="88">
        <v>10127</v>
      </c>
      <c r="CA179" s="88">
        <v>155253</v>
      </c>
      <c r="CB179" s="88">
        <v>12520</v>
      </c>
      <c r="CC179" s="88">
        <v>13929</v>
      </c>
      <c r="CD179" s="88">
        <v>89563</v>
      </c>
      <c r="CE179" s="88">
        <v>3466</v>
      </c>
      <c r="CF179" s="88">
        <v>7499</v>
      </c>
      <c r="CG179" s="88">
        <v>3890</v>
      </c>
      <c r="CH179" s="88">
        <v>-580</v>
      </c>
      <c r="CI179" s="88">
        <v>5</v>
      </c>
      <c r="CJ179" s="88">
        <v>14280</v>
      </c>
      <c r="CK179" s="88">
        <v>130292</v>
      </c>
      <c r="CL179" s="88">
        <v>708</v>
      </c>
      <c r="CM179" s="88">
        <v>15259</v>
      </c>
      <c r="CN179" s="88">
        <v>4045</v>
      </c>
      <c r="CO179" s="88">
        <v>3128</v>
      </c>
      <c r="CP179" s="88">
        <v>718</v>
      </c>
      <c r="CQ179" s="88">
        <v>106</v>
      </c>
      <c r="CR179" s="88">
        <v>824</v>
      </c>
      <c r="CS179" s="88">
        <v>23963</v>
      </c>
      <c r="CT179" s="88">
        <v>154255</v>
      </c>
      <c r="CU179" s="88">
        <v>4507</v>
      </c>
      <c r="CV179" s="88">
        <v>1144</v>
      </c>
      <c r="CW179" s="88">
        <v>844</v>
      </c>
      <c r="CX179" s="88">
        <v>107</v>
      </c>
      <c r="CY179" s="88">
        <v>6602</v>
      </c>
      <c r="CZ179" s="88">
        <v>6602</v>
      </c>
      <c r="DA179" s="88">
        <v>19558</v>
      </c>
      <c r="DB179" s="88">
        <v>574</v>
      </c>
      <c r="DC179" s="88">
        <v>1007</v>
      </c>
      <c r="DD179" s="88">
        <v>3440</v>
      </c>
      <c r="DE179" s="88">
        <v>435</v>
      </c>
      <c r="DF179" s="88">
        <v>881</v>
      </c>
      <c r="DG179" s="88">
        <v>1316</v>
      </c>
      <c r="DH179" s="88">
        <v>25895</v>
      </c>
      <c r="DI179" s="88">
        <v>32497</v>
      </c>
      <c r="DJ179" s="88">
        <v>121757</v>
      </c>
      <c r="DK179" s="88">
        <v>106181</v>
      </c>
      <c r="DL179" s="88">
        <v>5450</v>
      </c>
      <c r="DM179" s="88">
        <v>10127</v>
      </c>
      <c r="DN179" s="88">
        <v>154255</v>
      </c>
    </row>
    <row r="180" spans="1:118" x14ac:dyDescent="0.25">
      <c r="A180" s="82">
        <v>37226</v>
      </c>
      <c r="B180" s="88">
        <v>12801</v>
      </c>
      <c r="C180" s="88">
        <v>17394</v>
      </c>
      <c r="D180" s="88">
        <v>90570</v>
      </c>
      <c r="E180" s="88">
        <v>3385</v>
      </c>
      <c r="F180" s="88">
        <v>7441</v>
      </c>
      <c r="G180" s="88">
        <v>2910</v>
      </c>
      <c r="H180" s="88">
        <v>-278</v>
      </c>
      <c r="I180" s="88">
        <v>5</v>
      </c>
      <c r="J180" s="88">
        <v>13463</v>
      </c>
      <c r="K180" s="88">
        <v>134227</v>
      </c>
      <c r="L180" s="88">
        <v>676</v>
      </c>
      <c r="M180" s="88">
        <v>15646</v>
      </c>
      <c r="N180" s="88">
        <v>4233</v>
      </c>
      <c r="O180" s="88">
        <v>3232</v>
      </c>
      <c r="P180" s="88">
        <v>720</v>
      </c>
      <c r="Q180" s="88">
        <v>93</v>
      </c>
      <c r="R180" s="88">
        <v>813</v>
      </c>
      <c r="S180" s="88">
        <v>24601</v>
      </c>
      <c r="T180" s="88">
        <v>158828</v>
      </c>
      <c r="U180" s="88">
        <v>4269</v>
      </c>
      <c r="V180" s="88">
        <v>1128</v>
      </c>
      <c r="W180" s="88">
        <v>757</v>
      </c>
      <c r="X180" s="88">
        <v>108</v>
      </c>
      <c r="Y180" s="88">
        <v>6261</v>
      </c>
      <c r="Z180" s="88">
        <v>6261</v>
      </c>
      <c r="AA180" s="88">
        <v>21485</v>
      </c>
      <c r="AB180" s="88">
        <v>563</v>
      </c>
      <c r="AC180" s="88">
        <v>1046</v>
      </c>
      <c r="AD180" s="88">
        <v>3477</v>
      </c>
      <c r="AE180" s="88">
        <v>497</v>
      </c>
      <c r="AF180" s="88">
        <v>999</v>
      </c>
      <c r="AG180" s="88">
        <v>1497</v>
      </c>
      <c r="AH180" s="88">
        <v>28068</v>
      </c>
      <c r="AI180" s="88">
        <v>34329</v>
      </c>
      <c r="AJ180" s="88">
        <v>124499</v>
      </c>
      <c r="AK180" s="88">
        <v>108282</v>
      </c>
      <c r="AL180" s="88">
        <v>5925</v>
      </c>
      <c r="AM180" s="88">
        <v>10292</v>
      </c>
      <c r="AN180" s="88">
        <v>158828</v>
      </c>
      <c r="AO180" s="88">
        <v>12813</v>
      </c>
      <c r="AP180" s="88">
        <v>17827</v>
      </c>
      <c r="AQ180" s="88">
        <v>90555</v>
      </c>
      <c r="AR180" s="88">
        <v>3368</v>
      </c>
      <c r="AS180" s="88">
        <v>7483</v>
      </c>
      <c r="AT180" s="88">
        <v>2720</v>
      </c>
      <c r="AU180" s="88">
        <v>-229</v>
      </c>
      <c r="AV180" s="88">
        <v>5</v>
      </c>
      <c r="AW180" s="88">
        <v>13347</v>
      </c>
      <c r="AX180" s="88">
        <v>134542</v>
      </c>
      <c r="AY180" s="88">
        <v>668</v>
      </c>
      <c r="AZ180" s="88">
        <v>16159</v>
      </c>
      <c r="BA180" s="88">
        <v>4302</v>
      </c>
      <c r="BB180" s="88">
        <v>3204</v>
      </c>
      <c r="BC180" s="88">
        <v>718</v>
      </c>
      <c r="BD180" s="88">
        <v>96</v>
      </c>
      <c r="BE180" s="88">
        <v>815</v>
      </c>
      <c r="BF180" s="88">
        <v>25147</v>
      </c>
      <c r="BG180" s="88">
        <v>159689</v>
      </c>
      <c r="BH180" s="88">
        <v>4163</v>
      </c>
      <c r="BI180" s="88">
        <v>1118</v>
      </c>
      <c r="BJ180" s="88">
        <v>738</v>
      </c>
      <c r="BK180" s="88">
        <v>109</v>
      </c>
      <c r="BL180" s="88">
        <v>6128</v>
      </c>
      <c r="BM180" s="88">
        <v>6128</v>
      </c>
      <c r="BN180" s="88">
        <v>21225</v>
      </c>
      <c r="BO180" s="88">
        <v>564</v>
      </c>
      <c r="BP180" s="88">
        <v>1047</v>
      </c>
      <c r="BQ180" s="88">
        <v>3475</v>
      </c>
      <c r="BR180" s="88">
        <v>493</v>
      </c>
      <c r="BS180" s="88">
        <v>1086</v>
      </c>
      <c r="BT180" s="88">
        <v>1579</v>
      </c>
      <c r="BU180" s="88">
        <v>27891</v>
      </c>
      <c r="BV180" s="88">
        <v>34019</v>
      </c>
      <c r="BW180" s="88">
        <v>125671</v>
      </c>
      <c r="BX180" s="88">
        <v>108298</v>
      </c>
      <c r="BY180" s="88">
        <v>7085</v>
      </c>
      <c r="BZ180" s="88">
        <v>10287</v>
      </c>
      <c r="CA180" s="88">
        <v>159689</v>
      </c>
      <c r="CB180" s="88">
        <v>12797</v>
      </c>
      <c r="CC180" s="88">
        <v>21693</v>
      </c>
      <c r="CD180" s="88">
        <v>92782</v>
      </c>
      <c r="CE180" s="88">
        <v>3368</v>
      </c>
      <c r="CF180" s="88">
        <v>7483</v>
      </c>
      <c r="CG180" s="88">
        <v>2166</v>
      </c>
      <c r="CH180" s="88">
        <v>-173</v>
      </c>
      <c r="CI180" s="88">
        <v>5</v>
      </c>
      <c r="CJ180" s="88">
        <v>12849</v>
      </c>
      <c r="CK180" s="88">
        <v>140121</v>
      </c>
      <c r="CL180" s="88">
        <v>668</v>
      </c>
      <c r="CM180" s="88">
        <v>16022</v>
      </c>
      <c r="CN180" s="88">
        <v>4317</v>
      </c>
      <c r="CO180" s="88">
        <v>3249</v>
      </c>
      <c r="CP180" s="88">
        <v>718</v>
      </c>
      <c r="CQ180" s="88">
        <v>97</v>
      </c>
      <c r="CR180" s="88">
        <v>815</v>
      </c>
      <c r="CS180" s="88">
        <v>25070</v>
      </c>
      <c r="CT180" s="88">
        <v>165192</v>
      </c>
      <c r="CU180" s="88">
        <v>4163</v>
      </c>
      <c r="CV180" s="88">
        <v>1118</v>
      </c>
      <c r="CW180" s="88">
        <v>739</v>
      </c>
      <c r="CX180" s="88">
        <v>104</v>
      </c>
      <c r="CY180" s="88">
        <v>6125</v>
      </c>
      <c r="CZ180" s="88">
        <v>6125</v>
      </c>
      <c r="DA180" s="88">
        <v>21561</v>
      </c>
      <c r="DB180" s="88">
        <v>560</v>
      </c>
      <c r="DC180" s="88">
        <v>1047</v>
      </c>
      <c r="DD180" s="88">
        <v>3475</v>
      </c>
      <c r="DE180" s="88">
        <v>463</v>
      </c>
      <c r="DF180" s="88">
        <v>1083</v>
      </c>
      <c r="DG180" s="88">
        <v>1545</v>
      </c>
      <c r="DH180" s="88">
        <v>28189</v>
      </c>
      <c r="DI180" s="88">
        <v>34313</v>
      </c>
      <c r="DJ180" s="88">
        <v>130878</v>
      </c>
      <c r="DK180" s="88">
        <v>113660</v>
      </c>
      <c r="DL180" s="88">
        <v>6930</v>
      </c>
      <c r="DM180" s="88">
        <v>10287</v>
      </c>
      <c r="DN180" s="88">
        <v>165192</v>
      </c>
    </row>
    <row r="181" spans="1:118" x14ac:dyDescent="0.25">
      <c r="A181" s="82">
        <v>37316</v>
      </c>
      <c r="B181" s="88">
        <v>13018</v>
      </c>
      <c r="C181" s="88">
        <v>18212</v>
      </c>
      <c r="D181" s="88">
        <v>91813</v>
      </c>
      <c r="E181" s="88">
        <v>3426</v>
      </c>
      <c r="F181" s="88">
        <v>7502</v>
      </c>
      <c r="G181" s="88">
        <v>2885</v>
      </c>
      <c r="H181" s="88">
        <v>-71</v>
      </c>
      <c r="I181" s="88">
        <v>5</v>
      </c>
      <c r="J181" s="88">
        <v>13747</v>
      </c>
      <c r="K181" s="88">
        <v>136790</v>
      </c>
      <c r="L181" s="88">
        <v>730</v>
      </c>
      <c r="M181" s="88">
        <v>15783</v>
      </c>
      <c r="N181" s="88">
        <v>4313</v>
      </c>
      <c r="O181" s="88">
        <v>3388</v>
      </c>
      <c r="P181" s="88">
        <v>726</v>
      </c>
      <c r="Q181" s="88">
        <v>90</v>
      </c>
      <c r="R181" s="88">
        <v>816</v>
      </c>
      <c r="S181" s="88">
        <v>25029</v>
      </c>
      <c r="T181" s="88">
        <v>161819</v>
      </c>
      <c r="U181" s="88">
        <v>4470</v>
      </c>
      <c r="V181" s="88">
        <v>1219</v>
      </c>
      <c r="W181" s="88">
        <v>753</v>
      </c>
      <c r="X181" s="88">
        <v>112</v>
      </c>
      <c r="Y181" s="88">
        <v>6554</v>
      </c>
      <c r="Z181" s="88">
        <v>6554</v>
      </c>
      <c r="AA181" s="88">
        <v>23247</v>
      </c>
      <c r="AB181" s="88">
        <v>581</v>
      </c>
      <c r="AC181" s="88">
        <v>1093</v>
      </c>
      <c r="AD181" s="88">
        <v>3522</v>
      </c>
      <c r="AE181" s="88">
        <v>515</v>
      </c>
      <c r="AF181" s="88">
        <v>1042</v>
      </c>
      <c r="AG181" s="88">
        <v>1557</v>
      </c>
      <c r="AH181" s="88">
        <v>30000</v>
      </c>
      <c r="AI181" s="88">
        <v>36554</v>
      </c>
      <c r="AJ181" s="88">
        <v>125265</v>
      </c>
      <c r="AK181" s="88">
        <v>110406</v>
      </c>
      <c r="AL181" s="88">
        <v>4394</v>
      </c>
      <c r="AM181" s="88">
        <v>10465</v>
      </c>
      <c r="AN181" s="88">
        <v>161819</v>
      </c>
      <c r="AO181" s="88">
        <v>13026</v>
      </c>
      <c r="AP181" s="88">
        <v>17725</v>
      </c>
      <c r="AQ181" s="88">
        <v>91712</v>
      </c>
      <c r="AR181" s="88">
        <v>3426</v>
      </c>
      <c r="AS181" s="88">
        <v>7440</v>
      </c>
      <c r="AT181" s="88">
        <v>2907</v>
      </c>
      <c r="AU181" s="88">
        <v>-66</v>
      </c>
      <c r="AV181" s="88">
        <v>5</v>
      </c>
      <c r="AW181" s="88">
        <v>13712</v>
      </c>
      <c r="AX181" s="88">
        <v>136174</v>
      </c>
      <c r="AY181" s="88">
        <v>721</v>
      </c>
      <c r="AZ181" s="88">
        <v>15611</v>
      </c>
      <c r="BA181" s="88">
        <v>4262</v>
      </c>
      <c r="BB181" s="88">
        <v>3449</v>
      </c>
      <c r="BC181" s="88">
        <v>728</v>
      </c>
      <c r="BD181" s="88">
        <v>82</v>
      </c>
      <c r="BE181" s="88">
        <v>810</v>
      </c>
      <c r="BF181" s="88">
        <v>24853</v>
      </c>
      <c r="BG181" s="88">
        <v>161027</v>
      </c>
      <c r="BH181" s="88">
        <v>4311</v>
      </c>
      <c r="BI181" s="88">
        <v>1177</v>
      </c>
      <c r="BJ181" s="88">
        <v>746</v>
      </c>
      <c r="BK181" s="88">
        <v>102</v>
      </c>
      <c r="BL181" s="88">
        <v>6336</v>
      </c>
      <c r="BM181" s="88">
        <v>6336</v>
      </c>
      <c r="BN181" s="88">
        <v>21645</v>
      </c>
      <c r="BO181" s="88">
        <v>582</v>
      </c>
      <c r="BP181" s="88">
        <v>1092</v>
      </c>
      <c r="BQ181" s="88">
        <v>3521</v>
      </c>
      <c r="BR181" s="88">
        <v>511</v>
      </c>
      <c r="BS181" s="88">
        <v>948</v>
      </c>
      <c r="BT181" s="88">
        <v>1458</v>
      </c>
      <c r="BU181" s="88">
        <v>28299</v>
      </c>
      <c r="BV181" s="88">
        <v>34635</v>
      </c>
      <c r="BW181" s="88">
        <v>126393</v>
      </c>
      <c r="BX181" s="88">
        <v>110292</v>
      </c>
      <c r="BY181" s="88">
        <v>5636</v>
      </c>
      <c r="BZ181" s="88">
        <v>10465</v>
      </c>
      <c r="CA181" s="88">
        <v>161027</v>
      </c>
      <c r="CB181" s="88">
        <v>13035</v>
      </c>
      <c r="CC181" s="88">
        <v>16729</v>
      </c>
      <c r="CD181" s="88">
        <v>89080</v>
      </c>
      <c r="CE181" s="88">
        <v>3426</v>
      </c>
      <c r="CF181" s="88">
        <v>7440</v>
      </c>
      <c r="CG181" s="88">
        <v>3231</v>
      </c>
      <c r="CH181" s="88">
        <v>-10</v>
      </c>
      <c r="CI181" s="88">
        <v>5</v>
      </c>
      <c r="CJ181" s="88">
        <v>14092</v>
      </c>
      <c r="CK181" s="88">
        <v>132936</v>
      </c>
      <c r="CL181" s="88">
        <v>721</v>
      </c>
      <c r="CM181" s="88">
        <v>15302</v>
      </c>
      <c r="CN181" s="88">
        <v>4309</v>
      </c>
      <c r="CO181" s="88">
        <v>3548</v>
      </c>
      <c r="CP181" s="88">
        <v>727</v>
      </c>
      <c r="CQ181" s="88">
        <v>83</v>
      </c>
      <c r="CR181" s="88">
        <v>811</v>
      </c>
      <c r="CS181" s="88">
        <v>24690</v>
      </c>
      <c r="CT181" s="88">
        <v>157626</v>
      </c>
      <c r="CU181" s="88">
        <v>4311</v>
      </c>
      <c r="CV181" s="88">
        <v>1177</v>
      </c>
      <c r="CW181" s="88">
        <v>727</v>
      </c>
      <c r="CX181" s="88">
        <v>104</v>
      </c>
      <c r="CY181" s="88">
        <v>6318</v>
      </c>
      <c r="CZ181" s="88">
        <v>6318</v>
      </c>
      <c r="DA181" s="88">
        <v>22616</v>
      </c>
      <c r="DB181" s="88">
        <v>566</v>
      </c>
      <c r="DC181" s="88">
        <v>1092</v>
      </c>
      <c r="DD181" s="88">
        <v>3521</v>
      </c>
      <c r="DE181" s="88">
        <v>560</v>
      </c>
      <c r="DF181" s="88">
        <v>905</v>
      </c>
      <c r="DG181" s="88">
        <v>1465</v>
      </c>
      <c r="DH181" s="88">
        <v>29259</v>
      </c>
      <c r="DI181" s="88">
        <v>35577</v>
      </c>
      <c r="DJ181" s="88">
        <v>122049</v>
      </c>
      <c r="DK181" s="88">
        <v>106926</v>
      </c>
      <c r="DL181" s="88">
        <v>4658</v>
      </c>
      <c r="DM181" s="88">
        <v>10465</v>
      </c>
      <c r="DN181" s="88">
        <v>157626</v>
      </c>
    </row>
    <row r="182" spans="1:118" x14ac:dyDescent="0.25">
      <c r="A182" s="82">
        <v>37408</v>
      </c>
      <c r="B182" s="88">
        <v>13197</v>
      </c>
      <c r="C182" s="88">
        <v>18025</v>
      </c>
      <c r="D182" s="88">
        <v>93193</v>
      </c>
      <c r="E182" s="88">
        <v>3551</v>
      </c>
      <c r="F182" s="88">
        <v>7726</v>
      </c>
      <c r="G182" s="88">
        <v>2902</v>
      </c>
      <c r="H182" s="88">
        <v>75</v>
      </c>
      <c r="I182" s="88">
        <v>5</v>
      </c>
      <c r="J182" s="88">
        <v>14260</v>
      </c>
      <c r="K182" s="88">
        <v>138674</v>
      </c>
      <c r="L182" s="88">
        <v>899</v>
      </c>
      <c r="M182" s="88">
        <v>15820</v>
      </c>
      <c r="N182" s="88">
        <v>4287</v>
      </c>
      <c r="O182" s="88">
        <v>3379</v>
      </c>
      <c r="P182" s="88">
        <v>734</v>
      </c>
      <c r="Q182" s="88">
        <v>99</v>
      </c>
      <c r="R182" s="88">
        <v>833</v>
      </c>
      <c r="S182" s="88">
        <v>25220</v>
      </c>
      <c r="T182" s="88">
        <v>163894</v>
      </c>
      <c r="U182" s="88">
        <v>4819</v>
      </c>
      <c r="V182" s="88">
        <v>1331</v>
      </c>
      <c r="W182" s="88">
        <v>788</v>
      </c>
      <c r="X182" s="88">
        <v>116</v>
      </c>
      <c r="Y182" s="88">
        <v>7053</v>
      </c>
      <c r="Z182" s="88">
        <v>7053</v>
      </c>
      <c r="AA182" s="88">
        <v>24979</v>
      </c>
      <c r="AB182" s="88">
        <v>630</v>
      </c>
      <c r="AC182" s="88">
        <v>1150</v>
      </c>
      <c r="AD182" s="88">
        <v>3577</v>
      </c>
      <c r="AE182" s="88">
        <v>527</v>
      </c>
      <c r="AF182" s="88">
        <v>1123</v>
      </c>
      <c r="AG182" s="88">
        <v>1650</v>
      </c>
      <c r="AH182" s="88">
        <v>31986</v>
      </c>
      <c r="AI182" s="88">
        <v>39039</v>
      </c>
      <c r="AJ182" s="88">
        <v>124855</v>
      </c>
      <c r="AK182" s="88">
        <v>112862</v>
      </c>
      <c r="AL182" s="88">
        <v>1346</v>
      </c>
      <c r="AM182" s="88">
        <v>10647</v>
      </c>
      <c r="AN182" s="88">
        <v>163894</v>
      </c>
      <c r="AO182" s="88">
        <v>13201</v>
      </c>
      <c r="AP182" s="88">
        <v>18810</v>
      </c>
      <c r="AQ182" s="88">
        <v>93184</v>
      </c>
      <c r="AR182" s="88">
        <v>3535</v>
      </c>
      <c r="AS182" s="88">
        <v>7646</v>
      </c>
      <c r="AT182" s="88">
        <v>3094</v>
      </c>
      <c r="AU182" s="88">
        <v>186</v>
      </c>
      <c r="AV182" s="88">
        <v>5</v>
      </c>
      <c r="AW182" s="88">
        <v>14467</v>
      </c>
      <c r="AX182" s="88">
        <v>139663</v>
      </c>
      <c r="AY182" s="88">
        <v>867</v>
      </c>
      <c r="AZ182" s="88">
        <v>15763</v>
      </c>
      <c r="BA182" s="88">
        <v>4324</v>
      </c>
      <c r="BB182" s="88">
        <v>3468</v>
      </c>
      <c r="BC182" s="88">
        <v>727</v>
      </c>
      <c r="BD182" s="88">
        <v>94</v>
      </c>
      <c r="BE182" s="88">
        <v>821</v>
      </c>
      <c r="BF182" s="88">
        <v>25243</v>
      </c>
      <c r="BG182" s="88">
        <v>164905</v>
      </c>
      <c r="BH182" s="88">
        <v>4991</v>
      </c>
      <c r="BI182" s="88">
        <v>1385</v>
      </c>
      <c r="BJ182" s="88">
        <v>786</v>
      </c>
      <c r="BK182" s="88">
        <v>131</v>
      </c>
      <c r="BL182" s="88">
        <v>7292</v>
      </c>
      <c r="BM182" s="88">
        <v>7292</v>
      </c>
      <c r="BN182" s="88">
        <v>27636</v>
      </c>
      <c r="BO182" s="88">
        <v>606</v>
      </c>
      <c r="BP182" s="88">
        <v>1141</v>
      </c>
      <c r="BQ182" s="88">
        <v>3576</v>
      </c>
      <c r="BR182" s="88">
        <v>529</v>
      </c>
      <c r="BS182" s="88">
        <v>1083</v>
      </c>
      <c r="BT182" s="88">
        <v>1612</v>
      </c>
      <c r="BU182" s="88">
        <v>34572</v>
      </c>
      <c r="BV182" s="88">
        <v>41864</v>
      </c>
      <c r="BW182" s="88">
        <v>123041</v>
      </c>
      <c r="BX182" s="88">
        <v>112884</v>
      </c>
      <c r="BY182" s="88">
        <v>-504</v>
      </c>
      <c r="BZ182" s="88">
        <v>10661</v>
      </c>
      <c r="CA182" s="88">
        <v>164905</v>
      </c>
      <c r="CB182" s="88">
        <v>13245</v>
      </c>
      <c r="CC182" s="88">
        <v>17795</v>
      </c>
      <c r="CD182" s="88">
        <v>93215</v>
      </c>
      <c r="CE182" s="88">
        <v>3535</v>
      </c>
      <c r="CF182" s="88">
        <v>7646</v>
      </c>
      <c r="CG182" s="88">
        <v>2658</v>
      </c>
      <c r="CH182" s="88">
        <v>62</v>
      </c>
      <c r="CI182" s="88">
        <v>5</v>
      </c>
      <c r="CJ182" s="88">
        <v>13906</v>
      </c>
      <c r="CK182" s="88">
        <v>138161</v>
      </c>
      <c r="CL182" s="88">
        <v>867</v>
      </c>
      <c r="CM182" s="88">
        <v>15912</v>
      </c>
      <c r="CN182" s="88">
        <v>4298</v>
      </c>
      <c r="CO182" s="88">
        <v>3234</v>
      </c>
      <c r="CP182" s="88">
        <v>727</v>
      </c>
      <c r="CQ182" s="88">
        <v>95</v>
      </c>
      <c r="CR182" s="88">
        <v>822</v>
      </c>
      <c r="CS182" s="88">
        <v>25133</v>
      </c>
      <c r="CT182" s="88">
        <v>163294</v>
      </c>
      <c r="CU182" s="88">
        <v>4991</v>
      </c>
      <c r="CV182" s="88">
        <v>1385</v>
      </c>
      <c r="CW182" s="88">
        <v>783</v>
      </c>
      <c r="CX182" s="88">
        <v>134</v>
      </c>
      <c r="CY182" s="88">
        <v>7292</v>
      </c>
      <c r="CZ182" s="88">
        <v>7292</v>
      </c>
      <c r="DA182" s="88">
        <v>28253</v>
      </c>
      <c r="DB182" s="88">
        <v>607</v>
      </c>
      <c r="DC182" s="88">
        <v>1141</v>
      </c>
      <c r="DD182" s="88">
        <v>3576</v>
      </c>
      <c r="DE182" s="88">
        <v>566</v>
      </c>
      <c r="DF182" s="88">
        <v>1244</v>
      </c>
      <c r="DG182" s="88">
        <v>1809</v>
      </c>
      <c r="DH182" s="88">
        <v>35386</v>
      </c>
      <c r="DI182" s="88">
        <v>42679</v>
      </c>
      <c r="DJ182" s="88">
        <v>120615</v>
      </c>
      <c r="DK182" s="88">
        <v>111074</v>
      </c>
      <c r="DL182" s="88">
        <v>-1120</v>
      </c>
      <c r="DM182" s="88">
        <v>10661</v>
      </c>
      <c r="DN182" s="88">
        <v>163294</v>
      </c>
    </row>
    <row r="183" spans="1:118" x14ac:dyDescent="0.25">
      <c r="A183" s="82">
        <v>37500</v>
      </c>
      <c r="B183" s="88">
        <v>13361</v>
      </c>
      <c r="C183" s="88">
        <v>17316</v>
      </c>
      <c r="D183" s="88">
        <v>94530</v>
      </c>
      <c r="E183" s="88">
        <v>3763</v>
      </c>
      <c r="F183" s="88">
        <v>8029</v>
      </c>
      <c r="G183" s="88">
        <v>3057</v>
      </c>
      <c r="H183" s="88">
        <v>65</v>
      </c>
      <c r="I183" s="88">
        <v>5</v>
      </c>
      <c r="J183" s="88">
        <v>14920</v>
      </c>
      <c r="K183" s="88">
        <v>140126</v>
      </c>
      <c r="L183" s="88">
        <v>1111</v>
      </c>
      <c r="M183" s="88">
        <v>15906</v>
      </c>
      <c r="N183" s="88">
        <v>4290</v>
      </c>
      <c r="O183" s="88">
        <v>3303</v>
      </c>
      <c r="P183" s="88">
        <v>743</v>
      </c>
      <c r="Q183" s="88">
        <v>117</v>
      </c>
      <c r="R183" s="88">
        <v>860</v>
      </c>
      <c r="S183" s="88">
        <v>25470</v>
      </c>
      <c r="T183" s="88">
        <v>165596</v>
      </c>
      <c r="U183" s="88">
        <v>5199</v>
      </c>
      <c r="V183" s="88">
        <v>1391</v>
      </c>
      <c r="W183" s="88">
        <v>834</v>
      </c>
      <c r="X183" s="88">
        <v>114</v>
      </c>
      <c r="Y183" s="88">
        <v>7538</v>
      </c>
      <c r="Z183" s="88">
        <v>7538</v>
      </c>
      <c r="AA183" s="88">
        <v>25627</v>
      </c>
      <c r="AB183" s="88">
        <v>680</v>
      </c>
      <c r="AC183" s="88">
        <v>1212</v>
      </c>
      <c r="AD183" s="88">
        <v>3635</v>
      </c>
      <c r="AE183" s="88">
        <v>542</v>
      </c>
      <c r="AF183" s="88">
        <v>1182</v>
      </c>
      <c r="AG183" s="88">
        <v>1724</v>
      </c>
      <c r="AH183" s="88">
        <v>32878</v>
      </c>
      <c r="AI183" s="88">
        <v>40416</v>
      </c>
      <c r="AJ183" s="88">
        <v>125180</v>
      </c>
      <c r="AK183" s="88">
        <v>115086</v>
      </c>
      <c r="AL183" s="88">
        <v>-734</v>
      </c>
      <c r="AM183" s="88">
        <v>10828</v>
      </c>
      <c r="AN183" s="88">
        <v>165596</v>
      </c>
      <c r="AO183" s="88">
        <v>13347</v>
      </c>
      <c r="AP183" s="88">
        <v>16810</v>
      </c>
      <c r="AQ183" s="88">
        <v>94830</v>
      </c>
      <c r="AR183" s="88">
        <v>3739</v>
      </c>
      <c r="AS183" s="88">
        <v>8139</v>
      </c>
      <c r="AT183" s="88">
        <v>2832</v>
      </c>
      <c r="AU183" s="88">
        <v>-12</v>
      </c>
      <c r="AV183" s="88">
        <v>5</v>
      </c>
      <c r="AW183" s="88">
        <v>14702</v>
      </c>
      <c r="AX183" s="88">
        <v>139690</v>
      </c>
      <c r="AY183" s="88">
        <v>1152</v>
      </c>
      <c r="AZ183" s="88">
        <v>15841</v>
      </c>
      <c r="BA183" s="88">
        <v>4264</v>
      </c>
      <c r="BB183" s="88">
        <v>3186</v>
      </c>
      <c r="BC183" s="88">
        <v>749</v>
      </c>
      <c r="BD183" s="88">
        <v>125</v>
      </c>
      <c r="BE183" s="88">
        <v>874</v>
      </c>
      <c r="BF183" s="88">
        <v>25317</v>
      </c>
      <c r="BG183" s="88">
        <v>165006</v>
      </c>
      <c r="BH183" s="88">
        <v>5193</v>
      </c>
      <c r="BI183" s="88">
        <v>1409</v>
      </c>
      <c r="BJ183" s="88">
        <v>845</v>
      </c>
      <c r="BK183" s="88">
        <v>108</v>
      </c>
      <c r="BL183" s="88">
        <v>7555</v>
      </c>
      <c r="BM183" s="88">
        <v>7555</v>
      </c>
      <c r="BN183" s="88">
        <v>24424</v>
      </c>
      <c r="BO183" s="88">
        <v>699</v>
      </c>
      <c r="BP183" s="88">
        <v>1218</v>
      </c>
      <c r="BQ183" s="88">
        <v>3638</v>
      </c>
      <c r="BR183" s="88">
        <v>544</v>
      </c>
      <c r="BS183" s="88">
        <v>1354</v>
      </c>
      <c r="BT183" s="88">
        <v>1898</v>
      </c>
      <c r="BU183" s="88">
        <v>31877</v>
      </c>
      <c r="BV183" s="88">
        <v>39432</v>
      </c>
      <c r="BW183" s="88">
        <v>125575</v>
      </c>
      <c r="BX183" s="88">
        <v>115345</v>
      </c>
      <c r="BY183" s="88">
        <v>-596</v>
      </c>
      <c r="BZ183" s="88">
        <v>10826</v>
      </c>
      <c r="CA183" s="88">
        <v>165006</v>
      </c>
      <c r="CB183" s="88">
        <v>13308</v>
      </c>
      <c r="CC183" s="88">
        <v>15685</v>
      </c>
      <c r="CD183" s="88">
        <v>94926</v>
      </c>
      <c r="CE183" s="88">
        <v>3739</v>
      </c>
      <c r="CF183" s="88">
        <v>8139</v>
      </c>
      <c r="CG183" s="88">
        <v>3506</v>
      </c>
      <c r="CH183" s="88">
        <v>4</v>
      </c>
      <c r="CI183" s="88">
        <v>5</v>
      </c>
      <c r="CJ183" s="88">
        <v>15393</v>
      </c>
      <c r="CK183" s="88">
        <v>139312</v>
      </c>
      <c r="CL183" s="88">
        <v>1152</v>
      </c>
      <c r="CM183" s="88">
        <v>16009</v>
      </c>
      <c r="CN183" s="88">
        <v>4228</v>
      </c>
      <c r="CO183" s="88">
        <v>3271</v>
      </c>
      <c r="CP183" s="88">
        <v>749</v>
      </c>
      <c r="CQ183" s="88">
        <v>120</v>
      </c>
      <c r="CR183" s="88">
        <v>869</v>
      </c>
      <c r="CS183" s="88">
        <v>25530</v>
      </c>
      <c r="CT183" s="88">
        <v>164842</v>
      </c>
      <c r="CU183" s="88">
        <v>5193</v>
      </c>
      <c r="CV183" s="88">
        <v>1409</v>
      </c>
      <c r="CW183" s="88">
        <v>866</v>
      </c>
      <c r="CX183" s="88">
        <v>109</v>
      </c>
      <c r="CY183" s="88">
        <v>7577</v>
      </c>
      <c r="CZ183" s="88">
        <v>7577</v>
      </c>
      <c r="DA183" s="88">
        <v>22530</v>
      </c>
      <c r="DB183" s="88">
        <v>724</v>
      </c>
      <c r="DC183" s="88">
        <v>1218</v>
      </c>
      <c r="DD183" s="88">
        <v>3638</v>
      </c>
      <c r="DE183" s="88">
        <v>487</v>
      </c>
      <c r="DF183" s="88">
        <v>1218</v>
      </c>
      <c r="DG183" s="88">
        <v>1705</v>
      </c>
      <c r="DH183" s="88">
        <v>29815</v>
      </c>
      <c r="DI183" s="88">
        <v>37392</v>
      </c>
      <c r="DJ183" s="88">
        <v>127450</v>
      </c>
      <c r="DK183" s="88">
        <v>115070</v>
      </c>
      <c r="DL183" s="88">
        <v>1555</v>
      </c>
      <c r="DM183" s="88">
        <v>10826</v>
      </c>
      <c r="DN183" s="88">
        <v>164842</v>
      </c>
    </row>
    <row r="184" spans="1:118" x14ac:dyDescent="0.25">
      <c r="A184" s="82">
        <v>37591</v>
      </c>
      <c r="B184" s="88">
        <v>13530</v>
      </c>
      <c r="C184" s="88">
        <v>16429</v>
      </c>
      <c r="D184" s="88">
        <v>95904</v>
      </c>
      <c r="E184" s="88">
        <v>3972</v>
      </c>
      <c r="F184" s="88">
        <v>8323</v>
      </c>
      <c r="G184" s="88">
        <v>3354</v>
      </c>
      <c r="H184" s="88">
        <v>27</v>
      </c>
      <c r="I184" s="88">
        <v>5</v>
      </c>
      <c r="J184" s="88">
        <v>15681</v>
      </c>
      <c r="K184" s="88">
        <v>141544</v>
      </c>
      <c r="L184" s="88">
        <v>1293</v>
      </c>
      <c r="M184" s="88">
        <v>16067</v>
      </c>
      <c r="N184" s="88">
        <v>4332</v>
      </c>
      <c r="O184" s="88">
        <v>3271</v>
      </c>
      <c r="P184" s="88">
        <v>749</v>
      </c>
      <c r="Q184" s="88">
        <v>129</v>
      </c>
      <c r="R184" s="88">
        <v>877</v>
      </c>
      <c r="S184" s="88">
        <v>25841</v>
      </c>
      <c r="T184" s="88">
        <v>167385</v>
      </c>
      <c r="U184" s="88">
        <v>5459</v>
      </c>
      <c r="V184" s="88">
        <v>1384</v>
      </c>
      <c r="W184" s="88">
        <v>855</v>
      </c>
      <c r="X184" s="88">
        <v>106</v>
      </c>
      <c r="Y184" s="88">
        <v>7804</v>
      </c>
      <c r="Z184" s="88">
        <v>7804</v>
      </c>
      <c r="AA184" s="88">
        <v>24906</v>
      </c>
      <c r="AB184" s="88">
        <v>708</v>
      </c>
      <c r="AC184" s="88">
        <v>1266</v>
      </c>
      <c r="AD184" s="88">
        <v>3693</v>
      </c>
      <c r="AE184" s="88">
        <v>558</v>
      </c>
      <c r="AF184" s="88">
        <v>1202</v>
      </c>
      <c r="AG184" s="88">
        <v>1760</v>
      </c>
      <c r="AH184" s="88">
        <v>32333</v>
      </c>
      <c r="AI184" s="88">
        <v>40137</v>
      </c>
      <c r="AJ184" s="88">
        <v>127248</v>
      </c>
      <c r="AK184" s="88">
        <v>116847</v>
      </c>
      <c r="AL184" s="88">
        <v>-624</v>
      </c>
      <c r="AM184" s="88">
        <v>11025</v>
      </c>
      <c r="AN184" s="88">
        <v>167385</v>
      </c>
      <c r="AO184" s="88">
        <v>13533</v>
      </c>
      <c r="AP184" s="88">
        <v>16407</v>
      </c>
      <c r="AQ184" s="88">
        <v>95594</v>
      </c>
      <c r="AR184" s="88">
        <v>4017</v>
      </c>
      <c r="AS184" s="88">
        <v>8350</v>
      </c>
      <c r="AT184" s="88">
        <v>3308</v>
      </c>
      <c r="AU184" s="88">
        <v>19</v>
      </c>
      <c r="AV184" s="88">
        <v>5</v>
      </c>
      <c r="AW184" s="88">
        <v>15699</v>
      </c>
      <c r="AX184" s="88">
        <v>141233</v>
      </c>
      <c r="AY184" s="88">
        <v>1298</v>
      </c>
      <c r="AZ184" s="88">
        <v>16290</v>
      </c>
      <c r="BA184" s="88">
        <v>4253</v>
      </c>
      <c r="BB184" s="88">
        <v>3226</v>
      </c>
      <c r="BC184" s="88">
        <v>748</v>
      </c>
      <c r="BD184" s="88">
        <v>131</v>
      </c>
      <c r="BE184" s="88">
        <v>879</v>
      </c>
      <c r="BF184" s="88">
        <v>25945</v>
      </c>
      <c r="BG184" s="88">
        <v>167177</v>
      </c>
      <c r="BH184" s="88">
        <v>5443</v>
      </c>
      <c r="BI184" s="88">
        <v>1356</v>
      </c>
      <c r="BJ184" s="88">
        <v>863</v>
      </c>
      <c r="BK184" s="88">
        <v>105</v>
      </c>
      <c r="BL184" s="88">
        <v>7768</v>
      </c>
      <c r="BM184" s="88">
        <v>7768</v>
      </c>
      <c r="BN184" s="88">
        <v>25116</v>
      </c>
      <c r="BO184" s="88">
        <v>731</v>
      </c>
      <c r="BP184" s="88">
        <v>1267</v>
      </c>
      <c r="BQ184" s="88">
        <v>3693</v>
      </c>
      <c r="BR184" s="88">
        <v>554</v>
      </c>
      <c r="BS184" s="88">
        <v>1065</v>
      </c>
      <c r="BT184" s="88">
        <v>1619</v>
      </c>
      <c r="BU184" s="88">
        <v>32426</v>
      </c>
      <c r="BV184" s="88">
        <v>40194</v>
      </c>
      <c r="BW184" s="88">
        <v>126983</v>
      </c>
      <c r="BX184" s="88">
        <v>116737</v>
      </c>
      <c r="BY184" s="88">
        <v>-774</v>
      </c>
      <c r="BZ184" s="88">
        <v>11021</v>
      </c>
      <c r="CA184" s="88">
        <v>167177</v>
      </c>
      <c r="CB184" s="88">
        <v>13518</v>
      </c>
      <c r="CC184" s="88">
        <v>18965</v>
      </c>
      <c r="CD184" s="88">
        <v>98133</v>
      </c>
      <c r="CE184" s="88">
        <v>4017</v>
      </c>
      <c r="CF184" s="88">
        <v>8350</v>
      </c>
      <c r="CG184" s="88">
        <v>2882</v>
      </c>
      <c r="CH184" s="88">
        <v>79</v>
      </c>
      <c r="CI184" s="88">
        <v>5</v>
      </c>
      <c r="CJ184" s="88">
        <v>15333</v>
      </c>
      <c r="CK184" s="88">
        <v>145948</v>
      </c>
      <c r="CL184" s="88">
        <v>1298</v>
      </c>
      <c r="CM184" s="88">
        <v>16297</v>
      </c>
      <c r="CN184" s="88">
        <v>4261</v>
      </c>
      <c r="CO184" s="88">
        <v>3287</v>
      </c>
      <c r="CP184" s="88">
        <v>749</v>
      </c>
      <c r="CQ184" s="88">
        <v>130</v>
      </c>
      <c r="CR184" s="88">
        <v>879</v>
      </c>
      <c r="CS184" s="88">
        <v>26023</v>
      </c>
      <c r="CT184" s="88">
        <v>171971</v>
      </c>
      <c r="CU184" s="88">
        <v>5443</v>
      </c>
      <c r="CV184" s="88">
        <v>1356</v>
      </c>
      <c r="CW184" s="88">
        <v>865</v>
      </c>
      <c r="CX184" s="88">
        <v>99</v>
      </c>
      <c r="CY184" s="88">
        <v>7764</v>
      </c>
      <c r="CZ184" s="88">
        <v>7764</v>
      </c>
      <c r="DA184" s="88">
        <v>25396</v>
      </c>
      <c r="DB184" s="88">
        <v>725</v>
      </c>
      <c r="DC184" s="88">
        <v>1267</v>
      </c>
      <c r="DD184" s="88">
        <v>3693</v>
      </c>
      <c r="DE184" s="88">
        <v>523</v>
      </c>
      <c r="DF184" s="88">
        <v>1063</v>
      </c>
      <c r="DG184" s="88">
        <v>1585</v>
      </c>
      <c r="DH184" s="88">
        <v>32666</v>
      </c>
      <c r="DI184" s="88">
        <v>40430</v>
      </c>
      <c r="DJ184" s="88">
        <v>131541</v>
      </c>
      <c r="DK184" s="88">
        <v>122596</v>
      </c>
      <c r="DL184" s="88">
        <v>-2076</v>
      </c>
      <c r="DM184" s="88">
        <v>11021</v>
      </c>
      <c r="DN184" s="88">
        <v>171971</v>
      </c>
    </row>
    <row r="185" spans="1:118" x14ac:dyDescent="0.25">
      <c r="A185" s="82">
        <v>37681</v>
      </c>
      <c r="B185" s="88">
        <v>13710</v>
      </c>
      <c r="C185" s="88">
        <v>15873</v>
      </c>
      <c r="D185" s="88">
        <v>97362</v>
      </c>
      <c r="E185" s="88">
        <v>4093</v>
      </c>
      <c r="F185" s="88">
        <v>8546</v>
      </c>
      <c r="G185" s="88">
        <v>3660</v>
      </c>
      <c r="H185" s="88">
        <v>7</v>
      </c>
      <c r="I185" s="88">
        <v>5</v>
      </c>
      <c r="J185" s="88">
        <v>16310</v>
      </c>
      <c r="K185" s="88">
        <v>143254</v>
      </c>
      <c r="L185" s="88">
        <v>1397</v>
      </c>
      <c r="M185" s="88">
        <v>16156</v>
      </c>
      <c r="N185" s="88">
        <v>4352</v>
      </c>
      <c r="O185" s="88">
        <v>3298</v>
      </c>
      <c r="P185" s="88">
        <v>750</v>
      </c>
      <c r="Q185" s="88">
        <v>125</v>
      </c>
      <c r="R185" s="88">
        <v>875</v>
      </c>
      <c r="S185" s="88">
        <v>26079</v>
      </c>
      <c r="T185" s="88">
        <v>169332</v>
      </c>
      <c r="U185" s="88">
        <v>5633</v>
      </c>
      <c r="V185" s="88">
        <v>1321</v>
      </c>
      <c r="W185" s="88">
        <v>847</v>
      </c>
      <c r="X185" s="88">
        <v>99</v>
      </c>
      <c r="Y185" s="88">
        <v>7900</v>
      </c>
      <c r="Z185" s="88">
        <v>7900</v>
      </c>
      <c r="AA185" s="88">
        <v>24166</v>
      </c>
      <c r="AB185" s="88">
        <v>719</v>
      </c>
      <c r="AC185" s="88">
        <v>1291</v>
      </c>
      <c r="AD185" s="88">
        <v>3753</v>
      </c>
      <c r="AE185" s="88">
        <v>576</v>
      </c>
      <c r="AF185" s="88">
        <v>1155</v>
      </c>
      <c r="AG185" s="88">
        <v>1731</v>
      </c>
      <c r="AH185" s="88">
        <v>31660</v>
      </c>
      <c r="AI185" s="88">
        <v>39560</v>
      </c>
      <c r="AJ185" s="88">
        <v>129772</v>
      </c>
      <c r="AK185" s="88">
        <v>118232</v>
      </c>
      <c r="AL185" s="88">
        <v>270</v>
      </c>
      <c r="AM185" s="88">
        <v>11270</v>
      </c>
      <c r="AN185" s="88">
        <v>169332</v>
      </c>
      <c r="AO185" s="88">
        <v>13722</v>
      </c>
      <c r="AP185" s="88">
        <v>16234</v>
      </c>
      <c r="AQ185" s="88">
        <v>97332</v>
      </c>
      <c r="AR185" s="88">
        <v>4121</v>
      </c>
      <c r="AS185" s="88">
        <v>8404</v>
      </c>
      <c r="AT185" s="88">
        <v>3855</v>
      </c>
      <c r="AU185" s="88">
        <v>22</v>
      </c>
      <c r="AV185" s="88">
        <v>5</v>
      </c>
      <c r="AW185" s="88">
        <v>16406</v>
      </c>
      <c r="AX185" s="88">
        <v>143694</v>
      </c>
      <c r="AY185" s="88">
        <v>1397</v>
      </c>
      <c r="AZ185" s="88">
        <v>16061</v>
      </c>
      <c r="BA185" s="88">
        <v>4498</v>
      </c>
      <c r="BB185" s="88">
        <v>3423</v>
      </c>
      <c r="BC185" s="88">
        <v>750</v>
      </c>
      <c r="BD185" s="88">
        <v>123</v>
      </c>
      <c r="BE185" s="88">
        <v>873</v>
      </c>
      <c r="BF185" s="88">
        <v>26253</v>
      </c>
      <c r="BG185" s="88">
        <v>169947</v>
      </c>
      <c r="BH185" s="88">
        <v>5640</v>
      </c>
      <c r="BI185" s="88">
        <v>1336</v>
      </c>
      <c r="BJ185" s="88">
        <v>847</v>
      </c>
      <c r="BK185" s="88">
        <v>102</v>
      </c>
      <c r="BL185" s="88">
        <v>7925</v>
      </c>
      <c r="BM185" s="88">
        <v>7925</v>
      </c>
      <c r="BN185" s="88">
        <v>24313</v>
      </c>
      <c r="BO185" s="88">
        <v>688</v>
      </c>
      <c r="BP185" s="88">
        <v>1294</v>
      </c>
      <c r="BQ185" s="88">
        <v>3752</v>
      </c>
      <c r="BR185" s="88">
        <v>572</v>
      </c>
      <c r="BS185" s="88">
        <v>1188</v>
      </c>
      <c r="BT185" s="88">
        <v>1760</v>
      </c>
      <c r="BU185" s="88">
        <v>31806</v>
      </c>
      <c r="BV185" s="88">
        <v>39731</v>
      </c>
      <c r="BW185" s="88">
        <v>130216</v>
      </c>
      <c r="BX185" s="88">
        <v>118394</v>
      </c>
      <c r="BY185" s="88">
        <v>558</v>
      </c>
      <c r="BZ185" s="88">
        <v>11263</v>
      </c>
      <c r="CA185" s="88">
        <v>169947</v>
      </c>
      <c r="CB185" s="88">
        <v>13730</v>
      </c>
      <c r="CC185" s="88">
        <v>15461</v>
      </c>
      <c r="CD185" s="88">
        <v>94571</v>
      </c>
      <c r="CE185" s="88">
        <v>4121</v>
      </c>
      <c r="CF185" s="88">
        <v>8404</v>
      </c>
      <c r="CG185" s="88">
        <v>4009</v>
      </c>
      <c r="CH185" s="88">
        <v>57</v>
      </c>
      <c r="CI185" s="88">
        <v>5</v>
      </c>
      <c r="CJ185" s="88">
        <v>16595</v>
      </c>
      <c r="CK185" s="88">
        <v>140357</v>
      </c>
      <c r="CL185" s="88">
        <v>1397</v>
      </c>
      <c r="CM185" s="88">
        <v>15764</v>
      </c>
      <c r="CN185" s="88">
        <v>4555</v>
      </c>
      <c r="CO185" s="88">
        <v>3504</v>
      </c>
      <c r="CP185" s="88">
        <v>749</v>
      </c>
      <c r="CQ185" s="88">
        <v>130</v>
      </c>
      <c r="CR185" s="88">
        <v>879</v>
      </c>
      <c r="CS185" s="88">
        <v>26099</v>
      </c>
      <c r="CT185" s="88">
        <v>166456</v>
      </c>
      <c r="CU185" s="88">
        <v>5640</v>
      </c>
      <c r="CV185" s="88">
        <v>1336</v>
      </c>
      <c r="CW185" s="88">
        <v>831</v>
      </c>
      <c r="CX185" s="88">
        <v>104</v>
      </c>
      <c r="CY185" s="88">
        <v>7910</v>
      </c>
      <c r="CZ185" s="88">
        <v>7910</v>
      </c>
      <c r="DA185" s="88">
        <v>25474</v>
      </c>
      <c r="DB185" s="88">
        <v>668</v>
      </c>
      <c r="DC185" s="88">
        <v>1294</v>
      </c>
      <c r="DD185" s="88">
        <v>3752</v>
      </c>
      <c r="DE185" s="88">
        <v>625</v>
      </c>
      <c r="DF185" s="88">
        <v>1127</v>
      </c>
      <c r="DG185" s="88">
        <v>1752</v>
      </c>
      <c r="DH185" s="88">
        <v>32939</v>
      </c>
      <c r="DI185" s="88">
        <v>40849</v>
      </c>
      <c r="DJ185" s="88">
        <v>125607</v>
      </c>
      <c r="DK185" s="88">
        <v>114617</v>
      </c>
      <c r="DL185" s="88">
        <v>-273</v>
      </c>
      <c r="DM185" s="88">
        <v>11263</v>
      </c>
      <c r="DN185" s="88">
        <v>166456</v>
      </c>
    </row>
    <row r="186" spans="1:118" x14ac:dyDescent="0.25">
      <c r="A186" s="82">
        <v>37773</v>
      </c>
      <c r="B186" s="88">
        <v>13913</v>
      </c>
      <c r="C186" s="88">
        <v>16214</v>
      </c>
      <c r="D186" s="88">
        <v>98875</v>
      </c>
      <c r="E186" s="88">
        <v>4114</v>
      </c>
      <c r="F186" s="88">
        <v>8654</v>
      </c>
      <c r="G186" s="88">
        <v>3861</v>
      </c>
      <c r="H186" s="88">
        <v>6</v>
      </c>
      <c r="I186" s="88">
        <v>5</v>
      </c>
      <c r="J186" s="88">
        <v>16640</v>
      </c>
      <c r="K186" s="88">
        <v>145642</v>
      </c>
      <c r="L186" s="88">
        <v>1437</v>
      </c>
      <c r="M186" s="88">
        <v>16364</v>
      </c>
      <c r="N186" s="88">
        <v>4331</v>
      </c>
      <c r="O186" s="88">
        <v>3328</v>
      </c>
      <c r="P186" s="88">
        <v>748</v>
      </c>
      <c r="Q186" s="88">
        <v>113</v>
      </c>
      <c r="R186" s="88">
        <v>862</v>
      </c>
      <c r="S186" s="88">
        <v>26322</v>
      </c>
      <c r="T186" s="88">
        <v>171964</v>
      </c>
      <c r="U186" s="88">
        <v>5864</v>
      </c>
      <c r="V186" s="88">
        <v>1280</v>
      </c>
      <c r="W186" s="88">
        <v>843</v>
      </c>
      <c r="X186" s="88">
        <v>97</v>
      </c>
      <c r="Y186" s="88">
        <v>8085</v>
      </c>
      <c r="Z186" s="88">
        <v>8085</v>
      </c>
      <c r="AA186" s="88">
        <v>24563</v>
      </c>
      <c r="AB186" s="88">
        <v>728</v>
      </c>
      <c r="AC186" s="88">
        <v>1287</v>
      </c>
      <c r="AD186" s="88">
        <v>3815</v>
      </c>
      <c r="AE186" s="88">
        <v>592</v>
      </c>
      <c r="AF186" s="88">
        <v>1119</v>
      </c>
      <c r="AG186" s="88">
        <v>1711</v>
      </c>
      <c r="AH186" s="88">
        <v>32104</v>
      </c>
      <c r="AI186" s="88">
        <v>40189</v>
      </c>
      <c r="AJ186" s="88">
        <v>131775</v>
      </c>
      <c r="AK186" s="88">
        <v>119818</v>
      </c>
      <c r="AL186" s="88">
        <v>388</v>
      </c>
      <c r="AM186" s="88">
        <v>11568</v>
      </c>
      <c r="AN186" s="88">
        <v>171964</v>
      </c>
      <c r="AO186" s="88">
        <v>13892</v>
      </c>
      <c r="AP186" s="88">
        <v>15506</v>
      </c>
      <c r="AQ186" s="88">
        <v>99193</v>
      </c>
      <c r="AR186" s="88">
        <v>4138</v>
      </c>
      <c r="AS186" s="88">
        <v>8824</v>
      </c>
      <c r="AT186" s="88">
        <v>3902</v>
      </c>
      <c r="AU186" s="88">
        <v>9</v>
      </c>
      <c r="AV186" s="88">
        <v>5</v>
      </c>
      <c r="AW186" s="88">
        <v>16878</v>
      </c>
      <c r="AX186" s="88">
        <v>145469</v>
      </c>
      <c r="AY186" s="88">
        <v>1450</v>
      </c>
      <c r="AZ186" s="88">
        <v>16261</v>
      </c>
      <c r="BA186" s="88">
        <v>4264</v>
      </c>
      <c r="BB186" s="88">
        <v>3284</v>
      </c>
      <c r="BC186" s="88">
        <v>749</v>
      </c>
      <c r="BD186" s="88">
        <v>116</v>
      </c>
      <c r="BE186" s="88">
        <v>864</v>
      </c>
      <c r="BF186" s="88">
        <v>26123</v>
      </c>
      <c r="BG186" s="88">
        <v>171592</v>
      </c>
      <c r="BH186" s="88">
        <v>5925</v>
      </c>
      <c r="BI186" s="88">
        <v>1311</v>
      </c>
      <c r="BJ186" s="88">
        <v>843</v>
      </c>
      <c r="BK186" s="88">
        <v>92</v>
      </c>
      <c r="BL186" s="88">
        <v>8172</v>
      </c>
      <c r="BM186" s="88">
        <v>8172</v>
      </c>
      <c r="BN186" s="88">
        <v>23763</v>
      </c>
      <c r="BO186" s="88">
        <v>728</v>
      </c>
      <c r="BP186" s="88">
        <v>1297</v>
      </c>
      <c r="BQ186" s="88">
        <v>3814</v>
      </c>
      <c r="BR186" s="88">
        <v>603</v>
      </c>
      <c r="BS186" s="88">
        <v>1184</v>
      </c>
      <c r="BT186" s="88">
        <v>1787</v>
      </c>
      <c r="BU186" s="88">
        <v>31389</v>
      </c>
      <c r="BV186" s="88">
        <v>39560</v>
      </c>
      <c r="BW186" s="88">
        <v>132032</v>
      </c>
      <c r="BX186" s="88">
        <v>119670</v>
      </c>
      <c r="BY186" s="88">
        <v>808</v>
      </c>
      <c r="BZ186" s="88">
        <v>11553</v>
      </c>
      <c r="CA186" s="88">
        <v>171592</v>
      </c>
      <c r="CB186" s="88">
        <v>13943</v>
      </c>
      <c r="CC186" s="88">
        <v>14773</v>
      </c>
      <c r="CD186" s="88">
        <v>99286</v>
      </c>
      <c r="CE186" s="88">
        <v>4138</v>
      </c>
      <c r="CF186" s="88">
        <v>8824</v>
      </c>
      <c r="CG186" s="88">
        <v>3643</v>
      </c>
      <c r="CH186" s="88">
        <v>-102</v>
      </c>
      <c r="CI186" s="88">
        <v>5</v>
      </c>
      <c r="CJ186" s="88">
        <v>16508</v>
      </c>
      <c r="CK186" s="88">
        <v>144510</v>
      </c>
      <c r="CL186" s="88">
        <v>1450</v>
      </c>
      <c r="CM186" s="88">
        <v>16316</v>
      </c>
      <c r="CN186" s="88">
        <v>4243</v>
      </c>
      <c r="CO186" s="88">
        <v>3126</v>
      </c>
      <c r="CP186" s="88">
        <v>749</v>
      </c>
      <c r="CQ186" s="88">
        <v>114</v>
      </c>
      <c r="CR186" s="88">
        <v>863</v>
      </c>
      <c r="CS186" s="88">
        <v>25998</v>
      </c>
      <c r="CT186" s="88">
        <v>170508</v>
      </c>
      <c r="CU186" s="88">
        <v>5925</v>
      </c>
      <c r="CV186" s="88">
        <v>1311</v>
      </c>
      <c r="CW186" s="88">
        <v>840</v>
      </c>
      <c r="CX186" s="88">
        <v>94</v>
      </c>
      <c r="CY186" s="88">
        <v>8171</v>
      </c>
      <c r="CZ186" s="88">
        <v>8171</v>
      </c>
      <c r="DA186" s="88">
        <v>24314</v>
      </c>
      <c r="DB186" s="88">
        <v>730</v>
      </c>
      <c r="DC186" s="88">
        <v>1297</v>
      </c>
      <c r="DD186" s="88">
        <v>3814</v>
      </c>
      <c r="DE186" s="88">
        <v>643</v>
      </c>
      <c r="DF186" s="88">
        <v>1371</v>
      </c>
      <c r="DG186" s="88">
        <v>2014</v>
      </c>
      <c r="DH186" s="88">
        <v>32169</v>
      </c>
      <c r="DI186" s="88">
        <v>40340</v>
      </c>
      <c r="DJ186" s="88">
        <v>130168</v>
      </c>
      <c r="DK186" s="88">
        <v>117685</v>
      </c>
      <c r="DL186" s="88">
        <v>930</v>
      </c>
      <c r="DM186" s="88">
        <v>11553</v>
      </c>
      <c r="DN186" s="88">
        <v>170508</v>
      </c>
    </row>
    <row r="187" spans="1:118" x14ac:dyDescent="0.25">
      <c r="A187" s="82">
        <v>37865</v>
      </c>
      <c r="B187" s="88">
        <v>14145</v>
      </c>
      <c r="C187" s="88">
        <v>17142</v>
      </c>
      <c r="D187" s="88">
        <v>100471</v>
      </c>
      <c r="E187" s="88">
        <v>4203</v>
      </c>
      <c r="F187" s="88">
        <v>8696</v>
      </c>
      <c r="G187" s="88">
        <v>3900</v>
      </c>
      <c r="H187" s="88">
        <v>-10</v>
      </c>
      <c r="I187" s="88">
        <v>5</v>
      </c>
      <c r="J187" s="88">
        <v>16794</v>
      </c>
      <c r="K187" s="88">
        <v>148553</v>
      </c>
      <c r="L187" s="88">
        <v>1462</v>
      </c>
      <c r="M187" s="88">
        <v>16827</v>
      </c>
      <c r="N187" s="88">
        <v>4269</v>
      </c>
      <c r="O187" s="88">
        <v>3375</v>
      </c>
      <c r="P187" s="88">
        <v>748</v>
      </c>
      <c r="Q187" s="88">
        <v>105</v>
      </c>
      <c r="R187" s="88">
        <v>852</v>
      </c>
      <c r="S187" s="88">
        <v>26785</v>
      </c>
      <c r="T187" s="88">
        <v>175337</v>
      </c>
      <c r="U187" s="88">
        <v>6245</v>
      </c>
      <c r="V187" s="88">
        <v>1312</v>
      </c>
      <c r="W187" s="88">
        <v>879</v>
      </c>
      <c r="X187" s="88">
        <v>96</v>
      </c>
      <c r="Y187" s="88">
        <v>8533</v>
      </c>
      <c r="Z187" s="88">
        <v>8533</v>
      </c>
      <c r="AA187" s="88">
        <v>25332</v>
      </c>
      <c r="AB187" s="88">
        <v>748</v>
      </c>
      <c r="AC187" s="88">
        <v>1271</v>
      </c>
      <c r="AD187" s="88">
        <v>3880</v>
      </c>
      <c r="AE187" s="88">
        <v>601</v>
      </c>
      <c r="AF187" s="88">
        <v>1143</v>
      </c>
      <c r="AG187" s="88">
        <v>1744</v>
      </c>
      <c r="AH187" s="88">
        <v>32975</v>
      </c>
      <c r="AI187" s="88">
        <v>41508</v>
      </c>
      <c r="AJ187" s="88">
        <v>133829</v>
      </c>
      <c r="AK187" s="88">
        <v>121989</v>
      </c>
      <c r="AL187" s="88">
        <v>-50</v>
      </c>
      <c r="AM187" s="88">
        <v>11890</v>
      </c>
      <c r="AN187" s="88">
        <v>175337</v>
      </c>
      <c r="AO187" s="88">
        <v>14143</v>
      </c>
      <c r="AP187" s="88">
        <v>17364</v>
      </c>
      <c r="AQ187" s="88">
        <v>100257</v>
      </c>
      <c r="AR187" s="88">
        <v>4138</v>
      </c>
      <c r="AS187" s="88">
        <v>8702</v>
      </c>
      <c r="AT187" s="88">
        <v>3653</v>
      </c>
      <c r="AU187" s="88">
        <v>-12</v>
      </c>
      <c r="AV187" s="88">
        <v>5</v>
      </c>
      <c r="AW187" s="88">
        <v>16487</v>
      </c>
      <c r="AX187" s="88">
        <v>148251</v>
      </c>
      <c r="AY187" s="88">
        <v>1443</v>
      </c>
      <c r="AZ187" s="88">
        <v>16815</v>
      </c>
      <c r="BA187" s="88">
        <v>4253</v>
      </c>
      <c r="BB187" s="88">
        <v>3318</v>
      </c>
      <c r="BC187" s="88">
        <v>748</v>
      </c>
      <c r="BD187" s="88">
        <v>100</v>
      </c>
      <c r="BE187" s="88">
        <v>847</v>
      </c>
      <c r="BF187" s="88">
        <v>26677</v>
      </c>
      <c r="BG187" s="88">
        <v>174928</v>
      </c>
      <c r="BH187" s="88">
        <v>6074</v>
      </c>
      <c r="BI187" s="88">
        <v>1214</v>
      </c>
      <c r="BJ187" s="88">
        <v>849</v>
      </c>
      <c r="BK187" s="88">
        <v>101</v>
      </c>
      <c r="BL187" s="88">
        <v>8238</v>
      </c>
      <c r="BM187" s="88">
        <v>8238</v>
      </c>
      <c r="BN187" s="88">
        <v>25847</v>
      </c>
      <c r="BO187" s="88">
        <v>766</v>
      </c>
      <c r="BP187" s="88">
        <v>1259</v>
      </c>
      <c r="BQ187" s="88">
        <v>3881</v>
      </c>
      <c r="BR187" s="88">
        <v>596</v>
      </c>
      <c r="BS187" s="88">
        <v>1042</v>
      </c>
      <c r="BT187" s="88">
        <v>1637</v>
      </c>
      <c r="BU187" s="88">
        <v>33391</v>
      </c>
      <c r="BV187" s="88">
        <v>41629</v>
      </c>
      <c r="BW187" s="88">
        <v>133299</v>
      </c>
      <c r="BX187" s="88">
        <v>121681</v>
      </c>
      <c r="BY187" s="88">
        <v>-292</v>
      </c>
      <c r="BZ187" s="88">
        <v>11910</v>
      </c>
      <c r="CA187" s="88">
        <v>174928</v>
      </c>
      <c r="CB187" s="88">
        <v>14099</v>
      </c>
      <c r="CC187" s="88">
        <v>15553</v>
      </c>
      <c r="CD187" s="88">
        <v>100449</v>
      </c>
      <c r="CE187" s="88">
        <v>4138</v>
      </c>
      <c r="CF187" s="88">
        <v>8702</v>
      </c>
      <c r="CG187" s="88">
        <v>4197</v>
      </c>
      <c r="CH187" s="88">
        <v>7</v>
      </c>
      <c r="CI187" s="88">
        <v>5</v>
      </c>
      <c r="CJ187" s="88">
        <v>17049</v>
      </c>
      <c r="CK187" s="88">
        <v>147151</v>
      </c>
      <c r="CL187" s="88">
        <v>1443</v>
      </c>
      <c r="CM187" s="88">
        <v>16959</v>
      </c>
      <c r="CN187" s="88">
        <v>4210</v>
      </c>
      <c r="CO187" s="88">
        <v>3379</v>
      </c>
      <c r="CP187" s="88">
        <v>748</v>
      </c>
      <c r="CQ187" s="88">
        <v>96</v>
      </c>
      <c r="CR187" s="88">
        <v>844</v>
      </c>
      <c r="CS187" s="88">
        <v>26835</v>
      </c>
      <c r="CT187" s="88">
        <v>173985</v>
      </c>
      <c r="CU187" s="88">
        <v>6074</v>
      </c>
      <c r="CV187" s="88">
        <v>1214</v>
      </c>
      <c r="CW187" s="88">
        <v>865</v>
      </c>
      <c r="CX187" s="88">
        <v>102</v>
      </c>
      <c r="CY187" s="88">
        <v>8256</v>
      </c>
      <c r="CZ187" s="88">
        <v>8256</v>
      </c>
      <c r="DA187" s="88">
        <v>23849</v>
      </c>
      <c r="DB187" s="88">
        <v>793</v>
      </c>
      <c r="DC187" s="88">
        <v>1259</v>
      </c>
      <c r="DD187" s="88">
        <v>3881</v>
      </c>
      <c r="DE187" s="88">
        <v>535</v>
      </c>
      <c r="DF187" s="88">
        <v>939</v>
      </c>
      <c r="DG187" s="88">
        <v>1474</v>
      </c>
      <c r="DH187" s="88">
        <v>31257</v>
      </c>
      <c r="DI187" s="88">
        <v>39513</v>
      </c>
      <c r="DJ187" s="88">
        <v>134473</v>
      </c>
      <c r="DK187" s="88">
        <v>121389</v>
      </c>
      <c r="DL187" s="88">
        <v>1174</v>
      </c>
      <c r="DM187" s="88">
        <v>11910</v>
      </c>
      <c r="DN187" s="88">
        <v>173985</v>
      </c>
    </row>
    <row r="188" spans="1:118" x14ac:dyDescent="0.25">
      <c r="A188" s="82">
        <v>37956</v>
      </c>
      <c r="B188" s="88">
        <v>14401</v>
      </c>
      <c r="C188" s="88">
        <v>18431</v>
      </c>
      <c r="D188" s="88">
        <v>102114</v>
      </c>
      <c r="E188" s="88">
        <v>4482</v>
      </c>
      <c r="F188" s="88">
        <v>8781</v>
      </c>
      <c r="G188" s="88">
        <v>3957</v>
      </c>
      <c r="H188" s="88">
        <v>-19</v>
      </c>
      <c r="I188" s="88">
        <v>5</v>
      </c>
      <c r="J188" s="88">
        <v>17205</v>
      </c>
      <c r="K188" s="88">
        <v>152151</v>
      </c>
      <c r="L188" s="88">
        <v>1488</v>
      </c>
      <c r="M188" s="88">
        <v>17365</v>
      </c>
      <c r="N188" s="88">
        <v>4226</v>
      </c>
      <c r="O188" s="88">
        <v>3473</v>
      </c>
      <c r="P188" s="88">
        <v>746</v>
      </c>
      <c r="Q188" s="88">
        <v>103</v>
      </c>
      <c r="R188" s="88">
        <v>848</v>
      </c>
      <c r="S188" s="88">
        <v>27402</v>
      </c>
      <c r="T188" s="88">
        <v>179553</v>
      </c>
      <c r="U188" s="88">
        <v>6792</v>
      </c>
      <c r="V188" s="88">
        <v>1428</v>
      </c>
      <c r="W188" s="88">
        <v>950</v>
      </c>
      <c r="X188" s="88">
        <v>96</v>
      </c>
      <c r="Y188" s="88">
        <v>9266</v>
      </c>
      <c r="Z188" s="88">
        <v>9266</v>
      </c>
      <c r="AA188" s="88">
        <v>26192</v>
      </c>
      <c r="AB188" s="88">
        <v>765</v>
      </c>
      <c r="AC188" s="88">
        <v>1264</v>
      </c>
      <c r="AD188" s="88">
        <v>3944</v>
      </c>
      <c r="AE188" s="88">
        <v>609</v>
      </c>
      <c r="AF188" s="88">
        <v>1212</v>
      </c>
      <c r="AG188" s="88">
        <v>1821</v>
      </c>
      <c r="AH188" s="88">
        <v>33985</v>
      </c>
      <c r="AI188" s="88">
        <v>43251</v>
      </c>
      <c r="AJ188" s="88">
        <v>136301</v>
      </c>
      <c r="AK188" s="88">
        <v>124489</v>
      </c>
      <c r="AL188" s="88">
        <v>-385</v>
      </c>
      <c r="AM188" s="88">
        <v>12198</v>
      </c>
      <c r="AN188" s="88">
        <v>179553</v>
      </c>
      <c r="AO188" s="88">
        <v>14410</v>
      </c>
      <c r="AP188" s="88">
        <v>18743</v>
      </c>
      <c r="AQ188" s="88">
        <v>102013</v>
      </c>
      <c r="AR188" s="88">
        <v>4382</v>
      </c>
      <c r="AS188" s="88">
        <v>8613</v>
      </c>
      <c r="AT188" s="88">
        <v>4211</v>
      </c>
      <c r="AU188" s="88">
        <v>-36</v>
      </c>
      <c r="AV188" s="88">
        <v>5</v>
      </c>
      <c r="AW188" s="88">
        <v>17175</v>
      </c>
      <c r="AX188" s="88">
        <v>152340</v>
      </c>
      <c r="AY188" s="88">
        <v>1496</v>
      </c>
      <c r="AZ188" s="88">
        <v>17427</v>
      </c>
      <c r="BA188" s="88">
        <v>4277</v>
      </c>
      <c r="BB188" s="88">
        <v>3477</v>
      </c>
      <c r="BC188" s="88">
        <v>746</v>
      </c>
      <c r="BD188" s="88">
        <v>100</v>
      </c>
      <c r="BE188" s="88">
        <v>846</v>
      </c>
      <c r="BF188" s="88">
        <v>27524</v>
      </c>
      <c r="BG188" s="88">
        <v>179864</v>
      </c>
      <c r="BH188" s="88">
        <v>6835</v>
      </c>
      <c r="BI188" s="88">
        <v>1473</v>
      </c>
      <c r="BJ188" s="88">
        <v>965</v>
      </c>
      <c r="BK188" s="88">
        <v>94</v>
      </c>
      <c r="BL188" s="88">
        <v>9367</v>
      </c>
      <c r="BM188" s="88">
        <v>9367</v>
      </c>
      <c r="BN188" s="88">
        <v>26396</v>
      </c>
      <c r="BO188" s="88">
        <v>750</v>
      </c>
      <c r="BP188" s="88">
        <v>1263</v>
      </c>
      <c r="BQ188" s="88">
        <v>3944</v>
      </c>
      <c r="BR188" s="88">
        <v>614</v>
      </c>
      <c r="BS188" s="88">
        <v>1228</v>
      </c>
      <c r="BT188" s="88">
        <v>1843</v>
      </c>
      <c r="BU188" s="88">
        <v>34195</v>
      </c>
      <c r="BV188" s="88">
        <v>43563</v>
      </c>
      <c r="BW188" s="88">
        <v>136301</v>
      </c>
      <c r="BX188" s="88">
        <v>124703</v>
      </c>
      <c r="BY188" s="88">
        <v>-602</v>
      </c>
      <c r="BZ188" s="88">
        <v>12200</v>
      </c>
      <c r="CA188" s="88">
        <v>179864</v>
      </c>
      <c r="CB188" s="88">
        <v>14394</v>
      </c>
      <c r="CC188" s="88">
        <v>22800</v>
      </c>
      <c r="CD188" s="88">
        <v>104569</v>
      </c>
      <c r="CE188" s="88">
        <v>4382</v>
      </c>
      <c r="CF188" s="88">
        <v>8613</v>
      </c>
      <c r="CG188" s="88">
        <v>3926</v>
      </c>
      <c r="CH188" s="88">
        <v>25</v>
      </c>
      <c r="CI188" s="88">
        <v>5</v>
      </c>
      <c r="CJ188" s="88">
        <v>16951</v>
      </c>
      <c r="CK188" s="88">
        <v>158714</v>
      </c>
      <c r="CL188" s="88">
        <v>1496</v>
      </c>
      <c r="CM188" s="88">
        <v>17560</v>
      </c>
      <c r="CN188" s="88">
        <v>4279</v>
      </c>
      <c r="CO188" s="88">
        <v>3545</v>
      </c>
      <c r="CP188" s="88">
        <v>748</v>
      </c>
      <c r="CQ188" s="88">
        <v>98</v>
      </c>
      <c r="CR188" s="88">
        <v>846</v>
      </c>
      <c r="CS188" s="88">
        <v>27726</v>
      </c>
      <c r="CT188" s="88">
        <v>186439</v>
      </c>
      <c r="CU188" s="88">
        <v>6835</v>
      </c>
      <c r="CV188" s="88">
        <v>1473</v>
      </c>
      <c r="CW188" s="88">
        <v>964</v>
      </c>
      <c r="CX188" s="88">
        <v>89</v>
      </c>
      <c r="CY188" s="88">
        <v>9362</v>
      </c>
      <c r="CZ188" s="88">
        <v>9362</v>
      </c>
      <c r="DA188" s="88">
        <v>26531</v>
      </c>
      <c r="DB188" s="88">
        <v>742</v>
      </c>
      <c r="DC188" s="88">
        <v>1263</v>
      </c>
      <c r="DD188" s="88">
        <v>3944</v>
      </c>
      <c r="DE188" s="88">
        <v>580</v>
      </c>
      <c r="DF188" s="88">
        <v>1211</v>
      </c>
      <c r="DG188" s="88">
        <v>1792</v>
      </c>
      <c r="DH188" s="88">
        <v>34271</v>
      </c>
      <c r="DI188" s="88">
        <v>43633</v>
      </c>
      <c r="DJ188" s="88">
        <v>142806</v>
      </c>
      <c r="DK188" s="88">
        <v>130889</v>
      </c>
      <c r="DL188" s="88">
        <v>-283</v>
      </c>
      <c r="DM188" s="88">
        <v>12200</v>
      </c>
      <c r="DN188" s="88">
        <v>186439</v>
      </c>
    </row>
    <row r="189" spans="1:118" x14ac:dyDescent="0.25">
      <c r="A189" s="82">
        <v>38047</v>
      </c>
      <c r="B189" s="88">
        <v>14651</v>
      </c>
      <c r="C189" s="88">
        <v>19496</v>
      </c>
      <c r="D189" s="88">
        <v>103946</v>
      </c>
      <c r="E189" s="88">
        <v>4870</v>
      </c>
      <c r="F189" s="88">
        <v>8961</v>
      </c>
      <c r="G189" s="88">
        <v>4059</v>
      </c>
      <c r="H189" s="88">
        <v>-12</v>
      </c>
      <c r="I189" s="88">
        <v>5</v>
      </c>
      <c r="J189" s="88">
        <v>17882</v>
      </c>
      <c r="K189" s="88">
        <v>155974</v>
      </c>
      <c r="L189" s="88">
        <v>1560</v>
      </c>
      <c r="M189" s="88">
        <v>17726</v>
      </c>
      <c r="N189" s="88">
        <v>4284</v>
      </c>
      <c r="O189" s="88">
        <v>3530</v>
      </c>
      <c r="P189" s="88">
        <v>748</v>
      </c>
      <c r="Q189" s="88">
        <v>101</v>
      </c>
      <c r="R189" s="88">
        <v>850</v>
      </c>
      <c r="S189" s="88">
        <v>27949</v>
      </c>
      <c r="T189" s="88">
        <v>183923</v>
      </c>
      <c r="U189" s="88">
        <v>7359</v>
      </c>
      <c r="V189" s="88">
        <v>1574</v>
      </c>
      <c r="W189" s="88">
        <v>1008</v>
      </c>
      <c r="X189" s="88">
        <v>95</v>
      </c>
      <c r="Y189" s="88">
        <v>10036</v>
      </c>
      <c r="Z189" s="88">
        <v>10036</v>
      </c>
      <c r="AA189" s="88">
        <v>26747</v>
      </c>
      <c r="AB189" s="88">
        <v>764</v>
      </c>
      <c r="AC189" s="88">
        <v>1286</v>
      </c>
      <c r="AD189" s="88">
        <v>4004</v>
      </c>
      <c r="AE189" s="88">
        <v>628</v>
      </c>
      <c r="AF189" s="88">
        <v>1325</v>
      </c>
      <c r="AG189" s="88">
        <v>1952</v>
      </c>
      <c r="AH189" s="88">
        <v>34754</v>
      </c>
      <c r="AI189" s="88">
        <v>44790</v>
      </c>
      <c r="AJ189" s="88">
        <v>139133</v>
      </c>
      <c r="AK189" s="88">
        <v>126901</v>
      </c>
      <c r="AL189" s="88">
        <v>-238</v>
      </c>
      <c r="AM189" s="88">
        <v>12470</v>
      </c>
      <c r="AN189" s="88">
        <v>183923</v>
      </c>
      <c r="AO189" s="88">
        <v>14653</v>
      </c>
      <c r="AP189" s="88">
        <v>19214</v>
      </c>
      <c r="AQ189" s="88">
        <v>104205</v>
      </c>
      <c r="AR189" s="88">
        <v>4979</v>
      </c>
      <c r="AS189" s="88">
        <v>9011</v>
      </c>
      <c r="AT189" s="88">
        <v>3899</v>
      </c>
      <c r="AU189" s="88">
        <v>12</v>
      </c>
      <c r="AV189" s="88">
        <v>5</v>
      </c>
      <c r="AW189" s="88">
        <v>17906</v>
      </c>
      <c r="AX189" s="88">
        <v>155977</v>
      </c>
      <c r="AY189" s="88">
        <v>1561</v>
      </c>
      <c r="AZ189" s="88">
        <v>17899</v>
      </c>
      <c r="BA189" s="88">
        <v>4231</v>
      </c>
      <c r="BB189" s="88">
        <v>3629</v>
      </c>
      <c r="BC189" s="88">
        <v>750</v>
      </c>
      <c r="BD189" s="88">
        <v>106</v>
      </c>
      <c r="BE189" s="88">
        <v>856</v>
      </c>
      <c r="BF189" s="88">
        <v>28176</v>
      </c>
      <c r="BG189" s="88">
        <v>184153</v>
      </c>
      <c r="BH189" s="88">
        <v>7439</v>
      </c>
      <c r="BI189" s="88">
        <v>1589</v>
      </c>
      <c r="BJ189" s="88">
        <v>1025</v>
      </c>
      <c r="BK189" s="88">
        <v>96</v>
      </c>
      <c r="BL189" s="88">
        <v>10150</v>
      </c>
      <c r="BM189" s="88">
        <v>10150</v>
      </c>
      <c r="BN189" s="88">
        <v>26633</v>
      </c>
      <c r="BO189" s="88">
        <v>775</v>
      </c>
      <c r="BP189" s="88">
        <v>1285</v>
      </c>
      <c r="BQ189" s="88">
        <v>4004</v>
      </c>
      <c r="BR189" s="88">
        <v>617</v>
      </c>
      <c r="BS189" s="88">
        <v>1355</v>
      </c>
      <c r="BT189" s="88">
        <v>1972</v>
      </c>
      <c r="BU189" s="88">
        <v>34669</v>
      </c>
      <c r="BV189" s="88">
        <v>44819</v>
      </c>
      <c r="BW189" s="88">
        <v>139334</v>
      </c>
      <c r="BX189" s="88">
        <v>127169</v>
      </c>
      <c r="BY189" s="88">
        <v>-305</v>
      </c>
      <c r="BZ189" s="88">
        <v>12470</v>
      </c>
      <c r="CA189" s="88">
        <v>184153</v>
      </c>
      <c r="CB189" s="88">
        <v>14659</v>
      </c>
      <c r="CC189" s="88">
        <v>18275</v>
      </c>
      <c r="CD189" s="88">
        <v>101215</v>
      </c>
      <c r="CE189" s="88">
        <v>4979</v>
      </c>
      <c r="CF189" s="88">
        <v>9011</v>
      </c>
      <c r="CG189" s="88">
        <v>4205</v>
      </c>
      <c r="CH189" s="88">
        <v>37</v>
      </c>
      <c r="CI189" s="88">
        <v>5</v>
      </c>
      <c r="CJ189" s="88">
        <v>18237</v>
      </c>
      <c r="CK189" s="88">
        <v>152386</v>
      </c>
      <c r="CL189" s="88">
        <v>1561</v>
      </c>
      <c r="CM189" s="88">
        <v>17551</v>
      </c>
      <c r="CN189" s="88">
        <v>4293</v>
      </c>
      <c r="CO189" s="88">
        <v>3691</v>
      </c>
      <c r="CP189" s="88">
        <v>748</v>
      </c>
      <c r="CQ189" s="88">
        <v>117</v>
      </c>
      <c r="CR189" s="88">
        <v>865</v>
      </c>
      <c r="CS189" s="88">
        <v>27961</v>
      </c>
      <c r="CT189" s="88">
        <v>180348</v>
      </c>
      <c r="CU189" s="88">
        <v>7439</v>
      </c>
      <c r="CV189" s="88">
        <v>1589</v>
      </c>
      <c r="CW189" s="88">
        <v>1011</v>
      </c>
      <c r="CX189" s="88">
        <v>98</v>
      </c>
      <c r="CY189" s="88">
        <v>10137</v>
      </c>
      <c r="CZ189" s="88">
        <v>10137</v>
      </c>
      <c r="DA189" s="88">
        <v>28128</v>
      </c>
      <c r="DB189" s="88">
        <v>751</v>
      </c>
      <c r="DC189" s="88">
        <v>1285</v>
      </c>
      <c r="DD189" s="88">
        <v>4004</v>
      </c>
      <c r="DE189" s="88">
        <v>674</v>
      </c>
      <c r="DF189" s="88">
        <v>1290</v>
      </c>
      <c r="DG189" s="88">
        <v>1964</v>
      </c>
      <c r="DH189" s="88">
        <v>36133</v>
      </c>
      <c r="DI189" s="88">
        <v>46270</v>
      </c>
      <c r="DJ189" s="88">
        <v>134078</v>
      </c>
      <c r="DK189" s="88">
        <v>123176</v>
      </c>
      <c r="DL189" s="88">
        <v>-1567</v>
      </c>
      <c r="DM189" s="88">
        <v>12470</v>
      </c>
      <c r="DN189" s="88">
        <v>180348</v>
      </c>
    </row>
    <row r="190" spans="1:118" x14ac:dyDescent="0.25">
      <c r="A190" s="82">
        <v>38139</v>
      </c>
      <c r="B190" s="88">
        <v>14877</v>
      </c>
      <c r="C190" s="88">
        <v>20141</v>
      </c>
      <c r="D190" s="88">
        <v>105976</v>
      </c>
      <c r="E190" s="88">
        <v>5166</v>
      </c>
      <c r="F190" s="88">
        <v>9189</v>
      </c>
      <c r="G190" s="88">
        <v>4209</v>
      </c>
      <c r="H190" s="88">
        <v>7</v>
      </c>
      <c r="I190" s="88">
        <v>5</v>
      </c>
      <c r="J190" s="88">
        <v>18576</v>
      </c>
      <c r="K190" s="88">
        <v>159570</v>
      </c>
      <c r="L190" s="88">
        <v>1693</v>
      </c>
      <c r="M190" s="88">
        <v>18000</v>
      </c>
      <c r="N190" s="88">
        <v>4415</v>
      </c>
      <c r="O190" s="88">
        <v>3523</v>
      </c>
      <c r="P190" s="88">
        <v>756</v>
      </c>
      <c r="Q190" s="88">
        <v>95</v>
      </c>
      <c r="R190" s="88">
        <v>852</v>
      </c>
      <c r="S190" s="88">
        <v>28482</v>
      </c>
      <c r="T190" s="88">
        <v>188053</v>
      </c>
      <c r="U190" s="88">
        <v>7777</v>
      </c>
      <c r="V190" s="88">
        <v>1674</v>
      </c>
      <c r="W190" s="88">
        <v>1027</v>
      </c>
      <c r="X190" s="88">
        <v>95</v>
      </c>
      <c r="Y190" s="88">
        <v>10573</v>
      </c>
      <c r="Z190" s="88">
        <v>10573</v>
      </c>
      <c r="AA190" s="88">
        <v>27228</v>
      </c>
      <c r="AB190" s="88">
        <v>763</v>
      </c>
      <c r="AC190" s="88">
        <v>1335</v>
      </c>
      <c r="AD190" s="88">
        <v>4062</v>
      </c>
      <c r="AE190" s="88">
        <v>663</v>
      </c>
      <c r="AF190" s="88">
        <v>1388</v>
      </c>
      <c r="AG190" s="88">
        <v>2051</v>
      </c>
      <c r="AH190" s="88">
        <v>35438</v>
      </c>
      <c r="AI190" s="88">
        <v>46012</v>
      </c>
      <c r="AJ190" s="88">
        <v>142041</v>
      </c>
      <c r="AK190" s="88">
        <v>129041</v>
      </c>
      <c r="AL190" s="88">
        <v>285</v>
      </c>
      <c r="AM190" s="88">
        <v>12715</v>
      </c>
      <c r="AN190" s="88">
        <v>188053</v>
      </c>
      <c r="AO190" s="88">
        <v>14886</v>
      </c>
      <c r="AP190" s="88">
        <v>20420</v>
      </c>
      <c r="AQ190" s="88">
        <v>105763</v>
      </c>
      <c r="AR190" s="88">
        <v>5194</v>
      </c>
      <c r="AS190" s="88">
        <v>9326</v>
      </c>
      <c r="AT190" s="88">
        <v>4277</v>
      </c>
      <c r="AU190" s="88">
        <v>-32</v>
      </c>
      <c r="AV190" s="88">
        <v>5</v>
      </c>
      <c r="AW190" s="88">
        <v>18769</v>
      </c>
      <c r="AX190" s="88">
        <v>159839</v>
      </c>
      <c r="AY190" s="88">
        <v>1638</v>
      </c>
      <c r="AZ190" s="88">
        <v>20552</v>
      </c>
      <c r="BA190" s="88">
        <v>4386</v>
      </c>
      <c r="BB190" s="88">
        <v>3475</v>
      </c>
      <c r="BC190" s="88">
        <v>748</v>
      </c>
      <c r="BD190" s="88">
        <v>99</v>
      </c>
      <c r="BE190" s="88">
        <v>847</v>
      </c>
      <c r="BF190" s="88">
        <v>30898</v>
      </c>
      <c r="BG190" s="88">
        <v>190737</v>
      </c>
      <c r="BH190" s="88">
        <v>7783</v>
      </c>
      <c r="BI190" s="88">
        <v>1680</v>
      </c>
      <c r="BJ190" s="88">
        <v>1039</v>
      </c>
      <c r="BK190" s="88">
        <v>95</v>
      </c>
      <c r="BL190" s="88">
        <v>10597</v>
      </c>
      <c r="BM190" s="88">
        <v>10597</v>
      </c>
      <c r="BN190" s="88">
        <v>26919</v>
      </c>
      <c r="BO190" s="88">
        <v>763</v>
      </c>
      <c r="BP190" s="88">
        <v>1326</v>
      </c>
      <c r="BQ190" s="88">
        <v>4064</v>
      </c>
      <c r="BR190" s="88">
        <v>668</v>
      </c>
      <c r="BS190" s="88">
        <v>1398</v>
      </c>
      <c r="BT190" s="88">
        <v>2066</v>
      </c>
      <c r="BU190" s="88">
        <v>35137</v>
      </c>
      <c r="BV190" s="88">
        <v>45735</v>
      </c>
      <c r="BW190" s="88">
        <v>145002</v>
      </c>
      <c r="BX190" s="88">
        <v>128746</v>
      </c>
      <c r="BY190" s="88">
        <v>3536</v>
      </c>
      <c r="BZ190" s="88">
        <v>12720</v>
      </c>
      <c r="CA190" s="88">
        <v>190737</v>
      </c>
      <c r="CB190" s="88">
        <v>14943</v>
      </c>
      <c r="CC190" s="88">
        <v>18912</v>
      </c>
      <c r="CD190" s="88">
        <v>105993</v>
      </c>
      <c r="CE190" s="88">
        <v>5194</v>
      </c>
      <c r="CF190" s="88">
        <v>9326</v>
      </c>
      <c r="CG190" s="88">
        <v>3839</v>
      </c>
      <c r="CH190" s="88">
        <v>-134</v>
      </c>
      <c r="CI190" s="88">
        <v>5</v>
      </c>
      <c r="CJ190" s="88">
        <v>18229</v>
      </c>
      <c r="CK190" s="88">
        <v>158077</v>
      </c>
      <c r="CL190" s="88">
        <v>1638</v>
      </c>
      <c r="CM190" s="88">
        <v>20545</v>
      </c>
      <c r="CN190" s="88">
        <v>4370</v>
      </c>
      <c r="CO190" s="88">
        <v>3364</v>
      </c>
      <c r="CP190" s="88">
        <v>748</v>
      </c>
      <c r="CQ190" s="88">
        <v>95</v>
      </c>
      <c r="CR190" s="88">
        <v>842</v>
      </c>
      <c r="CS190" s="88">
        <v>30761</v>
      </c>
      <c r="CT190" s="88">
        <v>188838</v>
      </c>
      <c r="CU190" s="88">
        <v>7783</v>
      </c>
      <c r="CV190" s="88">
        <v>1680</v>
      </c>
      <c r="CW190" s="88">
        <v>1037</v>
      </c>
      <c r="CX190" s="88">
        <v>97</v>
      </c>
      <c r="CY190" s="88">
        <v>10597</v>
      </c>
      <c r="CZ190" s="88">
        <v>10597</v>
      </c>
      <c r="DA190" s="88">
        <v>27467</v>
      </c>
      <c r="DB190" s="88">
        <v>769</v>
      </c>
      <c r="DC190" s="88">
        <v>1326</v>
      </c>
      <c r="DD190" s="88">
        <v>4064</v>
      </c>
      <c r="DE190" s="88">
        <v>710</v>
      </c>
      <c r="DF190" s="88">
        <v>1627</v>
      </c>
      <c r="DG190" s="88">
        <v>2337</v>
      </c>
      <c r="DH190" s="88">
        <v>35963</v>
      </c>
      <c r="DI190" s="88">
        <v>46560</v>
      </c>
      <c r="DJ190" s="88">
        <v>142278</v>
      </c>
      <c r="DK190" s="88">
        <v>126581</v>
      </c>
      <c r="DL190" s="88">
        <v>2977</v>
      </c>
      <c r="DM190" s="88">
        <v>12720</v>
      </c>
      <c r="DN190" s="88">
        <v>188838</v>
      </c>
    </row>
    <row r="191" spans="1:118" x14ac:dyDescent="0.25">
      <c r="A191" s="82">
        <v>38231</v>
      </c>
      <c r="B191" s="88">
        <v>15099</v>
      </c>
      <c r="C191" s="88">
        <v>20684</v>
      </c>
      <c r="D191" s="88">
        <v>108118</v>
      </c>
      <c r="E191" s="88">
        <v>5272</v>
      </c>
      <c r="F191" s="88">
        <v>9414</v>
      </c>
      <c r="G191" s="88">
        <v>4402</v>
      </c>
      <c r="H191" s="88">
        <v>-6</v>
      </c>
      <c r="I191" s="88">
        <v>5</v>
      </c>
      <c r="J191" s="88">
        <v>19087</v>
      </c>
      <c r="K191" s="88">
        <v>162988</v>
      </c>
      <c r="L191" s="88">
        <v>1846</v>
      </c>
      <c r="M191" s="88">
        <v>18308</v>
      </c>
      <c r="N191" s="88">
        <v>4608</v>
      </c>
      <c r="O191" s="88">
        <v>3375</v>
      </c>
      <c r="P191" s="88">
        <v>768</v>
      </c>
      <c r="Q191" s="88">
        <v>84</v>
      </c>
      <c r="R191" s="88">
        <v>852</v>
      </c>
      <c r="S191" s="88">
        <v>28990</v>
      </c>
      <c r="T191" s="88">
        <v>191978</v>
      </c>
      <c r="U191" s="88">
        <v>8026</v>
      </c>
      <c r="V191" s="88">
        <v>1713</v>
      </c>
      <c r="W191" s="88">
        <v>1041</v>
      </c>
      <c r="X191" s="88">
        <v>93</v>
      </c>
      <c r="Y191" s="88">
        <v>10873</v>
      </c>
      <c r="Z191" s="88">
        <v>10873</v>
      </c>
      <c r="AA191" s="88">
        <v>28045</v>
      </c>
      <c r="AB191" s="88">
        <v>770</v>
      </c>
      <c r="AC191" s="88">
        <v>1392</v>
      </c>
      <c r="AD191" s="88">
        <v>4118</v>
      </c>
      <c r="AE191" s="88">
        <v>715</v>
      </c>
      <c r="AF191" s="88">
        <v>1371</v>
      </c>
      <c r="AG191" s="88">
        <v>2086</v>
      </c>
      <c r="AH191" s="88">
        <v>36412</v>
      </c>
      <c r="AI191" s="88">
        <v>47285</v>
      </c>
      <c r="AJ191" s="88">
        <v>144693</v>
      </c>
      <c r="AK191" s="88">
        <v>130822</v>
      </c>
      <c r="AL191" s="88">
        <v>918</v>
      </c>
      <c r="AM191" s="88">
        <v>12953</v>
      </c>
      <c r="AN191" s="88">
        <v>191978</v>
      </c>
      <c r="AO191" s="88">
        <v>15093</v>
      </c>
      <c r="AP191" s="88">
        <v>20460</v>
      </c>
      <c r="AQ191" s="88">
        <v>108075</v>
      </c>
      <c r="AR191" s="88">
        <v>5281</v>
      </c>
      <c r="AS191" s="88">
        <v>9324</v>
      </c>
      <c r="AT191" s="88">
        <v>4305</v>
      </c>
      <c r="AU191" s="88">
        <v>29</v>
      </c>
      <c r="AV191" s="88">
        <v>5</v>
      </c>
      <c r="AW191" s="88">
        <v>18943</v>
      </c>
      <c r="AX191" s="88">
        <v>162571</v>
      </c>
      <c r="AY191" s="88">
        <v>1876</v>
      </c>
      <c r="AZ191" s="88">
        <v>18318</v>
      </c>
      <c r="BA191" s="88">
        <v>4669</v>
      </c>
      <c r="BB191" s="88">
        <v>3365</v>
      </c>
      <c r="BC191" s="88">
        <v>777</v>
      </c>
      <c r="BD191" s="88">
        <v>78</v>
      </c>
      <c r="BE191" s="88">
        <v>855</v>
      </c>
      <c r="BF191" s="88">
        <v>29083</v>
      </c>
      <c r="BG191" s="88">
        <v>191654</v>
      </c>
      <c r="BH191" s="88">
        <v>8016</v>
      </c>
      <c r="BI191" s="88">
        <v>1717</v>
      </c>
      <c r="BJ191" s="88">
        <v>1008</v>
      </c>
      <c r="BK191" s="88">
        <v>91</v>
      </c>
      <c r="BL191" s="88">
        <v>10833</v>
      </c>
      <c r="BM191" s="88">
        <v>10833</v>
      </c>
      <c r="BN191" s="88">
        <v>28286</v>
      </c>
      <c r="BO191" s="88">
        <v>757</v>
      </c>
      <c r="BP191" s="88">
        <v>1402</v>
      </c>
      <c r="BQ191" s="88">
        <v>4117</v>
      </c>
      <c r="BR191" s="88">
        <v>709</v>
      </c>
      <c r="BS191" s="88">
        <v>1371</v>
      </c>
      <c r="BT191" s="88">
        <v>2080</v>
      </c>
      <c r="BU191" s="88">
        <v>36642</v>
      </c>
      <c r="BV191" s="88">
        <v>47475</v>
      </c>
      <c r="BW191" s="88">
        <v>144179</v>
      </c>
      <c r="BX191" s="88">
        <v>130867</v>
      </c>
      <c r="BY191" s="88">
        <v>367</v>
      </c>
      <c r="BZ191" s="88">
        <v>12946</v>
      </c>
      <c r="CA191" s="88">
        <v>191654</v>
      </c>
      <c r="CB191" s="88">
        <v>15046</v>
      </c>
      <c r="CC191" s="88">
        <v>19577</v>
      </c>
      <c r="CD191" s="88">
        <v>108342</v>
      </c>
      <c r="CE191" s="88">
        <v>5281</v>
      </c>
      <c r="CF191" s="88">
        <v>9324</v>
      </c>
      <c r="CG191" s="88">
        <v>5034</v>
      </c>
      <c r="CH191" s="88">
        <v>43</v>
      </c>
      <c r="CI191" s="88">
        <v>5</v>
      </c>
      <c r="CJ191" s="88">
        <v>19687</v>
      </c>
      <c r="CK191" s="88">
        <v>162652</v>
      </c>
      <c r="CL191" s="88">
        <v>1876</v>
      </c>
      <c r="CM191" s="88">
        <v>18476</v>
      </c>
      <c r="CN191" s="88">
        <v>4608</v>
      </c>
      <c r="CO191" s="88">
        <v>3431</v>
      </c>
      <c r="CP191" s="88">
        <v>777</v>
      </c>
      <c r="CQ191" s="88">
        <v>75</v>
      </c>
      <c r="CR191" s="88">
        <v>852</v>
      </c>
      <c r="CS191" s="88">
        <v>29243</v>
      </c>
      <c r="CT191" s="88">
        <v>191895</v>
      </c>
      <c r="CU191" s="88">
        <v>8016</v>
      </c>
      <c r="CV191" s="88">
        <v>1717</v>
      </c>
      <c r="CW191" s="88">
        <v>1024</v>
      </c>
      <c r="CX191" s="88">
        <v>94</v>
      </c>
      <c r="CY191" s="88">
        <v>10851</v>
      </c>
      <c r="CZ191" s="88">
        <v>10851</v>
      </c>
      <c r="DA191" s="88">
        <v>26125</v>
      </c>
      <c r="DB191" s="88">
        <v>783</v>
      </c>
      <c r="DC191" s="88">
        <v>1402</v>
      </c>
      <c r="DD191" s="88">
        <v>4117</v>
      </c>
      <c r="DE191" s="88">
        <v>639</v>
      </c>
      <c r="DF191" s="88">
        <v>1237</v>
      </c>
      <c r="DG191" s="88">
        <v>1876</v>
      </c>
      <c r="DH191" s="88">
        <v>34303</v>
      </c>
      <c r="DI191" s="88">
        <v>45153</v>
      </c>
      <c r="DJ191" s="88">
        <v>146741</v>
      </c>
      <c r="DK191" s="88">
        <v>130581</v>
      </c>
      <c r="DL191" s="88">
        <v>3215</v>
      </c>
      <c r="DM191" s="88">
        <v>12946</v>
      </c>
      <c r="DN191" s="88">
        <v>191895</v>
      </c>
    </row>
    <row r="192" spans="1:118" x14ac:dyDescent="0.25">
      <c r="A192" s="82">
        <v>38322</v>
      </c>
      <c r="B192" s="88">
        <v>15343</v>
      </c>
      <c r="C192" s="88">
        <v>21134</v>
      </c>
      <c r="D192" s="88">
        <v>110206</v>
      </c>
      <c r="E192" s="88">
        <v>5275</v>
      </c>
      <c r="F192" s="88">
        <v>9735</v>
      </c>
      <c r="G192" s="88">
        <v>4632</v>
      </c>
      <c r="H192" s="88">
        <v>-98</v>
      </c>
      <c r="I192" s="88">
        <v>5</v>
      </c>
      <c r="J192" s="88">
        <v>19550</v>
      </c>
      <c r="K192" s="88">
        <v>166232</v>
      </c>
      <c r="L192" s="88">
        <v>1947</v>
      </c>
      <c r="M192" s="88">
        <v>18611</v>
      </c>
      <c r="N192" s="88">
        <v>4797</v>
      </c>
      <c r="O192" s="88">
        <v>3399</v>
      </c>
      <c r="P192" s="88">
        <v>775</v>
      </c>
      <c r="Q192" s="88">
        <v>75</v>
      </c>
      <c r="R192" s="88">
        <v>850</v>
      </c>
      <c r="S192" s="88">
        <v>29605</v>
      </c>
      <c r="T192" s="88">
        <v>195836</v>
      </c>
      <c r="U192" s="88">
        <v>8278</v>
      </c>
      <c r="V192" s="88">
        <v>1764</v>
      </c>
      <c r="W192" s="88">
        <v>1086</v>
      </c>
      <c r="X192" s="88">
        <v>95</v>
      </c>
      <c r="Y192" s="88">
        <v>11223</v>
      </c>
      <c r="Z192" s="88">
        <v>11223</v>
      </c>
      <c r="AA192" s="88">
        <v>28713</v>
      </c>
      <c r="AB192" s="88">
        <v>788</v>
      </c>
      <c r="AC192" s="88">
        <v>1440</v>
      </c>
      <c r="AD192" s="88">
        <v>4178</v>
      </c>
      <c r="AE192" s="88">
        <v>764</v>
      </c>
      <c r="AF192" s="88">
        <v>1342</v>
      </c>
      <c r="AG192" s="88">
        <v>2106</v>
      </c>
      <c r="AH192" s="88">
        <v>37226</v>
      </c>
      <c r="AI192" s="88">
        <v>48448</v>
      </c>
      <c r="AJ192" s="88">
        <v>147388</v>
      </c>
      <c r="AK192" s="88">
        <v>132414</v>
      </c>
      <c r="AL192" s="88">
        <v>1776</v>
      </c>
      <c r="AM192" s="88">
        <v>13198</v>
      </c>
      <c r="AN192" s="88">
        <v>195836</v>
      </c>
      <c r="AO192" s="88">
        <v>15332</v>
      </c>
      <c r="AP192" s="88">
        <v>21197</v>
      </c>
      <c r="AQ192" s="88">
        <v>110387</v>
      </c>
      <c r="AR192" s="88">
        <v>5231</v>
      </c>
      <c r="AS192" s="88">
        <v>9638</v>
      </c>
      <c r="AT192" s="88">
        <v>4778</v>
      </c>
      <c r="AU192" s="88">
        <v>-42</v>
      </c>
      <c r="AV192" s="88">
        <v>5</v>
      </c>
      <c r="AW192" s="88">
        <v>19610</v>
      </c>
      <c r="AX192" s="88">
        <v>166526</v>
      </c>
      <c r="AY192" s="88">
        <v>1954</v>
      </c>
      <c r="AZ192" s="88">
        <v>18791</v>
      </c>
      <c r="BA192" s="88">
        <v>4752</v>
      </c>
      <c r="BB192" s="88">
        <v>3559</v>
      </c>
      <c r="BC192" s="88">
        <v>774</v>
      </c>
      <c r="BD192" s="88">
        <v>77</v>
      </c>
      <c r="BE192" s="88">
        <v>852</v>
      </c>
      <c r="BF192" s="88">
        <v>29908</v>
      </c>
      <c r="BG192" s="88">
        <v>196434</v>
      </c>
      <c r="BH192" s="88">
        <v>8239</v>
      </c>
      <c r="BI192" s="88">
        <v>1746</v>
      </c>
      <c r="BJ192" s="88">
        <v>1080</v>
      </c>
      <c r="BK192" s="88">
        <v>99</v>
      </c>
      <c r="BL192" s="88">
        <v>11163</v>
      </c>
      <c r="BM192" s="88">
        <v>11163</v>
      </c>
      <c r="BN192" s="88">
        <v>28675</v>
      </c>
      <c r="BO192" s="88">
        <v>792</v>
      </c>
      <c r="BP192" s="88">
        <v>1443</v>
      </c>
      <c r="BQ192" s="88">
        <v>4176</v>
      </c>
      <c r="BR192" s="88">
        <v>763</v>
      </c>
      <c r="BS192" s="88">
        <v>1324</v>
      </c>
      <c r="BT192" s="88">
        <v>2087</v>
      </c>
      <c r="BU192" s="88">
        <v>37173</v>
      </c>
      <c r="BV192" s="88">
        <v>48337</v>
      </c>
      <c r="BW192" s="88">
        <v>148098</v>
      </c>
      <c r="BX192" s="88">
        <v>132823</v>
      </c>
      <c r="BY192" s="88">
        <v>2078</v>
      </c>
      <c r="BZ192" s="88">
        <v>13196</v>
      </c>
      <c r="CA192" s="88">
        <v>196434</v>
      </c>
      <c r="CB192" s="88">
        <v>15315</v>
      </c>
      <c r="CC192" s="88">
        <v>24717</v>
      </c>
      <c r="CD192" s="88">
        <v>113001</v>
      </c>
      <c r="CE192" s="88">
        <v>5231</v>
      </c>
      <c r="CF192" s="88">
        <v>9638</v>
      </c>
      <c r="CG192" s="88">
        <v>4256</v>
      </c>
      <c r="CH192" s="88">
        <v>28</v>
      </c>
      <c r="CI192" s="88">
        <v>5</v>
      </c>
      <c r="CJ192" s="88">
        <v>19158</v>
      </c>
      <c r="CK192" s="88">
        <v>172190</v>
      </c>
      <c r="CL192" s="88">
        <v>1954</v>
      </c>
      <c r="CM192" s="88">
        <v>18984</v>
      </c>
      <c r="CN192" s="88">
        <v>4760</v>
      </c>
      <c r="CO192" s="88">
        <v>3608</v>
      </c>
      <c r="CP192" s="88">
        <v>777</v>
      </c>
      <c r="CQ192" s="88">
        <v>74</v>
      </c>
      <c r="CR192" s="88">
        <v>851</v>
      </c>
      <c r="CS192" s="88">
        <v>30158</v>
      </c>
      <c r="CT192" s="88">
        <v>202348</v>
      </c>
      <c r="CU192" s="88">
        <v>8239</v>
      </c>
      <c r="CV192" s="88">
        <v>1746</v>
      </c>
      <c r="CW192" s="88">
        <v>1079</v>
      </c>
      <c r="CX192" s="88">
        <v>94</v>
      </c>
      <c r="CY192" s="88">
        <v>11157</v>
      </c>
      <c r="CZ192" s="88">
        <v>11157</v>
      </c>
      <c r="DA192" s="88">
        <v>28622</v>
      </c>
      <c r="DB192" s="88">
        <v>782</v>
      </c>
      <c r="DC192" s="88">
        <v>1443</v>
      </c>
      <c r="DD192" s="88">
        <v>4176</v>
      </c>
      <c r="DE192" s="88">
        <v>723</v>
      </c>
      <c r="DF192" s="88">
        <v>1287</v>
      </c>
      <c r="DG192" s="88">
        <v>2010</v>
      </c>
      <c r="DH192" s="88">
        <v>37034</v>
      </c>
      <c r="DI192" s="88">
        <v>48191</v>
      </c>
      <c r="DJ192" s="88">
        <v>154158</v>
      </c>
      <c r="DK192" s="88">
        <v>139347</v>
      </c>
      <c r="DL192" s="88">
        <v>1614</v>
      </c>
      <c r="DM192" s="88">
        <v>13196</v>
      </c>
      <c r="DN192" s="88">
        <v>202348</v>
      </c>
    </row>
    <row r="193" spans="1:118" x14ac:dyDescent="0.25">
      <c r="A193" s="82">
        <v>38412</v>
      </c>
      <c r="B193" s="88">
        <v>15613</v>
      </c>
      <c r="C193" s="88">
        <v>21467</v>
      </c>
      <c r="D193" s="88">
        <v>112203</v>
      </c>
      <c r="E193" s="88">
        <v>5301</v>
      </c>
      <c r="F193" s="88">
        <v>10203</v>
      </c>
      <c r="G193" s="88">
        <v>4834</v>
      </c>
      <c r="H193" s="88">
        <v>-155</v>
      </c>
      <c r="I193" s="88">
        <v>5</v>
      </c>
      <c r="J193" s="88">
        <v>20188</v>
      </c>
      <c r="K193" s="88">
        <v>169472</v>
      </c>
      <c r="L193" s="88">
        <v>1867</v>
      </c>
      <c r="M193" s="88">
        <v>18940</v>
      </c>
      <c r="N193" s="88">
        <v>4890</v>
      </c>
      <c r="O193" s="88">
        <v>3658</v>
      </c>
      <c r="P193" s="88">
        <v>779</v>
      </c>
      <c r="Q193" s="88">
        <v>75</v>
      </c>
      <c r="R193" s="88">
        <v>854</v>
      </c>
      <c r="S193" s="88">
        <v>30209</v>
      </c>
      <c r="T193" s="88">
        <v>199681</v>
      </c>
      <c r="U193" s="88">
        <v>8570</v>
      </c>
      <c r="V193" s="88">
        <v>1854</v>
      </c>
      <c r="W193" s="88">
        <v>1144</v>
      </c>
      <c r="X193" s="88">
        <v>102</v>
      </c>
      <c r="Y193" s="88">
        <v>11670</v>
      </c>
      <c r="Z193" s="88">
        <v>11670</v>
      </c>
      <c r="AA193" s="88">
        <v>29058</v>
      </c>
      <c r="AB193" s="88">
        <v>807</v>
      </c>
      <c r="AC193" s="88">
        <v>1466</v>
      </c>
      <c r="AD193" s="88">
        <v>4241</v>
      </c>
      <c r="AE193" s="88">
        <v>792</v>
      </c>
      <c r="AF193" s="88">
        <v>1294</v>
      </c>
      <c r="AG193" s="88">
        <v>2086</v>
      </c>
      <c r="AH193" s="88">
        <v>37658</v>
      </c>
      <c r="AI193" s="88">
        <v>49328</v>
      </c>
      <c r="AJ193" s="88">
        <v>150353</v>
      </c>
      <c r="AK193" s="88">
        <v>134065</v>
      </c>
      <c r="AL193" s="88">
        <v>2838</v>
      </c>
      <c r="AM193" s="88">
        <v>13451</v>
      </c>
      <c r="AN193" s="88">
        <v>199681</v>
      </c>
      <c r="AO193" s="88">
        <v>15618</v>
      </c>
      <c r="AP193" s="88">
        <v>21493</v>
      </c>
      <c r="AQ193" s="88">
        <v>112292</v>
      </c>
      <c r="AR193" s="88">
        <v>5311</v>
      </c>
      <c r="AS193" s="88">
        <v>10288</v>
      </c>
      <c r="AT193" s="88">
        <v>4748</v>
      </c>
      <c r="AU193" s="88">
        <v>-214</v>
      </c>
      <c r="AV193" s="88">
        <v>5</v>
      </c>
      <c r="AW193" s="88">
        <v>20137</v>
      </c>
      <c r="AX193" s="88">
        <v>169541</v>
      </c>
      <c r="AY193" s="88">
        <v>1884</v>
      </c>
      <c r="AZ193" s="88">
        <v>18832</v>
      </c>
      <c r="BA193" s="88">
        <v>4925</v>
      </c>
      <c r="BB193" s="88">
        <v>3114</v>
      </c>
      <c r="BC193" s="88">
        <v>780</v>
      </c>
      <c r="BD193" s="88">
        <v>73</v>
      </c>
      <c r="BE193" s="88">
        <v>853</v>
      </c>
      <c r="BF193" s="88">
        <v>29608</v>
      </c>
      <c r="BG193" s="88">
        <v>199148</v>
      </c>
      <c r="BH193" s="88">
        <v>8543</v>
      </c>
      <c r="BI193" s="88">
        <v>1842</v>
      </c>
      <c r="BJ193" s="88">
        <v>1171</v>
      </c>
      <c r="BK193" s="88">
        <v>90</v>
      </c>
      <c r="BL193" s="88">
        <v>11645</v>
      </c>
      <c r="BM193" s="88">
        <v>11645</v>
      </c>
      <c r="BN193" s="88">
        <v>29366</v>
      </c>
      <c r="BO193" s="88">
        <v>811</v>
      </c>
      <c r="BP193" s="88">
        <v>1467</v>
      </c>
      <c r="BQ193" s="88">
        <v>4240</v>
      </c>
      <c r="BR193" s="88">
        <v>822</v>
      </c>
      <c r="BS193" s="88">
        <v>1326</v>
      </c>
      <c r="BT193" s="88">
        <v>2147</v>
      </c>
      <c r="BU193" s="88">
        <v>38032</v>
      </c>
      <c r="BV193" s="88">
        <v>49677</v>
      </c>
      <c r="BW193" s="88">
        <v>149471</v>
      </c>
      <c r="BX193" s="88">
        <v>133530</v>
      </c>
      <c r="BY193" s="88">
        <v>2490</v>
      </c>
      <c r="BZ193" s="88">
        <v>13452</v>
      </c>
      <c r="CA193" s="88">
        <v>199148</v>
      </c>
      <c r="CB193" s="88">
        <v>15620</v>
      </c>
      <c r="CC193" s="88">
        <v>20151</v>
      </c>
      <c r="CD193" s="88">
        <v>109039</v>
      </c>
      <c r="CE193" s="88">
        <v>5311</v>
      </c>
      <c r="CF193" s="88">
        <v>10288</v>
      </c>
      <c r="CG193" s="88">
        <v>5141</v>
      </c>
      <c r="CH193" s="88">
        <v>-209</v>
      </c>
      <c r="CI193" s="88">
        <v>5</v>
      </c>
      <c r="CJ193" s="88">
        <v>20536</v>
      </c>
      <c r="CK193" s="88">
        <v>165346</v>
      </c>
      <c r="CL193" s="88">
        <v>1884</v>
      </c>
      <c r="CM193" s="88">
        <v>18443</v>
      </c>
      <c r="CN193" s="88">
        <v>4997</v>
      </c>
      <c r="CO193" s="88">
        <v>3143</v>
      </c>
      <c r="CP193" s="88">
        <v>777</v>
      </c>
      <c r="CQ193" s="88">
        <v>84</v>
      </c>
      <c r="CR193" s="88">
        <v>861</v>
      </c>
      <c r="CS193" s="88">
        <v>29328</v>
      </c>
      <c r="CT193" s="88">
        <v>194674</v>
      </c>
      <c r="CU193" s="88">
        <v>8543</v>
      </c>
      <c r="CV193" s="88">
        <v>1842</v>
      </c>
      <c r="CW193" s="88">
        <v>1156</v>
      </c>
      <c r="CX193" s="88">
        <v>90</v>
      </c>
      <c r="CY193" s="88">
        <v>11631</v>
      </c>
      <c r="CZ193" s="88">
        <v>11631</v>
      </c>
      <c r="DA193" s="88">
        <v>31246</v>
      </c>
      <c r="DB193" s="88">
        <v>786</v>
      </c>
      <c r="DC193" s="88">
        <v>1467</v>
      </c>
      <c r="DD193" s="88">
        <v>4240</v>
      </c>
      <c r="DE193" s="88">
        <v>895</v>
      </c>
      <c r="DF193" s="88">
        <v>1274</v>
      </c>
      <c r="DG193" s="88">
        <v>2169</v>
      </c>
      <c r="DH193" s="88">
        <v>39908</v>
      </c>
      <c r="DI193" s="88">
        <v>51539</v>
      </c>
      <c r="DJ193" s="88">
        <v>143135</v>
      </c>
      <c r="DK193" s="88">
        <v>129273</v>
      </c>
      <c r="DL193" s="88">
        <v>410</v>
      </c>
      <c r="DM193" s="88">
        <v>13452</v>
      </c>
      <c r="DN193" s="88">
        <v>194674</v>
      </c>
    </row>
    <row r="194" spans="1:118" x14ac:dyDescent="0.25">
      <c r="A194" s="82">
        <v>38504</v>
      </c>
      <c r="B194" s="88">
        <v>15903</v>
      </c>
      <c r="C194" s="88">
        <v>21671</v>
      </c>
      <c r="D194" s="88">
        <v>114094</v>
      </c>
      <c r="E194" s="88">
        <v>5380</v>
      </c>
      <c r="F194" s="88">
        <v>10696</v>
      </c>
      <c r="G194" s="88">
        <v>4970</v>
      </c>
      <c r="H194" s="88">
        <v>-111</v>
      </c>
      <c r="I194" s="88">
        <v>5</v>
      </c>
      <c r="J194" s="88">
        <v>20939</v>
      </c>
      <c r="K194" s="88">
        <v>172607</v>
      </c>
      <c r="L194" s="88">
        <v>1575</v>
      </c>
      <c r="M194" s="88">
        <v>19260</v>
      </c>
      <c r="N194" s="88">
        <v>4851</v>
      </c>
      <c r="O194" s="88">
        <v>4009</v>
      </c>
      <c r="P194" s="88">
        <v>782</v>
      </c>
      <c r="Q194" s="88">
        <v>85</v>
      </c>
      <c r="R194" s="88">
        <v>866</v>
      </c>
      <c r="S194" s="88">
        <v>30562</v>
      </c>
      <c r="T194" s="88">
        <v>203170</v>
      </c>
      <c r="U194" s="88">
        <v>8835</v>
      </c>
      <c r="V194" s="88">
        <v>1977</v>
      </c>
      <c r="W194" s="88">
        <v>1180</v>
      </c>
      <c r="X194" s="88">
        <v>108</v>
      </c>
      <c r="Y194" s="88">
        <v>12099</v>
      </c>
      <c r="Z194" s="88">
        <v>12099</v>
      </c>
      <c r="AA194" s="88">
        <v>29282</v>
      </c>
      <c r="AB194" s="88">
        <v>813</v>
      </c>
      <c r="AC194" s="88">
        <v>1476</v>
      </c>
      <c r="AD194" s="88">
        <v>4303</v>
      </c>
      <c r="AE194" s="88">
        <v>815</v>
      </c>
      <c r="AF194" s="88">
        <v>1359</v>
      </c>
      <c r="AG194" s="88">
        <v>2174</v>
      </c>
      <c r="AH194" s="88">
        <v>38049</v>
      </c>
      <c r="AI194" s="88">
        <v>50148</v>
      </c>
      <c r="AJ194" s="88">
        <v>153021</v>
      </c>
      <c r="AK194" s="88">
        <v>135897</v>
      </c>
      <c r="AL194" s="88">
        <v>3416</v>
      </c>
      <c r="AM194" s="88">
        <v>13708</v>
      </c>
      <c r="AN194" s="88">
        <v>203170</v>
      </c>
      <c r="AO194" s="88">
        <v>15911</v>
      </c>
      <c r="AP194" s="88">
        <v>21633</v>
      </c>
      <c r="AQ194" s="88">
        <v>113757</v>
      </c>
      <c r="AR194" s="88">
        <v>5381</v>
      </c>
      <c r="AS194" s="88">
        <v>10730</v>
      </c>
      <c r="AT194" s="88">
        <v>5001</v>
      </c>
      <c r="AU194" s="88">
        <v>-230</v>
      </c>
      <c r="AV194" s="88">
        <v>5</v>
      </c>
      <c r="AW194" s="88">
        <v>20887</v>
      </c>
      <c r="AX194" s="88">
        <v>172188</v>
      </c>
      <c r="AY194" s="88">
        <v>1666</v>
      </c>
      <c r="AZ194" s="88">
        <v>19064</v>
      </c>
      <c r="BA194" s="88">
        <v>4916</v>
      </c>
      <c r="BB194" s="88">
        <v>4608</v>
      </c>
      <c r="BC194" s="88">
        <v>777</v>
      </c>
      <c r="BD194" s="88">
        <v>81</v>
      </c>
      <c r="BE194" s="88">
        <v>857</v>
      </c>
      <c r="BF194" s="88">
        <v>31111</v>
      </c>
      <c r="BG194" s="88">
        <v>203299</v>
      </c>
      <c r="BH194" s="88">
        <v>8929</v>
      </c>
      <c r="BI194" s="88">
        <v>1991</v>
      </c>
      <c r="BJ194" s="88">
        <v>1176</v>
      </c>
      <c r="BK194" s="88">
        <v>124</v>
      </c>
      <c r="BL194" s="88">
        <v>12220</v>
      </c>
      <c r="BM194" s="88">
        <v>12220</v>
      </c>
      <c r="BN194" s="88">
        <v>28810</v>
      </c>
      <c r="BO194" s="88">
        <v>821</v>
      </c>
      <c r="BP194" s="88">
        <v>1475</v>
      </c>
      <c r="BQ194" s="88">
        <v>4309</v>
      </c>
      <c r="BR194" s="88">
        <v>782</v>
      </c>
      <c r="BS194" s="88">
        <v>1355</v>
      </c>
      <c r="BT194" s="88">
        <v>2137</v>
      </c>
      <c r="BU194" s="88">
        <v>37551</v>
      </c>
      <c r="BV194" s="88">
        <v>49772</v>
      </c>
      <c r="BW194" s="88">
        <v>153527</v>
      </c>
      <c r="BX194" s="88">
        <v>136030</v>
      </c>
      <c r="BY194" s="88">
        <v>3784</v>
      </c>
      <c r="BZ194" s="88">
        <v>13712</v>
      </c>
      <c r="CA194" s="88">
        <v>203299</v>
      </c>
      <c r="CB194" s="88">
        <v>15979</v>
      </c>
      <c r="CC194" s="88">
        <v>20204</v>
      </c>
      <c r="CD194" s="88">
        <v>114127</v>
      </c>
      <c r="CE194" s="88">
        <v>5381</v>
      </c>
      <c r="CF194" s="88">
        <v>10730</v>
      </c>
      <c r="CG194" s="88">
        <v>4429</v>
      </c>
      <c r="CH194" s="88">
        <v>-308</v>
      </c>
      <c r="CI194" s="88">
        <v>5</v>
      </c>
      <c r="CJ194" s="88">
        <v>20237</v>
      </c>
      <c r="CK194" s="88">
        <v>170545</v>
      </c>
      <c r="CL194" s="88">
        <v>1666</v>
      </c>
      <c r="CM194" s="88">
        <v>19073</v>
      </c>
      <c r="CN194" s="88">
        <v>4907</v>
      </c>
      <c r="CO194" s="88">
        <v>4545</v>
      </c>
      <c r="CP194" s="88">
        <v>777</v>
      </c>
      <c r="CQ194" s="88">
        <v>75</v>
      </c>
      <c r="CR194" s="88">
        <v>852</v>
      </c>
      <c r="CS194" s="88">
        <v>31043</v>
      </c>
      <c r="CT194" s="88">
        <v>201588</v>
      </c>
      <c r="CU194" s="88">
        <v>8929</v>
      </c>
      <c r="CV194" s="88">
        <v>1991</v>
      </c>
      <c r="CW194" s="88">
        <v>1175</v>
      </c>
      <c r="CX194" s="88">
        <v>127</v>
      </c>
      <c r="CY194" s="88">
        <v>12222</v>
      </c>
      <c r="CZ194" s="88">
        <v>12222</v>
      </c>
      <c r="DA194" s="88">
        <v>29431</v>
      </c>
      <c r="DB194" s="88">
        <v>832</v>
      </c>
      <c r="DC194" s="88">
        <v>1475</v>
      </c>
      <c r="DD194" s="88">
        <v>4309</v>
      </c>
      <c r="DE194" s="88">
        <v>827</v>
      </c>
      <c r="DF194" s="88">
        <v>1583</v>
      </c>
      <c r="DG194" s="88">
        <v>2410</v>
      </c>
      <c r="DH194" s="88">
        <v>38457</v>
      </c>
      <c r="DI194" s="88">
        <v>50679</v>
      </c>
      <c r="DJ194" s="88">
        <v>150909</v>
      </c>
      <c r="DK194" s="88">
        <v>134297</v>
      </c>
      <c r="DL194" s="88">
        <v>2900</v>
      </c>
      <c r="DM194" s="88">
        <v>13712</v>
      </c>
      <c r="DN194" s="88">
        <v>201588</v>
      </c>
    </row>
    <row r="195" spans="1:118" x14ac:dyDescent="0.25">
      <c r="A195" s="82">
        <v>38596</v>
      </c>
      <c r="B195" s="88">
        <v>16200</v>
      </c>
      <c r="C195" s="88">
        <v>21630</v>
      </c>
      <c r="D195" s="88">
        <v>116084</v>
      </c>
      <c r="E195" s="88">
        <v>5509</v>
      </c>
      <c r="F195" s="88">
        <v>11097</v>
      </c>
      <c r="G195" s="88">
        <v>5334</v>
      </c>
      <c r="H195" s="88">
        <v>-15</v>
      </c>
      <c r="I195" s="88">
        <v>5</v>
      </c>
      <c r="J195" s="88">
        <v>21930</v>
      </c>
      <c r="K195" s="88">
        <v>175843</v>
      </c>
      <c r="L195" s="88">
        <v>1201</v>
      </c>
      <c r="M195" s="88">
        <v>19518</v>
      </c>
      <c r="N195" s="88">
        <v>4822</v>
      </c>
      <c r="O195" s="88">
        <v>4224</v>
      </c>
      <c r="P195" s="88">
        <v>788</v>
      </c>
      <c r="Q195" s="88">
        <v>99</v>
      </c>
      <c r="R195" s="88">
        <v>887</v>
      </c>
      <c r="S195" s="88">
        <v>30653</v>
      </c>
      <c r="T195" s="88">
        <v>206496</v>
      </c>
      <c r="U195" s="88">
        <v>9026</v>
      </c>
      <c r="V195" s="88">
        <v>2102</v>
      </c>
      <c r="W195" s="88">
        <v>1183</v>
      </c>
      <c r="X195" s="88">
        <v>111</v>
      </c>
      <c r="Y195" s="88">
        <v>12421</v>
      </c>
      <c r="Z195" s="88">
        <v>12421</v>
      </c>
      <c r="AA195" s="88">
        <v>29822</v>
      </c>
      <c r="AB195" s="88">
        <v>814</v>
      </c>
      <c r="AC195" s="88">
        <v>1482</v>
      </c>
      <c r="AD195" s="88">
        <v>4364</v>
      </c>
      <c r="AE195" s="88">
        <v>834</v>
      </c>
      <c r="AF195" s="88">
        <v>1528</v>
      </c>
      <c r="AG195" s="88">
        <v>2362</v>
      </c>
      <c r="AH195" s="88">
        <v>38844</v>
      </c>
      <c r="AI195" s="88">
        <v>51266</v>
      </c>
      <c r="AJ195" s="88">
        <v>155230</v>
      </c>
      <c r="AK195" s="88">
        <v>137968</v>
      </c>
      <c r="AL195" s="88">
        <v>3299</v>
      </c>
      <c r="AM195" s="88">
        <v>13963</v>
      </c>
      <c r="AN195" s="88">
        <v>206496</v>
      </c>
      <c r="AO195" s="88">
        <v>16194</v>
      </c>
      <c r="AP195" s="88">
        <v>21715</v>
      </c>
      <c r="AQ195" s="88">
        <v>116367</v>
      </c>
      <c r="AR195" s="88">
        <v>5493</v>
      </c>
      <c r="AS195" s="88">
        <v>11070</v>
      </c>
      <c r="AT195" s="88">
        <v>5338</v>
      </c>
      <c r="AU195" s="88">
        <v>174</v>
      </c>
      <c r="AV195" s="88">
        <v>5</v>
      </c>
      <c r="AW195" s="88">
        <v>22080</v>
      </c>
      <c r="AX195" s="88">
        <v>176356</v>
      </c>
      <c r="AY195" s="88">
        <v>1117</v>
      </c>
      <c r="AZ195" s="88">
        <v>19834</v>
      </c>
      <c r="BA195" s="88">
        <v>4751</v>
      </c>
      <c r="BB195" s="88">
        <v>3985</v>
      </c>
      <c r="BC195" s="88">
        <v>792</v>
      </c>
      <c r="BD195" s="88">
        <v>106</v>
      </c>
      <c r="BE195" s="88">
        <v>898</v>
      </c>
      <c r="BF195" s="88">
        <v>30586</v>
      </c>
      <c r="BG195" s="88">
        <v>206942</v>
      </c>
      <c r="BH195" s="88">
        <v>9014</v>
      </c>
      <c r="BI195" s="88">
        <v>2109</v>
      </c>
      <c r="BJ195" s="88">
        <v>1188</v>
      </c>
      <c r="BK195" s="88">
        <v>105</v>
      </c>
      <c r="BL195" s="88">
        <v>12416</v>
      </c>
      <c r="BM195" s="88">
        <v>12416</v>
      </c>
      <c r="BN195" s="88">
        <v>29953</v>
      </c>
      <c r="BO195" s="88">
        <v>801</v>
      </c>
      <c r="BP195" s="88">
        <v>1478</v>
      </c>
      <c r="BQ195" s="88">
        <v>4362</v>
      </c>
      <c r="BR195" s="88">
        <v>844</v>
      </c>
      <c r="BS195" s="88">
        <v>1329</v>
      </c>
      <c r="BT195" s="88">
        <v>2173</v>
      </c>
      <c r="BU195" s="88">
        <v>38767</v>
      </c>
      <c r="BV195" s="88">
        <v>51183</v>
      </c>
      <c r="BW195" s="88">
        <v>155759</v>
      </c>
      <c r="BX195" s="88">
        <v>138244</v>
      </c>
      <c r="BY195" s="88">
        <v>3553</v>
      </c>
      <c r="BZ195" s="88">
        <v>13962</v>
      </c>
      <c r="CA195" s="88">
        <v>206942</v>
      </c>
      <c r="CB195" s="88">
        <v>16143</v>
      </c>
      <c r="CC195" s="88">
        <v>20637</v>
      </c>
      <c r="CD195" s="88">
        <v>116693</v>
      </c>
      <c r="CE195" s="88">
        <v>5493</v>
      </c>
      <c r="CF195" s="88">
        <v>11070</v>
      </c>
      <c r="CG195" s="88">
        <v>6130</v>
      </c>
      <c r="CH195" s="88">
        <v>177</v>
      </c>
      <c r="CI195" s="88">
        <v>5</v>
      </c>
      <c r="CJ195" s="88">
        <v>22875</v>
      </c>
      <c r="CK195" s="88">
        <v>176349</v>
      </c>
      <c r="CL195" s="88">
        <v>1117</v>
      </c>
      <c r="CM195" s="88">
        <v>19988</v>
      </c>
      <c r="CN195" s="88">
        <v>4676</v>
      </c>
      <c r="CO195" s="88">
        <v>4074</v>
      </c>
      <c r="CP195" s="88">
        <v>793</v>
      </c>
      <c r="CQ195" s="88">
        <v>101</v>
      </c>
      <c r="CR195" s="88">
        <v>893</v>
      </c>
      <c r="CS195" s="88">
        <v>30748</v>
      </c>
      <c r="CT195" s="88">
        <v>207096</v>
      </c>
      <c r="CU195" s="88">
        <v>9014</v>
      </c>
      <c r="CV195" s="88">
        <v>2109</v>
      </c>
      <c r="CW195" s="88">
        <v>1206</v>
      </c>
      <c r="CX195" s="88">
        <v>108</v>
      </c>
      <c r="CY195" s="88">
        <v>12437</v>
      </c>
      <c r="CZ195" s="88">
        <v>12437</v>
      </c>
      <c r="DA195" s="88">
        <v>27573</v>
      </c>
      <c r="DB195" s="88">
        <v>826</v>
      </c>
      <c r="DC195" s="88">
        <v>1478</v>
      </c>
      <c r="DD195" s="88">
        <v>4362</v>
      </c>
      <c r="DE195" s="88">
        <v>766</v>
      </c>
      <c r="DF195" s="88">
        <v>1199</v>
      </c>
      <c r="DG195" s="88">
        <v>1965</v>
      </c>
      <c r="DH195" s="88">
        <v>36204</v>
      </c>
      <c r="DI195" s="88">
        <v>48641</v>
      </c>
      <c r="DJ195" s="88">
        <v>158455</v>
      </c>
      <c r="DK195" s="88">
        <v>137715</v>
      </c>
      <c r="DL195" s="88">
        <v>6778</v>
      </c>
      <c r="DM195" s="88">
        <v>13962</v>
      </c>
      <c r="DN195" s="88">
        <v>207096</v>
      </c>
    </row>
    <row r="196" spans="1:118" x14ac:dyDescent="0.25">
      <c r="A196" s="82">
        <v>38687</v>
      </c>
      <c r="B196" s="88">
        <v>16500</v>
      </c>
      <c r="C196" s="88">
        <v>21431</v>
      </c>
      <c r="D196" s="88">
        <v>118148</v>
      </c>
      <c r="E196" s="88">
        <v>5673</v>
      </c>
      <c r="F196" s="88">
        <v>11492</v>
      </c>
      <c r="G196" s="88">
        <v>5621</v>
      </c>
      <c r="H196" s="88">
        <v>108</v>
      </c>
      <c r="I196" s="88">
        <v>5</v>
      </c>
      <c r="J196" s="88">
        <v>22899</v>
      </c>
      <c r="K196" s="88">
        <v>178978</v>
      </c>
      <c r="L196" s="88">
        <v>916</v>
      </c>
      <c r="M196" s="88">
        <v>19551</v>
      </c>
      <c r="N196" s="88">
        <v>4839</v>
      </c>
      <c r="O196" s="88">
        <v>4202</v>
      </c>
      <c r="P196" s="88">
        <v>790</v>
      </c>
      <c r="Q196" s="88">
        <v>112</v>
      </c>
      <c r="R196" s="88">
        <v>902</v>
      </c>
      <c r="S196" s="88">
        <v>30410</v>
      </c>
      <c r="T196" s="88">
        <v>209388</v>
      </c>
      <c r="U196" s="88">
        <v>9206</v>
      </c>
      <c r="V196" s="88">
        <v>2206</v>
      </c>
      <c r="W196" s="88">
        <v>1189</v>
      </c>
      <c r="X196" s="88">
        <v>112</v>
      </c>
      <c r="Y196" s="88">
        <v>12714</v>
      </c>
      <c r="Z196" s="88">
        <v>12714</v>
      </c>
      <c r="AA196" s="88">
        <v>30506</v>
      </c>
      <c r="AB196" s="88">
        <v>817</v>
      </c>
      <c r="AC196" s="88">
        <v>1486</v>
      </c>
      <c r="AD196" s="88">
        <v>4434</v>
      </c>
      <c r="AE196" s="88">
        <v>882</v>
      </c>
      <c r="AF196" s="88">
        <v>1667</v>
      </c>
      <c r="AG196" s="88">
        <v>2549</v>
      </c>
      <c r="AH196" s="88">
        <v>39791</v>
      </c>
      <c r="AI196" s="88">
        <v>52505</v>
      </c>
      <c r="AJ196" s="88">
        <v>156883</v>
      </c>
      <c r="AK196" s="88">
        <v>140302</v>
      </c>
      <c r="AL196" s="88">
        <v>2356</v>
      </c>
      <c r="AM196" s="88">
        <v>14226</v>
      </c>
      <c r="AN196" s="88">
        <v>209388</v>
      </c>
      <c r="AO196" s="88">
        <v>16518</v>
      </c>
      <c r="AP196" s="88">
        <v>21417</v>
      </c>
      <c r="AQ196" s="88">
        <v>117989</v>
      </c>
      <c r="AR196" s="88">
        <v>5689</v>
      </c>
      <c r="AS196" s="88">
        <v>11476</v>
      </c>
      <c r="AT196" s="88">
        <v>5316</v>
      </c>
      <c r="AU196" s="88">
        <v>9</v>
      </c>
      <c r="AV196" s="88">
        <v>5</v>
      </c>
      <c r="AW196" s="88">
        <v>22495</v>
      </c>
      <c r="AX196" s="88">
        <v>178419</v>
      </c>
      <c r="AY196" s="88">
        <v>899</v>
      </c>
      <c r="AZ196" s="88">
        <v>19500</v>
      </c>
      <c r="BA196" s="88">
        <v>4719</v>
      </c>
      <c r="BB196" s="88">
        <v>4319</v>
      </c>
      <c r="BC196" s="88">
        <v>790</v>
      </c>
      <c r="BD196" s="88">
        <v>109</v>
      </c>
      <c r="BE196" s="88">
        <v>899</v>
      </c>
      <c r="BF196" s="88">
        <v>30335</v>
      </c>
      <c r="BG196" s="88">
        <v>208754</v>
      </c>
      <c r="BH196" s="88">
        <v>9197</v>
      </c>
      <c r="BI196" s="88">
        <v>2211</v>
      </c>
      <c r="BJ196" s="88">
        <v>1180</v>
      </c>
      <c r="BK196" s="88">
        <v>110</v>
      </c>
      <c r="BL196" s="88">
        <v>12698</v>
      </c>
      <c r="BM196" s="88">
        <v>12698</v>
      </c>
      <c r="BN196" s="88">
        <v>30329</v>
      </c>
      <c r="BO196" s="88">
        <v>819</v>
      </c>
      <c r="BP196" s="88">
        <v>1486</v>
      </c>
      <c r="BQ196" s="88">
        <v>4431</v>
      </c>
      <c r="BR196" s="88">
        <v>891</v>
      </c>
      <c r="BS196" s="88">
        <v>1980</v>
      </c>
      <c r="BT196" s="88">
        <v>2871</v>
      </c>
      <c r="BU196" s="88">
        <v>39936</v>
      </c>
      <c r="BV196" s="88">
        <v>52634</v>
      </c>
      <c r="BW196" s="88">
        <v>156120</v>
      </c>
      <c r="BX196" s="88">
        <v>140022</v>
      </c>
      <c r="BY196" s="88">
        <v>1874</v>
      </c>
      <c r="BZ196" s="88">
        <v>14223</v>
      </c>
      <c r="CA196" s="88">
        <v>208754</v>
      </c>
      <c r="CB196" s="88">
        <v>16496</v>
      </c>
      <c r="CC196" s="88">
        <v>25342</v>
      </c>
      <c r="CD196" s="88">
        <v>120668</v>
      </c>
      <c r="CE196" s="88">
        <v>5689</v>
      </c>
      <c r="CF196" s="88">
        <v>11476</v>
      </c>
      <c r="CG196" s="88">
        <v>4708</v>
      </c>
      <c r="CH196" s="88">
        <v>79</v>
      </c>
      <c r="CI196" s="88">
        <v>5</v>
      </c>
      <c r="CJ196" s="88">
        <v>21957</v>
      </c>
      <c r="CK196" s="88">
        <v>184463</v>
      </c>
      <c r="CL196" s="88">
        <v>899</v>
      </c>
      <c r="CM196" s="88">
        <v>19725</v>
      </c>
      <c r="CN196" s="88">
        <v>4737</v>
      </c>
      <c r="CO196" s="88">
        <v>4347</v>
      </c>
      <c r="CP196" s="88">
        <v>793</v>
      </c>
      <c r="CQ196" s="88">
        <v>103</v>
      </c>
      <c r="CR196" s="88">
        <v>895</v>
      </c>
      <c r="CS196" s="88">
        <v>30603</v>
      </c>
      <c r="CT196" s="88">
        <v>215066</v>
      </c>
      <c r="CU196" s="88">
        <v>9197</v>
      </c>
      <c r="CV196" s="88">
        <v>2211</v>
      </c>
      <c r="CW196" s="88">
        <v>1180</v>
      </c>
      <c r="CX196" s="88">
        <v>104</v>
      </c>
      <c r="CY196" s="88">
        <v>12693</v>
      </c>
      <c r="CZ196" s="88">
        <v>12693</v>
      </c>
      <c r="DA196" s="88">
        <v>30117</v>
      </c>
      <c r="DB196" s="88">
        <v>807</v>
      </c>
      <c r="DC196" s="88">
        <v>1486</v>
      </c>
      <c r="DD196" s="88">
        <v>4431</v>
      </c>
      <c r="DE196" s="88">
        <v>843</v>
      </c>
      <c r="DF196" s="88">
        <v>1904</v>
      </c>
      <c r="DG196" s="88">
        <v>2747</v>
      </c>
      <c r="DH196" s="88">
        <v>39589</v>
      </c>
      <c r="DI196" s="88">
        <v>52281</v>
      </c>
      <c r="DJ196" s="88">
        <v>162785</v>
      </c>
      <c r="DK196" s="88">
        <v>146729</v>
      </c>
      <c r="DL196" s="88">
        <v>1833</v>
      </c>
      <c r="DM196" s="88">
        <v>14223</v>
      </c>
      <c r="DN196" s="88">
        <v>215066</v>
      </c>
    </row>
    <row r="197" spans="1:118" x14ac:dyDescent="0.25">
      <c r="A197" s="82">
        <v>38777</v>
      </c>
      <c r="B197" s="88">
        <v>16863</v>
      </c>
      <c r="C197" s="88">
        <v>21279</v>
      </c>
      <c r="D197" s="88">
        <v>120036</v>
      </c>
      <c r="E197" s="88">
        <v>5852</v>
      </c>
      <c r="F197" s="88">
        <v>11893</v>
      </c>
      <c r="G197" s="88">
        <v>5872</v>
      </c>
      <c r="H197" s="88">
        <v>59</v>
      </c>
      <c r="I197" s="88">
        <v>5</v>
      </c>
      <c r="J197" s="88">
        <v>23680</v>
      </c>
      <c r="K197" s="88">
        <v>181858</v>
      </c>
      <c r="L197" s="88">
        <v>876</v>
      </c>
      <c r="M197" s="88">
        <v>19366</v>
      </c>
      <c r="N197" s="88">
        <v>4888</v>
      </c>
      <c r="O197" s="88">
        <v>4256</v>
      </c>
      <c r="P197" s="88">
        <v>794</v>
      </c>
      <c r="Q197" s="88">
        <v>119</v>
      </c>
      <c r="R197" s="88">
        <v>913</v>
      </c>
      <c r="S197" s="88">
        <v>30299</v>
      </c>
      <c r="T197" s="88">
        <v>212157</v>
      </c>
      <c r="U197" s="88">
        <v>9562</v>
      </c>
      <c r="V197" s="88">
        <v>2332</v>
      </c>
      <c r="W197" s="88">
        <v>1226</v>
      </c>
      <c r="X197" s="88">
        <v>114</v>
      </c>
      <c r="Y197" s="88">
        <v>13233</v>
      </c>
      <c r="Z197" s="88">
        <v>13233</v>
      </c>
      <c r="AA197" s="88">
        <v>30698</v>
      </c>
      <c r="AB197" s="88">
        <v>827</v>
      </c>
      <c r="AC197" s="88">
        <v>1481</v>
      </c>
      <c r="AD197" s="88">
        <v>4522</v>
      </c>
      <c r="AE197" s="88">
        <v>935</v>
      </c>
      <c r="AF197" s="88">
        <v>1695</v>
      </c>
      <c r="AG197" s="88">
        <v>2629</v>
      </c>
      <c r="AH197" s="88">
        <v>40157</v>
      </c>
      <c r="AI197" s="88">
        <v>53391</v>
      </c>
      <c r="AJ197" s="88">
        <v>158766</v>
      </c>
      <c r="AK197" s="88">
        <v>142905</v>
      </c>
      <c r="AL197" s="88">
        <v>1359</v>
      </c>
      <c r="AM197" s="88">
        <v>14502</v>
      </c>
      <c r="AN197" s="88">
        <v>212157</v>
      </c>
      <c r="AO197" s="88">
        <v>16849</v>
      </c>
      <c r="AP197" s="88">
        <v>21215</v>
      </c>
      <c r="AQ197" s="88">
        <v>120288</v>
      </c>
      <c r="AR197" s="88">
        <v>5865</v>
      </c>
      <c r="AS197" s="88">
        <v>11864</v>
      </c>
      <c r="AT197" s="88">
        <v>6731</v>
      </c>
      <c r="AU197" s="88">
        <v>21</v>
      </c>
      <c r="AV197" s="88">
        <v>5</v>
      </c>
      <c r="AW197" s="88">
        <v>24486</v>
      </c>
      <c r="AX197" s="88">
        <v>182839</v>
      </c>
      <c r="AY197" s="88">
        <v>863</v>
      </c>
      <c r="AZ197" s="88">
        <v>19326</v>
      </c>
      <c r="BA197" s="88">
        <v>5128</v>
      </c>
      <c r="BB197" s="88">
        <v>4120</v>
      </c>
      <c r="BC197" s="88">
        <v>796</v>
      </c>
      <c r="BD197" s="88">
        <v>126</v>
      </c>
      <c r="BE197" s="88">
        <v>921</v>
      </c>
      <c r="BF197" s="88">
        <v>30359</v>
      </c>
      <c r="BG197" s="88">
        <v>213198</v>
      </c>
      <c r="BH197" s="88">
        <v>9525</v>
      </c>
      <c r="BI197" s="88">
        <v>2329</v>
      </c>
      <c r="BJ197" s="88">
        <v>1219</v>
      </c>
      <c r="BK197" s="88">
        <v>115</v>
      </c>
      <c r="BL197" s="88">
        <v>13188</v>
      </c>
      <c r="BM197" s="88">
        <v>13188</v>
      </c>
      <c r="BN197" s="88">
        <v>31167</v>
      </c>
      <c r="BO197" s="88">
        <v>838</v>
      </c>
      <c r="BP197" s="88">
        <v>1483</v>
      </c>
      <c r="BQ197" s="88">
        <v>4519</v>
      </c>
      <c r="BR197" s="88">
        <v>888</v>
      </c>
      <c r="BS197" s="88">
        <v>1586</v>
      </c>
      <c r="BT197" s="88">
        <v>2474</v>
      </c>
      <c r="BU197" s="88">
        <v>40481</v>
      </c>
      <c r="BV197" s="88">
        <v>53669</v>
      </c>
      <c r="BW197" s="88">
        <v>159529</v>
      </c>
      <c r="BX197" s="88">
        <v>142753</v>
      </c>
      <c r="BY197" s="88">
        <v>2277</v>
      </c>
      <c r="BZ197" s="88">
        <v>14500</v>
      </c>
      <c r="CA197" s="88">
        <v>213198</v>
      </c>
      <c r="CB197" s="88">
        <v>16850</v>
      </c>
      <c r="CC197" s="88">
        <v>20036</v>
      </c>
      <c r="CD197" s="88">
        <v>116720</v>
      </c>
      <c r="CE197" s="88">
        <v>5865</v>
      </c>
      <c r="CF197" s="88">
        <v>11864</v>
      </c>
      <c r="CG197" s="88">
        <v>6758</v>
      </c>
      <c r="CH197" s="88">
        <v>19</v>
      </c>
      <c r="CI197" s="88">
        <v>5</v>
      </c>
      <c r="CJ197" s="88">
        <v>24510</v>
      </c>
      <c r="CK197" s="88">
        <v>178116</v>
      </c>
      <c r="CL197" s="88">
        <v>863</v>
      </c>
      <c r="CM197" s="88">
        <v>18911</v>
      </c>
      <c r="CN197" s="88">
        <v>5196</v>
      </c>
      <c r="CO197" s="88">
        <v>4131</v>
      </c>
      <c r="CP197" s="88">
        <v>793</v>
      </c>
      <c r="CQ197" s="88">
        <v>148</v>
      </c>
      <c r="CR197" s="88">
        <v>940</v>
      </c>
      <c r="CS197" s="88">
        <v>30041</v>
      </c>
      <c r="CT197" s="88">
        <v>208157</v>
      </c>
      <c r="CU197" s="88">
        <v>9525</v>
      </c>
      <c r="CV197" s="88">
        <v>2329</v>
      </c>
      <c r="CW197" s="88">
        <v>1200</v>
      </c>
      <c r="CX197" s="88">
        <v>114</v>
      </c>
      <c r="CY197" s="88">
        <v>13168</v>
      </c>
      <c r="CZ197" s="88">
        <v>13168</v>
      </c>
      <c r="DA197" s="88">
        <v>33355</v>
      </c>
      <c r="DB197" s="88">
        <v>809</v>
      </c>
      <c r="DC197" s="88">
        <v>1483</v>
      </c>
      <c r="DD197" s="88">
        <v>4519</v>
      </c>
      <c r="DE197" s="88">
        <v>967</v>
      </c>
      <c r="DF197" s="88">
        <v>1534</v>
      </c>
      <c r="DG197" s="88">
        <v>2501</v>
      </c>
      <c r="DH197" s="88">
        <v>42668</v>
      </c>
      <c r="DI197" s="88">
        <v>55836</v>
      </c>
      <c r="DJ197" s="88">
        <v>152322</v>
      </c>
      <c r="DK197" s="88">
        <v>138407</v>
      </c>
      <c r="DL197" s="88">
        <v>-585</v>
      </c>
      <c r="DM197" s="88">
        <v>14500</v>
      </c>
      <c r="DN197" s="88">
        <v>208157</v>
      </c>
    </row>
    <row r="198" spans="1:118" x14ac:dyDescent="0.25">
      <c r="A198" s="82">
        <v>38869</v>
      </c>
      <c r="B198" s="88">
        <v>17299</v>
      </c>
      <c r="C198" s="88">
        <v>21153</v>
      </c>
      <c r="D198" s="88">
        <v>122096</v>
      </c>
      <c r="E198" s="88">
        <v>6084</v>
      </c>
      <c r="F198" s="88">
        <v>12251</v>
      </c>
      <c r="G198" s="88">
        <v>6138</v>
      </c>
      <c r="H198" s="88">
        <v>-88</v>
      </c>
      <c r="I198" s="88">
        <v>5</v>
      </c>
      <c r="J198" s="88">
        <v>24390</v>
      </c>
      <c r="K198" s="88">
        <v>184939</v>
      </c>
      <c r="L198" s="88">
        <v>1071</v>
      </c>
      <c r="M198" s="88">
        <v>19247</v>
      </c>
      <c r="N198" s="88">
        <v>4898</v>
      </c>
      <c r="O198" s="88">
        <v>4584</v>
      </c>
      <c r="P198" s="88">
        <v>805</v>
      </c>
      <c r="Q198" s="88">
        <v>121</v>
      </c>
      <c r="R198" s="88">
        <v>926</v>
      </c>
      <c r="S198" s="88">
        <v>30726</v>
      </c>
      <c r="T198" s="88">
        <v>215665</v>
      </c>
      <c r="U198" s="88">
        <v>10212</v>
      </c>
      <c r="V198" s="88">
        <v>2532</v>
      </c>
      <c r="W198" s="88">
        <v>1290</v>
      </c>
      <c r="X198" s="88">
        <v>117</v>
      </c>
      <c r="Y198" s="88">
        <v>14150</v>
      </c>
      <c r="Z198" s="88">
        <v>14150</v>
      </c>
      <c r="AA198" s="88">
        <v>30090</v>
      </c>
      <c r="AB198" s="88">
        <v>845</v>
      </c>
      <c r="AC198" s="88">
        <v>1462</v>
      </c>
      <c r="AD198" s="88">
        <v>4629</v>
      </c>
      <c r="AE198" s="88">
        <v>959</v>
      </c>
      <c r="AF198" s="88">
        <v>1653</v>
      </c>
      <c r="AG198" s="88">
        <v>2612</v>
      </c>
      <c r="AH198" s="88">
        <v>39639</v>
      </c>
      <c r="AI198" s="88">
        <v>53789</v>
      </c>
      <c r="AJ198" s="88">
        <v>161876</v>
      </c>
      <c r="AK198" s="88">
        <v>145726</v>
      </c>
      <c r="AL198" s="88">
        <v>1361</v>
      </c>
      <c r="AM198" s="88">
        <v>14789</v>
      </c>
      <c r="AN198" s="88">
        <v>215665</v>
      </c>
      <c r="AO198" s="88">
        <v>17233</v>
      </c>
      <c r="AP198" s="88">
        <v>21061</v>
      </c>
      <c r="AQ198" s="88">
        <v>122083</v>
      </c>
      <c r="AR198" s="88">
        <v>6097</v>
      </c>
      <c r="AS198" s="88">
        <v>12389</v>
      </c>
      <c r="AT198" s="88">
        <v>4962</v>
      </c>
      <c r="AU198" s="88">
        <v>226</v>
      </c>
      <c r="AV198" s="88">
        <v>5</v>
      </c>
      <c r="AW198" s="88">
        <v>23679</v>
      </c>
      <c r="AX198" s="88">
        <v>184056</v>
      </c>
      <c r="AY198" s="88">
        <v>1010</v>
      </c>
      <c r="AZ198" s="88">
        <v>19234</v>
      </c>
      <c r="BA198" s="88">
        <v>4746</v>
      </c>
      <c r="BB198" s="88">
        <v>4391</v>
      </c>
      <c r="BC198" s="88">
        <v>793</v>
      </c>
      <c r="BD198" s="88">
        <v>116</v>
      </c>
      <c r="BE198" s="88">
        <v>909</v>
      </c>
      <c r="BF198" s="88">
        <v>30291</v>
      </c>
      <c r="BG198" s="88">
        <v>214346</v>
      </c>
      <c r="BH198" s="88">
        <v>10127</v>
      </c>
      <c r="BI198" s="88">
        <v>2467</v>
      </c>
      <c r="BJ198" s="88">
        <v>1296</v>
      </c>
      <c r="BK198" s="88">
        <v>119</v>
      </c>
      <c r="BL198" s="88">
        <v>14009</v>
      </c>
      <c r="BM198" s="88">
        <v>14009</v>
      </c>
      <c r="BN198" s="88">
        <v>30242</v>
      </c>
      <c r="BO198" s="88">
        <v>827</v>
      </c>
      <c r="BP198" s="88">
        <v>1469</v>
      </c>
      <c r="BQ198" s="88">
        <v>4627</v>
      </c>
      <c r="BR198" s="88">
        <v>1044</v>
      </c>
      <c r="BS198" s="88">
        <v>1581</v>
      </c>
      <c r="BT198" s="88">
        <v>2624</v>
      </c>
      <c r="BU198" s="88">
        <v>39789</v>
      </c>
      <c r="BV198" s="88">
        <v>53798</v>
      </c>
      <c r="BW198" s="88">
        <v>160548</v>
      </c>
      <c r="BX198" s="88">
        <v>146142</v>
      </c>
      <c r="BY198" s="88">
        <v>-386</v>
      </c>
      <c r="BZ198" s="88">
        <v>14792</v>
      </c>
      <c r="CA198" s="88">
        <v>214346</v>
      </c>
      <c r="CB198" s="88">
        <v>17310</v>
      </c>
      <c r="CC198" s="88">
        <v>19354</v>
      </c>
      <c r="CD198" s="88">
        <v>122646</v>
      </c>
      <c r="CE198" s="88">
        <v>6097</v>
      </c>
      <c r="CF198" s="88">
        <v>12389</v>
      </c>
      <c r="CG198" s="88">
        <v>3813</v>
      </c>
      <c r="CH198" s="88">
        <v>164</v>
      </c>
      <c r="CI198" s="88">
        <v>5</v>
      </c>
      <c r="CJ198" s="88">
        <v>22468</v>
      </c>
      <c r="CK198" s="88">
        <v>181778</v>
      </c>
      <c r="CL198" s="88">
        <v>1010</v>
      </c>
      <c r="CM198" s="88">
        <v>19252</v>
      </c>
      <c r="CN198" s="88">
        <v>4744</v>
      </c>
      <c r="CO198" s="88">
        <v>4416</v>
      </c>
      <c r="CP198" s="88">
        <v>793</v>
      </c>
      <c r="CQ198" s="88">
        <v>108</v>
      </c>
      <c r="CR198" s="88">
        <v>901</v>
      </c>
      <c r="CS198" s="88">
        <v>30323</v>
      </c>
      <c r="CT198" s="88">
        <v>212100</v>
      </c>
      <c r="CU198" s="88">
        <v>10127</v>
      </c>
      <c r="CV198" s="88">
        <v>2467</v>
      </c>
      <c r="CW198" s="88">
        <v>1293</v>
      </c>
      <c r="CX198" s="88">
        <v>121</v>
      </c>
      <c r="CY198" s="88">
        <v>14009</v>
      </c>
      <c r="CZ198" s="88">
        <v>14009</v>
      </c>
      <c r="DA198" s="88">
        <v>30925</v>
      </c>
      <c r="DB198" s="88">
        <v>845</v>
      </c>
      <c r="DC198" s="88">
        <v>1469</v>
      </c>
      <c r="DD198" s="88">
        <v>4627</v>
      </c>
      <c r="DE198" s="88">
        <v>1097</v>
      </c>
      <c r="DF198" s="88">
        <v>1854</v>
      </c>
      <c r="DG198" s="88">
        <v>2951</v>
      </c>
      <c r="DH198" s="88">
        <v>40817</v>
      </c>
      <c r="DI198" s="88">
        <v>54826</v>
      </c>
      <c r="DJ198" s="88">
        <v>157274</v>
      </c>
      <c r="DK198" s="88">
        <v>144105</v>
      </c>
      <c r="DL198" s="88">
        <v>-1622</v>
      </c>
      <c r="DM198" s="88">
        <v>14792</v>
      </c>
      <c r="DN198" s="88">
        <v>212100</v>
      </c>
    </row>
    <row r="199" spans="1:118" x14ac:dyDescent="0.25">
      <c r="A199" s="82">
        <v>38961</v>
      </c>
      <c r="B199" s="88">
        <v>17764</v>
      </c>
      <c r="C199" s="88">
        <v>21040</v>
      </c>
      <c r="D199" s="88">
        <v>124817</v>
      </c>
      <c r="E199" s="88">
        <v>6462</v>
      </c>
      <c r="F199" s="88">
        <v>12579</v>
      </c>
      <c r="G199" s="88">
        <v>6323</v>
      </c>
      <c r="H199" s="88">
        <v>-109</v>
      </c>
      <c r="I199" s="88">
        <v>5</v>
      </c>
      <c r="J199" s="88">
        <v>25260</v>
      </c>
      <c r="K199" s="88">
        <v>188881</v>
      </c>
      <c r="L199" s="88">
        <v>1342</v>
      </c>
      <c r="M199" s="88">
        <v>19407</v>
      </c>
      <c r="N199" s="88">
        <v>4856</v>
      </c>
      <c r="O199" s="88">
        <v>4766</v>
      </c>
      <c r="P199" s="88">
        <v>821</v>
      </c>
      <c r="Q199" s="88">
        <v>133</v>
      </c>
      <c r="R199" s="88">
        <v>953</v>
      </c>
      <c r="S199" s="88">
        <v>31325</v>
      </c>
      <c r="T199" s="88">
        <v>220206</v>
      </c>
      <c r="U199" s="88">
        <v>11081</v>
      </c>
      <c r="V199" s="88">
        <v>2744</v>
      </c>
      <c r="W199" s="88">
        <v>1370</v>
      </c>
      <c r="X199" s="88">
        <v>117</v>
      </c>
      <c r="Y199" s="88">
        <v>15312</v>
      </c>
      <c r="Z199" s="88">
        <v>15312</v>
      </c>
      <c r="AA199" s="88">
        <v>29412</v>
      </c>
      <c r="AB199" s="88">
        <v>872</v>
      </c>
      <c r="AC199" s="88">
        <v>1436</v>
      </c>
      <c r="AD199" s="88">
        <v>4744</v>
      </c>
      <c r="AE199" s="88">
        <v>961</v>
      </c>
      <c r="AF199" s="88">
        <v>1673</v>
      </c>
      <c r="AG199" s="88">
        <v>2634</v>
      </c>
      <c r="AH199" s="88">
        <v>39098</v>
      </c>
      <c r="AI199" s="88">
        <v>54409</v>
      </c>
      <c r="AJ199" s="88">
        <v>165796</v>
      </c>
      <c r="AK199" s="88">
        <v>148695</v>
      </c>
      <c r="AL199" s="88">
        <v>2019</v>
      </c>
      <c r="AM199" s="88">
        <v>15082</v>
      </c>
      <c r="AN199" s="88">
        <v>220206</v>
      </c>
      <c r="AO199" s="88">
        <v>17869</v>
      </c>
      <c r="AP199" s="88">
        <v>21440</v>
      </c>
      <c r="AQ199" s="88">
        <v>124230</v>
      </c>
      <c r="AR199" s="88">
        <v>6337</v>
      </c>
      <c r="AS199" s="88">
        <v>12464</v>
      </c>
      <c r="AT199" s="88">
        <v>7203</v>
      </c>
      <c r="AU199" s="88">
        <v>-584</v>
      </c>
      <c r="AV199" s="88">
        <v>5</v>
      </c>
      <c r="AW199" s="88">
        <v>25425</v>
      </c>
      <c r="AX199" s="88">
        <v>188964</v>
      </c>
      <c r="AY199" s="88">
        <v>1421</v>
      </c>
      <c r="AZ199" s="88">
        <v>19404</v>
      </c>
      <c r="BA199" s="88">
        <v>4893</v>
      </c>
      <c r="BB199" s="88">
        <v>5213</v>
      </c>
      <c r="BC199" s="88">
        <v>832</v>
      </c>
      <c r="BD199" s="88">
        <v>131</v>
      </c>
      <c r="BE199" s="88">
        <v>962</v>
      </c>
      <c r="BF199" s="88">
        <v>31894</v>
      </c>
      <c r="BG199" s="88">
        <v>220858</v>
      </c>
      <c r="BH199" s="88">
        <v>11085</v>
      </c>
      <c r="BI199" s="88">
        <v>2772</v>
      </c>
      <c r="BJ199" s="88">
        <v>1375</v>
      </c>
      <c r="BK199" s="88">
        <v>118</v>
      </c>
      <c r="BL199" s="88">
        <v>15351</v>
      </c>
      <c r="BM199" s="88">
        <v>15351</v>
      </c>
      <c r="BN199" s="88">
        <v>28982</v>
      </c>
      <c r="BO199" s="88">
        <v>881</v>
      </c>
      <c r="BP199" s="88">
        <v>1430</v>
      </c>
      <c r="BQ199" s="88">
        <v>4750</v>
      </c>
      <c r="BR199" s="88">
        <v>902</v>
      </c>
      <c r="BS199" s="88">
        <v>1713</v>
      </c>
      <c r="BT199" s="88">
        <v>2615</v>
      </c>
      <c r="BU199" s="88">
        <v>38659</v>
      </c>
      <c r="BV199" s="88">
        <v>54010</v>
      </c>
      <c r="BW199" s="88">
        <v>166849</v>
      </c>
      <c r="BX199" s="88">
        <v>148675</v>
      </c>
      <c r="BY199" s="88">
        <v>3089</v>
      </c>
      <c r="BZ199" s="88">
        <v>15084</v>
      </c>
      <c r="CA199" s="88">
        <v>220858</v>
      </c>
      <c r="CB199" s="88">
        <v>17813</v>
      </c>
      <c r="CC199" s="88">
        <v>21262</v>
      </c>
      <c r="CD199" s="88">
        <v>124605</v>
      </c>
      <c r="CE199" s="88">
        <v>6337</v>
      </c>
      <c r="CF199" s="88">
        <v>12464</v>
      </c>
      <c r="CG199" s="88">
        <v>8101</v>
      </c>
      <c r="CH199" s="88">
        <v>-587</v>
      </c>
      <c r="CI199" s="88">
        <v>5</v>
      </c>
      <c r="CJ199" s="88">
        <v>26319</v>
      </c>
      <c r="CK199" s="88">
        <v>189998</v>
      </c>
      <c r="CL199" s="88">
        <v>1421</v>
      </c>
      <c r="CM199" s="88">
        <v>19544</v>
      </c>
      <c r="CN199" s="88">
        <v>4803</v>
      </c>
      <c r="CO199" s="88">
        <v>5315</v>
      </c>
      <c r="CP199" s="88">
        <v>833</v>
      </c>
      <c r="CQ199" s="88">
        <v>124</v>
      </c>
      <c r="CR199" s="88">
        <v>957</v>
      </c>
      <c r="CS199" s="88">
        <v>32041</v>
      </c>
      <c r="CT199" s="88">
        <v>222039</v>
      </c>
      <c r="CU199" s="88">
        <v>11085</v>
      </c>
      <c r="CV199" s="88">
        <v>2772</v>
      </c>
      <c r="CW199" s="88">
        <v>1401</v>
      </c>
      <c r="CX199" s="88">
        <v>123</v>
      </c>
      <c r="CY199" s="88">
        <v>15381</v>
      </c>
      <c r="CZ199" s="88">
        <v>15381</v>
      </c>
      <c r="DA199" s="88">
        <v>26590</v>
      </c>
      <c r="DB199" s="88">
        <v>905</v>
      </c>
      <c r="DC199" s="88">
        <v>1430</v>
      </c>
      <c r="DD199" s="88">
        <v>4750</v>
      </c>
      <c r="DE199" s="88">
        <v>828</v>
      </c>
      <c r="DF199" s="88">
        <v>1542</v>
      </c>
      <c r="DG199" s="88">
        <v>2370</v>
      </c>
      <c r="DH199" s="88">
        <v>36045</v>
      </c>
      <c r="DI199" s="88">
        <v>51426</v>
      </c>
      <c r="DJ199" s="88">
        <v>170613</v>
      </c>
      <c r="DK199" s="88">
        <v>148112</v>
      </c>
      <c r="DL199" s="88">
        <v>7416</v>
      </c>
      <c r="DM199" s="88">
        <v>15084</v>
      </c>
      <c r="DN199" s="88">
        <v>222039</v>
      </c>
    </row>
    <row r="200" spans="1:118" x14ac:dyDescent="0.25">
      <c r="A200" s="82">
        <v>39052</v>
      </c>
      <c r="B200" s="88">
        <v>18212</v>
      </c>
      <c r="C200" s="88">
        <v>21084</v>
      </c>
      <c r="D200" s="88">
        <v>128209</v>
      </c>
      <c r="E200" s="88">
        <v>6896</v>
      </c>
      <c r="F200" s="88">
        <v>12938</v>
      </c>
      <c r="G200" s="88">
        <v>6418</v>
      </c>
      <c r="H200" s="88">
        <v>14</v>
      </c>
      <c r="I200" s="88">
        <v>5</v>
      </c>
      <c r="J200" s="88">
        <v>26271</v>
      </c>
      <c r="K200" s="88">
        <v>193775</v>
      </c>
      <c r="L200" s="88">
        <v>1557</v>
      </c>
      <c r="M200" s="88">
        <v>20029</v>
      </c>
      <c r="N200" s="88">
        <v>4847</v>
      </c>
      <c r="O200" s="88">
        <v>4739</v>
      </c>
      <c r="P200" s="88">
        <v>832</v>
      </c>
      <c r="Q200" s="88">
        <v>149</v>
      </c>
      <c r="R200" s="88">
        <v>981</v>
      </c>
      <c r="S200" s="88">
        <v>32153</v>
      </c>
      <c r="T200" s="88">
        <v>225928</v>
      </c>
      <c r="U200" s="88">
        <v>11805</v>
      </c>
      <c r="V200" s="88">
        <v>2820</v>
      </c>
      <c r="W200" s="88">
        <v>1476</v>
      </c>
      <c r="X200" s="88">
        <v>116</v>
      </c>
      <c r="Y200" s="88">
        <v>16217</v>
      </c>
      <c r="Z200" s="88">
        <v>16217</v>
      </c>
      <c r="AA200" s="88">
        <v>29478</v>
      </c>
      <c r="AB200" s="88">
        <v>902</v>
      </c>
      <c r="AC200" s="88">
        <v>1418</v>
      </c>
      <c r="AD200" s="88">
        <v>4859</v>
      </c>
      <c r="AE200" s="88">
        <v>956</v>
      </c>
      <c r="AF200" s="88">
        <v>1805</v>
      </c>
      <c r="AG200" s="88">
        <v>2760</v>
      </c>
      <c r="AH200" s="88">
        <v>39418</v>
      </c>
      <c r="AI200" s="88">
        <v>55635</v>
      </c>
      <c r="AJ200" s="88">
        <v>170293</v>
      </c>
      <c r="AK200" s="88">
        <v>151910</v>
      </c>
      <c r="AL200" s="88">
        <v>3011</v>
      </c>
      <c r="AM200" s="88">
        <v>15371</v>
      </c>
      <c r="AN200" s="88">
        <v>225928</v>
      </c>
      <c r="AO200" s="88">
        <v>18182</v>
      </c>
      <c r="AP200" s="88">
        <v>20676</v>
      </c>
      <c r="AQ200" s="88">
        <v>128609</v>
      </c>
      <c r="AR200" s="88">
        <v>6962</v>
      </c>
      <c r="AS200" s="88">
        <v>12992</v>
      </c>
      <c r="AT200" s="88">
        <v>6249</v>
      </c>
      <c r="AU200" s="88">
        <v>146</v>
      </c>
      <c r="AV200" s="88">
        <v>5</v>
      </c>
      <c r="AW200" s="88">
        <v>26353</v>
      </c>
      <c r="AX200" s="88">
        <v>193821</v>
      </c>
      <c r="AY200" s="88">
        <v>1568</v>
      </c>
      <c r="AZ200" s="88">
        <v>19908</v>
      </c>
      <c r="BA200" s="88">
        <v>4860</v>
      </c>
      <c r="BB200" s="88">
        <v>4624</v>
      </c>
      <c r="BC200" s="88">
        <v>830</v>
      </c>
      <c r="BD200" s="88">
        <v>144</v>
      </c>
      <c r="BE200" s="88">
        <v>974</v>
      </c>
      <c r="BF200" s="88">
        <v>31933</v>
      </c>
      <c r="BG200" s="88">
        <v>225755</v>
      </c>
      <c r="BH200" s="88">
        <v>11922</v>
      </c>
      <c r="BI200" s="88">
        <v>2936</v>
      </c>
      <c r="BJ200" s="88">
        <v>1459</v>
      </c>
      <c r="BK200" s="88">
        <v>109</v>
      </c>
      <c r="BL200" s="88">
        <v>16426</v>
      </c>
      <c r="BM200" s="88">
        <v>16426</v>
      </c>
      <c r="BN200" s="88">
        <v>29291</v>
      </c>
      <c r="BO200" s="88">
        <v>901</v>
      </c>
      <c r="BP200" s="88">
        <v>1415</v>
      </c>
      <c r="BQ200" s="88">
        <v>4858</v>
      </c>
      <c r="BR200" s="88">
        <v>960</v>
      </c>
      <c r="BS200" s="88">
        <v>1782</v>
      </c>
      <c r="BT200" s="88">
        <v>2742</v>
      </c>
      <c r="BU200" s="88">
        <v>39207</v>
      </c>
      <c r="BV200" s="88">
        <v>55633</v>
      </c>
      <c r="BW200" s="88">
        <v>170121</v>
      </c>
      <c r="BX200" s="88">
        <v>151376</v>
      </c>
      <c r="BY200" s="88">
        <v>3368</v>
      </c>
      <c r="BZ200" s="88">
        <v>15377</v>
      </c>
      <c r="CA200" s="88">
        <v>225755</v>
      </c>
      <c r="CB200" s="88">
        <v>18156</v>
      </c>
      <c r="CC200" s="88">
        <v>23728</v>
      </c>
      <c r="CD200" s="88">
        <v>131427</v>
      </c>
      <c r="CE200" s="88">
        <v>6962</v>
      </c>
      <c r="CF200" s="88">
        <v>12992</v>
      </c>
      <c r="CG200" s="88">
        <v>5236</v>
      </c>
      <c r="CH200" s="88">
        <v>211</v>
      </c>
      <c r="CI200" s="88">
        <v>5</v>
      </c>
      <c r="CJ200" s="88">
        <v>25405</v>
      </c>
      <c r="CK200" s="88">
        <v>198717</v>
      </c>
      <c r="CL200" s="88">
        <v>1568</v>
      </c>
      <c r="CM200" s="88">
        <v>20139</v>
      </c>
      <c r="CN200" s="88">
        <v>4896</v>
      </c>
      <c r="CO200" s="88">
        <v>4628</v>
      </c>
      <c r="CP200" s="88">
        <v>833</v>
      </c>
      <c r="CQ200" s="88">
        <v>135</v>
      </c>
      <c r="CR200" s="88">
        <v>968</v>
      </c>
      <c r="CS200" s="88">
        <v>32199</v>
      </c>
      <c r="CT200" s="88">
        <v>230916</v>
      </c>
      <c r="CU200" s="88">
        <v>11922</v>
      </c>
      <c r="CV200" s="88">
        <v>2936</v>
      </c>
      <c r="CW200" s="88">
        <v>1462</v>
      </c>
      <c r="CX200" s="88">
        <v>105</v>
      </c>
      <c r="CY200" s="88">
        <v>16425</v>
      </c>
      <c r="CZ200" s="88">
        <v>16425</v>
      </c>
      <c r="DA200" s="88">
        <v>29044</v>
      </c>
      <c r="DB200" s="88">
        <v>886</v>
      </c>
      <c r="DC200" s="88">
        <v>1415</v>
      </c>
      <c r="DD200" s="88">
        <v>4858</v>
      </c>
      <c r="DE200" s="88">
        <v>907</v>
      </c>
      <c r="DF200" s="88">
        <v>1705</v>
      </c>
      <c r="DG200" s="88">
        <v>2612</v>
      </c>
      <c r="DH200" s="88">
        <v>38816</v>
      </c>
      <c r="DI200" s="88">
        <v>55241</v>
      </c>
      <c r="DJ200" s="88">
        <v>175675</v>
      </c>
      <c r="DK200" s="88">
        <v>158614</v>
      </c>
      <c r="DL200" s="88">
        <v>1684</v>
      </c>
      <c r="DM200" s="88">
        <v>15377</v>
      </c>
      <c r="DN200" s="88">
        <v>230916</v>
      </c>
    </row>
    <row r="201" spans="1:118" x14ac:dyDescent="0.25">
      <c r="A201" s="82">
        <v>39142</v>
      </c>
      <c r="B201" s="88">
        <v>18657</v>
      </c>
      <c r="C201" s="88">
        <v>21441</v>
      </c>
      <c r="D201" s="88">
        <v>131864</v>
      </c>
      <c r="E201" s="88">
        <v>7256</v>
      </c>
      <c r="F201" s="88">
        <v>13495</v>
      </c>
      <c r="G201" s="88">
        <v>6524</v>
      </c>
      <c r="H201" s="88">
        <v>23</v>
      </c>
      <c r="I201" s="88">
        <v>5</v>
      </c>
      <c r="J201" s="88">
        <v>27303</v>
      </c>
      <c r="K201" s="88">
        <v>199265</v>
      </c>
      <c r="L201" s="88">
        <v>1633</v>
      </c>
      <c r="M201" s="88">
        <v>20872</v>
      </c>
      <c r="N201" s="88">
        <v>4910</v>
      </c>
      <c r="O201" s="88">
        <v>4673</v>
      </c>
      <c r="P201" s="88">
        <v>836</v>
      </c>
      <c r="Q201" s="88">
        <v>155</v>
      </c>
      <c r="R201" s="88">
        <v>990</v>
      </c>
      <c r="S201" s="88">
        <v>33079</v>
      </c>
      <c r="T201" s="88">
        <v>232343</v>
      </c>
      <c r="U201" s="88">
        <v>12243</v>
      </c>
      <c r="V201" s="88">
        <v>2812</v>
      </c>
      <c r="W201" s="88">
        <v>1570</v>
      </c>
      <c r="X201" s="88">
        <v>116</v>
      </c>
      <c r="Y201" s="88">
        <v>16743</v>
      </c>
      <c r="Z201" s="88">
        <v>16743</v>
      </c>
      <c r="AA201" s="88">
        <v>30536</v>
      </c>
      <c r="AB201" s="88">
        <v>927</v>
      </c>
      <c r="AC201" s="88">
        <v>1415</v>
      </c>
      <c r="AD201" s="88">
        <v>4973</v>
      </c>
      <c r="AE201" s="88">
        <v>949</v>
      </c>
      <c r="AF201" s="88">
        <v>1868</v>
      </c>
      <c r="AG201" s="88">
        <v>2817</v>
      </c>
      <c r="AH201" s="88">
        <v>40668</v>
      </c>
      <c r="AI201" s="88">
        <v>57411</v>
      </c>
      <c r="AJ201" s="88">
        <v>174933</v>
      </c>
      <c r="AK201" s="88">
        <v>155347</v>
      </c>
      <c r="AL201" s="88">
        <v>3898</v>
      </c>
      <c r="AM201" s="88">
        <v>15688</v>
      </c>
      <c r="AN201" s="88">
        <v>232343</v>
      </c>
      <c r="AO201" s="88">
        <v>18639</v>
      </c>
      <c r="AP201" s="88">
        <v>21471</v>
      </c>
      <c r="AQ201" s="88">
        <v>131772</v>
      </c>
      <c r="AR201" s="88">
        <v>7422</v>
      </c>
      <c r="AS201" s="88">
        <v>13486</v>
      </c>
      <c r="AT201" s="88">
        <v>6255</v>
      </c>
      <c r="AU201" s="88">
        <v>257</v>
      </c>
      <c r="AV201" s="88">
        <v>5</v>
      </c>
      <c r="AW201" s="88">
        <v>27425</v>
      </c>
      <c r="AX201" s="88">
        <v>199308</v>
      </c>
      <c r="AY201" s="88">
        <v>1632</v>
      </c>
      <c r="AZ201" s="88">
        <v>20664</v>
      </c>
      <c r="BA201" s="88">
        <v>4892</v>
      </c>
      <c r="BB201" s="88">
        <v>4436</v>
      </c>
      <c r="BC201" s="88">
        <v>835</v>
      </c>
      <c r="BD201" s="88">
        <v>176</v>
      </c>
      <c r="BE201" s="88">
        <v>1012</v>
      </c>
      <c r="BF201" s="88">
        <v>32635</v>
      </c>
      <c r="BG201" s="88">
        <v>231943</v>
      </c>
      <c r="BH201" s="88">
        <v>12443</v>
      </c>
      <c r="BI201" s="88">
        <v>2767</v>
      </c>
      <c r="BJ201" s="88">
        <v>1569</v>
      </c>
      <c r="BK201" s="88">
        <v>124</v>
      </c>
      <c r="BL201" s="88">
        <v>16904</v>
      </c>
      <c r="BM201" s="88">
        <v>16904</v>
      </c>
      <c r="BN201" s="88">
        <v>30575</v>
      </c>
      <c r="BO201" s="88">
        <v>931</v>
      </c>
      <c r="BP201" s="88">
        <v>1414</v>
      </c>
      <c r="BQ201" s="88">
        <v>4972</v>
      </c>
      <c r="BR201" s="88">
        <v>961</v>
      </c>
      <c r="BS201" s="88">
        <v>1895</v>
      </c>
      <c r="BT201" s="88">
        <v>2857</v>
      </c>
      <c r="BU201" s="88">
        <v>40749</v>
      </c>
      <c r="BV201" s="88">
        <v>57653</v>
      </c>
      <c r="BW201" s="88">
        <v>174290</v>
      </c>
      <c r="BX201" s="88">
        <v>155771</v>
      </c>
      <c r="BY201" s="88">
        <v>2833</v>
      </c>
      <c r="BZ201" s="88">
        <v>15685</v>
      </c>
      <c r="CA201" s="88">
        <v>231943</v>
      </c>
      <c r="CB201" s="88">
        <v>18638</v>
      </c>
      <c r="CC201" s="88">
        <v>20214</v>
      </c>
      <c r="CD201" s="88">
        <v>127762</v>
      </c>
      <c r="CE201" s="88">
        <v>7422</v>
      </c>
      <c r="CF201" s="88">
        <v>13486</v>
      </c>
      <c r="CG201" s="88">
        <v>6917</v>
      </c>
      <c r="CH201" s="88">
        <v>246</v>
      </c>
      <c r="CI201" s="88">
        <v>5</v>
      </c>
      <c r="CJ201" s="88">
        <v>28076</v>
      </c>
      <c r="CK201" s="88">
        <v>194690</v>
      </c>
      <c r="CL201" s="88">
        <v>1632</v>
      </c>
      <c r="CM201" s="88">
        <v>20208</v>
      </c>
      <c r="CN201" s="88">
        <v>4943</v>
      </c>
      <c r="CO201" s="88">
        <v>4442</v>
      </c>
      <c r="CP201" s="88">
        <v>833</v>
      </c>
      <c r="CQ201" s="88">
        <v>206</v>
      </c>
      <c r="CR201" s="88">
        <v>1039</v>
      </c>
      <c r="CS201" s="88">
        <v>32263</v>
      </c>
      <c r="CT201" s="88">
        <v>226953</v>
      </c>
      <c r="CU201" s="88">
        <v>12443</v>
      </c>
      <c r="CV201" s="88">
        <v>2767</v>
      </c>
      <c r="CW201" s="88">
        <v>1536</v>
      </c>
      <c r="CX201" s="88">
        <v>120</v>
      </c>
      <c r="CY201" s="88">
        <v>16866</v>
      </c>
      <c r="CZ201" s="88">
        <v>16866</v>
      </c>
      <c r="DA201" s="88">
        <v>31979</v>
      </c>
      <c r="DB201" s="88">
        <v>897</v>
      </c>
      <c r="DC201" s="88">
        <v>1414</v>
      </c>
      <c r="DD201" s="88">
        <v>4972</v>
      </c>
      <c r="DE201" s="88">
        <v>1044</v>
      </c>
      <c r="DF201" s="88">
        <v>1834</v>
      </c>
      <c r="DG201" s="88">
        <v>2878</v>
      </c>
      <c r="DH201" s="88">
        <v>42140</v>
      </c>
      <c r="DI201" s="88">
        <v>59007</v>
      </c>
      <c r="DJ201" s="88">
        <v>167947</v>
      </c>
      <c r="DK201" s="88">
        <v>151101</v>
      </c>
      <c r="DL201" s="88">
        <v>1161</v>
      </c>
      <c r="DM201" s="88">
        <v>15685</v>
      </c>
      <c r="DN201" s="88">
        <v>226953</v>
      </c>
    </row>
    <row r="202" spans="1:118" x14ac:dyDescent="0.25">
      <c r="A202" s="82">
        <v>39234</v>
      </c>
      <c r="B202" s="88">
        <v>19156</v>
      </c>
      <c r="C202" s="88">
        <v>22168</v>
      </c>
      <c r="D202" s="88">
        <v>135056</v>
      </c>
      <c r="E202" s="88">
        <v>7561</v>
      </c>
      <c r="F202" s="88">
        <v>14365</v>
      </c>
      <c r="G202" s="88">
        <v>6523</v>
      </c>
      <c r="H202" s="88">
        <v>-132</v>
      </c>
      <c r="I202" s="88">
        <v>5</v>
      </c>
      <c r="J202" s="88">
        <v>28322</v>
      </c>
      <c r="K202" s="88">
        <v>204702</v>
      </c>
      <c r="L202" s="88">
        <v>1606</v>
      </c>
      <c r="M202" s="88">
        <v>21407</v>
      </c>
      <c r="N202" s="88">
        <v>5028</v>
      </c>
      <c r="O202" s="88">
        <v>4713</v>
      </c>
      <c r="P202" s="88">
        <v>835</v>
      </c>
      <c r="Q202" s="88">
        <v>156</v>
      </c>
      <c r="R202" s="88">
        <v>991</v>
      </c>
      <c r="S202" s="88">
        <v>33746</v>
      </c>
      <c r="T202" s="88">
        <v>238448</v>
      </c>
      <c r="U202" s="88">
        <v>12553</v>
      </c>
      <c r="V202" s="88">
        <v>2828</v>
      </c>
      <c r="W202" s="88">
        <v>1632</v>
      </c>
      <c r="X202" s="88">
        <v>120</v>
      </c>
      <c r="Y202" s="88">
        <v>17134</v>
      </c>
      <c r="Z202" s="88">
        <v>17134</v>
      </c>
      <c r="AA202" s="88">
        <v>31756</v>
      </c>
      <c r="AB202" s="88">
        <v>943</v>
      </c>
      <c r="AC202" s="88">
        <v>1421</v>
      </c>
      <c r="AD202" s="88">
        <v>5088</v>
      </c>
      <c r="AE202" s="88">
        <v>946</v>
      </c>
      <c r="AF202" s="88">
        <v>1809</v>
      </c>
      <c r="AG202" s="88">
        <v>2755</v>
      </c>
      <c r="AH202" s="88">
        <v>41963</v>
      </c>
      <c r="AI202" s="88">
        <v>59097</v>
      </c>
      <c r="AJ202" s="88">
        <v>179351</v>
      </c>
      <c r="AK202" s="88">
        <v>158897</v>
      </c>
      <c r="AL202" s="88">
        <v>4396</v>
      </c>
      <c r="AM202" s="88">
        <v>16058</v>
      </c>
      <c r="AN202" s="88">
        <v>238448</v>
      </c>
      <c r="AO202" s="88">
        <v>19144</v>
      </c>
      <c r="AP202" s="88">
        <v>22362</v>
      </c>
      <c r="AQ202" s="88">
        <v>135247</v>
      </c>
      <c r="AR202" s="88">
        <v>7390</v>
      </c>
      <c r="AS202" s="88">
        <v>14170</v>
      </c>
      <c r="AT202" s="88">
        <v>6683</v>
      </c>
      <c r="AU202" s="88">
        <v>-110</v>
      </c>
      <c r="AV202" s="88">
        <v>5</v>
      </c>
      <c r="AW202" s="88">
        <v>28138</v>
      </c>
      <c r="AX202" s="88">
        <v>204891</v>
      </c>
      <c r="AY202" s="88">
        <v>1613</v>
      </c>
      <c r="AZ202" s="88">
        <v>22107</v>
      </c>
      <c r="BA202" s="88">
        <v>6340</v>
      </c>
      <c r="BB202" s="88">
        <v>4791</v>
      </c>
      <c r="BC202" s="88">
        <v>834</v>
      </c>
      <c r="BD202" s="88">
        <v>147</v>
      </c>
      <c r="BE202" s="88">
        <v>981</v>
      </c>
      <c r="BF202" s="88">
        <v>35833</v>
      </c>
      <c r="BG202" s="88">
        <v>240724</v>
      </c>
      <c r="BH202" s="88">
        <v>12235</v>
      </c>
      <c r="BI202" s="88">
        <v>2670</v>
      </c>
      <c r="BJ202" s="88">
        <v>1710</v>
      </c>
      <c r="BK202" s="88">
        <v>113</v>
      </c>
      <c r="BL202" s="88">
        <v>16728</v>
      </c>
      <c r="BM202" s="88">
        <v>16728</v>
      </c>
      <c r="BN202" s="88">
        <v>31945</v>
      </c>
      <c r="BO202" s="88">
        <v>939</v>
      </c>
      <c r="BP202" s="88">
        <v>1427</v>
      </c>
      <c r="BQ202" s="88">
        <v>5090</v>
      </c>
      <c r="BR202" s="88">
        <v>954</v>
      </c>
      <c r="BS202" s="88">
        <v>1862</v>
      </c>
      <c r="BT202" s="88">
        <v>2816</v>
      </c>
      <c r="BU202" s="88">
        <v>42216</v>
      </c>
      <c r="BV202" s="88">
        <v>58944</v>
      </c>
      <c r="BW202" s="88">
        <v>181780</v>
      </c>
      <c r="BX202" s="88">
        <v>158979</v>
      </c>
      <c r="BY202" s="88">
        <v>6791</v>
      </c>
      <c r="BZ202" s="88">
        <v>16010</v>
      </c>
      <c r="CA202" s="88">
        <v>240724</v>
      </c>
      <c r="CB202" s="88">
        <v>19236</v>
      </c>
      <c r="CC202" s="88">
        <v>20521</v>
      </c>
      <c r="CD202" s="88">
        <v>136090</v>
      </c>
      <c r="CE202" s="88">
        <v>7390</v>
      </c>
      <c r="CF202" s="88">
        <v>14170</v>
      </c>
      <c r="CG202" s="88">
        <v>5460</v>
      </c>
      <c r="CH202" s="88">
        <v>-147</v>
      </c>
      <c r="CI202" s="88">
        <v>5</v>
      </c>
      <c r="CJ202" s="88">
        <v>26878</v>
      </c>
      <c r="CK202" s="88">
        <v>202725</v>
      </c>
      <c r="CL202" s="88">
        <v>1613</v>
      </c>
      <c r="CM202" s="88">
        <v>22144</v>
      </c>
      <c r="CN202" s="88">
        <v>6343</v>
      </c>
      <c r="CO202" s="88">
        <v>4896</v>
      </c>
      <c r="CP202" s="88">
        <v>833</v>
      </c>
      <c r="CQ202" s="88">
        <v>140</v>
      </c>
      <c r="CR202" s="88">
        <v>972</v>
      </c>
      <c r="CS202" s="88">
        <v>35968</v>
      </c>
      <c r="CT202" s="88">
        <v>238693</v>
      </c>
      <c r="CU202" s="88">
        <v>12235</v>
      </c>
      <c r="CV202" s="88">
        <v>2670</v>
      </c>
      <c r="CW202" s="88">
        <v>1704</v>
      </c>
      <c r="CX202" s="88">
        <v>117</v>
      </c>
      <c r="CY202" s="88">
        <v>16726</v>
      </c>
      <c r="CZ202" s="88">
        <v>16726</v>
      </c>
      <c r="DA202" s="88">
        <v>37368</v>
      </c>
      <c r="DB202" s="88">
        <v>967</v>
      </c>
      <c r="DC202" s="88">
        <v>1427</v>
      </c>
      <c r="DD202" s="88">
        <v>5090</v>
      </c>
      <c r="DE202" s="88">
        <v>998</v>
      </c>
      <c r="DF202" s="88">
        <v>2189</v>
      </c>
      <c r="DG202" s="88">
        <v>3188</v>
      </c>
      <c r="DH202" s="88">
        <v>48039</v>
      </c>
      <c r="DI202" s="88">
        <v>64765</v>
      </c>
      <c r="DJ202" s="88">
        <v>173928</v>
      </c>
      <c r="DK202" s="88">
        <v>156778</v>
      </c>
      <c r="DL202" s="88">
        <v>1140</v>
      </c>
      <c r="DM202" s="88">
        <v>16010</v>
      </c>
      <c r="DN202" s="88">
        <v>238693</v>
      </c>
    </row>
    <row r="203" spans="1:118" x14ac:dyDescent="0.25">
      <c r="A203" s="82">
        <v>39326</v>
      </c>
      <c r="B203" s="88">
        <v>19732</v>
      </c>
      <c r="C203" s="88">
        <v>23292</v>
      </c>
      <c r="D203" s="88">
        <v>137643</v>
      </c>
      <c r="E203" s="88">
        <v>7950</v>
      </c>
      <c r="F203" s="88">
        <v>15343</v>
      </c>
      <c r="G203" s="88">
        <v>6722</v>
      </c>
      <c r="H203" s="88">
        <v>-344</v>
      </c>
      <c r="I203" s="88">
        <v>5</v>
      </c>
      <c r="J203" s="88">
        <v>29675</v>
      </c>
      <c r="K203" s="88">
        <v>210343</v>
      </c>
      <c r="L203" s="88">
        <v>1559</v>
      </c>
      <c r="M203" s="88">
        <v>21481</v>
      </c>
      <c r="N203" s="88">
        <v>5257</v>
      </c>
      <c r="O203" s="88">
        <v>4840</v>
      </c>
      <c r="P203" s="88">
        <v>837</v>
      </c>
      <c r="Q203" s="88">
        <v>167</v>
      </c>
      <c r="R203" s="88">
        <v>1004</v>
      </c>
      <c r="S203" s="88">
        <v>34140</v>
      </c>
      <c r="T203" s="88">
        <v>244483</v>
      </c>
      <c r="U203" s="88">
        <v>13086</v>
      </c>
      <c r="V203" s="88">
        <v>2938</v>
      </c>
      <c r="W203" s="88">
        <v>1704</v>
      </c>
      <c r="X203" s="88">
        <v>123</v>
      </c>
      <c r="Y203" s="88">
        <v>17851</v>
      </c>
      <c r="Z203" s="88">
        <v>17851</v>
      </c>
      <c r="AA203" s="88">
        <v>32387</v>
      </c>
      <c r="AB203" s="88">
        <v>961</v>
      </c>
      <c r="AC203" s="88">
        <v>1428</v>
      </c>
      <c r="AD203" s="88">
        <v>5205</v>
      </c>
      <c r="AE203" s="88">
        <v>926</v>
      </c>
      <c r="AF203" s="88">
        <v>1706</v>
      </c>
      <c r="AG203" s="88">
        <v>2632</v>
      </c>
      <c r="AH203" s="88">
        <v>42612</v>
      </c>
      <c r="AI203" s="88">
        <v>60463</v>
      </c>
      <c r="AJ203" s="88">
        <v>184020</v>
      </c>
      <c r="AK203" s="88">
        <v>162376</v>
      </c>
      <c r="AL203" s="88">
        <v>5193</v>
      </c>
      <c r="AM203" s="88">
        <v>16451</v>
      </c>
      <c r="AN203" s="88">
        <v>244483</v>
      </c>
      <c r="AO203" s="88">
        <v>19745</v>
      </c>
      <c r="AP203" s="88">
        <v>23061</v>
      </c>
      <c r="AQ203" s="88">
        <v>137781</v>
      </c>
      <c r="AR203" s="88">
        <v>7920</v>
      </c>
      <c r="AS203" s="88">
        <v>15438</v>
      </c>
      <c r="AT203" s="88">
        <v>6838</v>
      </c>
      <c r="AU203" s="88">
        <v>-748</v>
      </c>
      <c r="AV203" s="88">
        <v>5</v>
      </c>
      <c r="AW203" s="88">
        <v>29453</v>
      </c>
      <c r="AX203" s="88">
        <v>210040</v>
      </c>
      <c r="AY203" s="88">
        <v>1533</v>
      </c>
      <c r="AZ203" s="88">
        <v>21208</v>
      </c>
      <c r="BA203" s="88">
        <v>5196</v>
      </c>
      <c r="BB203" s="88">
        <v>5114</v>
      </c>
      <c r="BC203" s="88">
        <v>838</v>
      </c>
      <c r="BD203" s="88">
        <v>139</v>
      </c>
      <c r="BE203" s="88">
        <v>978</v>
      </c>
      <c r="BF203" s="88">
        <v>34029</v>
      </c>
      <c r="BG203" s="88">
        <v>244069</v>
      </c>
      <c r="BH203" s="88">
        <v>13248</v>
      </c>
      <c r="BI203" s="88">
        <v>3123</v>
      </c>
      <c r="BJ203" s="88">
        <v>1621</v>
      </c>
      <c r="BK203" s="88">
        <v>127</v>
      </c>
      <c r="BL203" s="88">
        <v>18119</v>
      </c>
      <c r="BM203" s="88">
        <v>18119</v>
      </c>
      <c r="BN203" s="88">
        <v>32705</v>
      </c>
      <c r="BO203" s="88">
        <v>961</v>
      </c>
      <c r="BP203" s="88">
        <v>1428</v>
      </c>
      <c r="BQ203" s="88">
        <v>5205</v>
      </c>
      <c r="BR203" s="88">
        <v>905</v>
      </c>
      <c r="BS203" s="88">
        <v>1692</v>
      </c>
      <c r="BT203" s="88">
        <v>2597</v>
      </c>
      <c r="BU203" s="88">
        <v>42897</v>
      </c>
      <c r="BV203" s="88">
        <v>61016</v>
      </c>
      <c r="BW203" s="88">
        <v>183054</v>
      </c>
      <c r="BX203" s="88">
        <v>161811</v>
      </c>
      <c r="BY203" s="88">
        <v>4763</v>
      </c>
      <c r="BZ203" s="88">
        <v>16480</v>
      </c>
      <c r="CA203" s="88">
        <v>244069</v>
      </c>
      <c r="CB203" s="88">
        <v>19679</v>
      </c>
      <c r="CC203" s="88">
        <v>22253</v>
      </c>
      <c r="CD203" s="88">
        <v>138159</v>
      </c>
      <c r="CE203" s="88">
        <v>7920</v>
      </c>
      <c r="CF203" s="88">
        <v>15438</v>
      </c>
      <c r="CG203" s="88">
        <v>8194</v>
      </c>
      <c r="CH203" s="88">
        <v>-759</v>
      </c>
      <c r="CI203" s="88">
        <v>5</v>
      </c>
      <c r="CJ203" s="88">
        <v>30798</v>
      </c>
      <c r="CK203" s="88">
        <v>210890</v>
      </c>
      <c r="CL203" s="88">
        <v>1533</v>
      </c>
      <c r="CM203" s="88">
        <v>21335</v>
      </c>
      <c r="CN203" s="88">
        <v>5098</v>
      </c>
      <c r="CO203" s="88">
        <v>5157</v>
      </c>
      <c r="CP203" s="88">
        <v>840</v>
      </c>
      <c r="CQ203" s="88">
        <v>133</v>
      </c>
      <c r="CR203" s="88">
        <v>973</v>
      </c>
      <c r="CS203" s="88">
        <v>34095</v>
      </c>
      <c r="CT203" s="88">
        <v>244985</v>
      </c>
      <c r="CU203" s="88">
        <v>13248</v>
      </c>
      <c r="CV203" s="88">
        <v>3123</v>
      </c>
      <c r="CW203" s="88">
        <v>1657</v>
      </c>
      <c r="CX203" s="88">
        <v>132</v>
      </c>
      <c r="CY203" s="88">
        <v>18161</v>
      </c>
      <c r="CZ203" s="88">
        <v>18161</v>
      </c>
      <c r="DA203" s="88">
        <v>26520</v>
      </c>
      <c r="DB203" s="88">
        <v>985</v>
      </c>
      <c r="DC203" s="88">
        <v>1428</v>
      </c>
      <c r="DD203" s="88">
        <v>5205</v>
      </c>
      <c r="DE203" s="88">
        <v>840</v>
      </c>
      <c r="DF203" s="88">
        <v>1529</v>
      </c>
      <c r="DG203" s="88">
        <v>2368</v>
      </c>
      <c r="DH203" s="88">
        <v>36507</v>
      </c>
      <c r="DI203" s="88">
        <v>54667</v>
      </c>
      <c r="DJ203" s="88">
        <v>190318</v>
      </c>
      <c r="DK203" s="88">
        <v>161280</v>
      </c>
      <c r="DL203" s="88">
        <v>12558</v>
      </c>
      <c r="DM203" s="88">
        <v>16480</v>
      </c>
      <c r="DN203" s="88">
        <v>244985</v>
      </c>
    </row>
    <row r="204" spans="1:118" x14ac:dyDescent="0.25">
      <c r="A204" s="82">
        <v>39417</v>
      </c>
      <c r="B204" s="88">
        <v>20328</v>
      </c>
      <c r="C204" s="88">
        <v>24580</v>
      </c>
      <c r="D204" s="88">
        <v>140313</v>
      </c>
      <c r="E204" s="88">
        <v>8466</v>
      </c>
      <c r="F204" s="88">
        <v>16147</v>
      </c>
      <c r="G204" s="88">
        <v>6820</v>
      </c>
      <c r="H204" s="88">
        <v>-289</v>
      </c>
      <c r="I204" s="88">
        <v>5</v>
      </c>
      <c r="J204" s="88">
        <v>31148</v>
      </c>
      <c r="K204" s="88">
        <v>216369</v>
      </c>
      <c r="L204" s="88">
        <v>1520</v>
      </c>
      <c r="M204" s="88">
        <v>21587</v>
      </c>
      <c r="N204" s="88">
        <v>5512</v>
      </c>
      <c r="O204" s="88">
        <v>4973</v>
      </c>
      <c r="P204" s="88">
        <v>836</v>
      </c>
      <c r="Q204" s="88">
        <v>184</v>
      </c>
      <c r="R204" s="88">
        <v>1020</v>
      </c>
      <c r="S204" s="88">
        <v>34613</v>
      </c>
      <c r="T204" s="88">
        <v>250981</v>
      </c>
      <c r="U204" s="88">
        <v>14104</v>
      </c>
      <c r="V204" s="88">
        <v>3123</v>
      </c>
      <c r="W204" s="88">
        <v>1845</v>
      </c>
      <c r="X204" s="88">
        <v>125</v>
      </c>
      <c r="Y204" s="88">
        <v>19198</v>
      </c>
      <c r="Z204" s="88">
        <v>19198</v>
      </c>
      <c r="AA204" s="88">
        <v>32918</v>
      </c>
      <c r="AB204" s="88">
        <v>980</v>
      </c>
      <c r="AC204" s="88">
        <v>1443</v>
      </c>
      <c r="AD204" s="88">
        <v>5324</v>
      </c>
      <c r="AE204" s="88">
        <v>918</v>
      </c>
      <c r="AF204" s="88">
        <v>1687</v>
      </c>
      <c r="AG204" s="88">
        <v>2604</v>
      </c>
      <c r="AH204" s="88">
        <v>43269</v>
      </c>
      <c r="AI204" s="88">
        <v>62467</v>
      </c>
      <c r="AJ204" s="88">
        <v>188514</v>
      </c>
      <c r="AK204" s="88">
        <v>165389</v>
      </c>
      <c r="AL204" s="88">
        <v>6332</v>
      </c>
      <c r="AM204" s="88">
        <v>16794</v>
      </c>
      <c r="AN204" s="88">
        <v>250981</v>
      </c>
      <c r="AO204" s="88">
        <v>20318</v>
      </c>
      <c r="AP204" s="88">
        <v>24438</v>
      </c>
      <c r="AQ204" s="88">
        <v>139924</v>
      </c>
      <c r="AR204" s="88">
        <v>8526</v>
      </c>
      <c r="AS204" s="88">
        <v>16313</v>
      </c>
      <c r="AT204" s="88">
        <v>6611</v>
      </c>
      <c r="AU204" s="88">
        <v>33</v>
      </c>
      <c r="AV204" s="88">
        <v>5</v>
      </c>
      <c r="AW204" s="88">
        <v>31487</v>
      </c>
      <c r="AX204" s="88">
        <v>216167</v>
      </c>
      <c r="AY204" s="88">
        <v>1515</v>
      </c>
      <c r="AZ204" s="88">
        <v>21268</v>
      </c>
      <c r="BA204" s="88">
        <v>5581</v>
      </c>
      <c r="BB204" s="88">
        <v>4614</v>
      </c>
      <c r="BC204" s="88">
        <v>838</v>
      </c>
      <c r="BD204" s="88">
        <v>216</v>
      </c>
      <c r="BE204" s="88">
        <v>1054</v>
      </c>
      <c r="BF204" s="88">
        <v>34032</v>
      </c>
      <c r="BG204" s="88">
        <v>250199</v>
      </c>
      <c r="BH204" s="88">
        <v>13959</v>
      </c>
      <c r="BI204" s="88">
        <v>3020</v>
      </c>
      <c r="BJ204" s="88">
        <v>1828</v>
      </c>
      <c r="BK204" s="88">
        <v>130</v>
      </c>
      <c r="BL204" s="88">
        <v>18936</v>
      </c>
      <c r="BM204" s="88">
        <v>18936</v>
      </c>
      <c r="BN204" s="88">
        <v>32536</v>
      </c>
      <c r="BO204" s="88">
        <v>980</v>
      </c>
      <c r="BP204" s="88">
        <v>1441</v>
      </c>
      <c r="BQ204" s="88">
        <v>5323</v>
      </c>
      <c r="BR204" s="88">
        <v>930</v>
      </c>
      <c r="BS204" s="88">
        <v>1559</v>
      </c>
      <c r="BT204" s="88">
        <v>2489</v>
      </c>
      <c r="BU204" s="88">
        <v>42769</v>
      </c>
      <c r="BV204" s="88">
        <v>61705</v>
      </c>
      <c r="BW204" s="88">
        <v>188494</v>
      </c>
      <c r="BX204" s="88">
        <v>165790</v>
      </c>
      <c r="BY204" s="88">
        <v>5900</v>
      </c>
      <c r="BZ204" s="88">
        <v>16804</v>
      </c>
      <c r="CA204" s="88">
        <v>250199</v>
      </c>
      <c r="CB204" s="88">
        <v>20285</v>
      </c>
      <c r="CC204" s="88">
        <v>30168</v>
      </c>
      <c r="CD204" s="88">
        <v>142932</v>
      </c>
      <c r="CE204" s="88">
        <v>8526</v>
      </c>
      <c r="CF204" s="88">
        <v>16313</v>
      </c>
      <c r="CG204" s="88">
        <v>5525</v>
      </c>
      <c r="CH204" s="88">
        <v>79</v>
      </c>
      <c r="CI204" s="88">
        <v>5</v>
      </c>
      <c r="CJ204" s="88">
        <v>30448</v>
      </c>
      <c r="CK204" s="88">
        <v>223834</v>
      </c>
      <c r="CL204" s="88">
        <v>1515</v>
      </c>
      <c r="CM204" s="88">
        <v>21555</v>
      </c>
      <c r="CN204" s="88">
        <v>5637</v>
      </c>
      <c r="CO204" s="88">
        <v>4614</v>
      </c>
      <c r="CP204" s="88">
        <v>840</v>
      </c>
      <c r="CQ204" s="88">
        <v>202</v>
      </c>
      <c r="CR204" s="88">
        <v>1042</v>
      </c>
      <c r="CS204" s="88">
        <v>34362</v>
      </c>
      <c r="CT204" s="88">
        <v>258196</v>
      </c>
      <c r="CU204" s="88">
        <v>13959</v>
      </c>
      <c r="CV204" s="88">
        <v>3020</v>
      </c>
      <c r="CW204" s="88">
        <v>1839</v>
      </c>
      <c r="CX204" s="88">
        <v>126</v>
      </c>
      <c r="CY204" s="88">
        <v>18944</v>
      </c>
      <c r="CZ204" s="88">
        <v>18944</v>
      </c>
      <c r="DA204" s="88">
        <v>31662</v>
      </c>
      <c r="DB204" s="88">
        <v>963</v>
      </c>
      <c r="DC204" s="88">
        <v>1441</v>
      </c>
      <c r="DD204" s="88">
        <v>5323</v>
      </c>
      <c r="DE204" s="88">
        <v>873</v>
      </c>
      <c r="DF204" s="88">
        <v>1485</v>
      </c>
      <c r="DG204" s="88">
        <v>2359</v>
      </c>
      <c r="DH204" s="88">
        <v>41747</v>
      </c>
      <c r="DI204" s="88">
        <v>60691</v>
      </c>
      <c r="DJ204" s="88">
        <v>197505</v>
      </c>
      <c r="DK204" s="88">
        <v>173029</v>
      </c>
      <c r="DL204" s="88">
        <v>7672</v>
      </c>
      <c r="DM204" s="88">
        <v>16804</v>
      </c>
      <c r="DN204" s="88">
        <v>258196</v>
      </c>
    </row>
    <row r="205" spans="1:118" x14ac:dyDescent="0.25">
      <c r="A205" s="82">
        <v>39508</v>
      </c>
      <c r="B205" s="88">
        <v>20891</v>
      </c>
      <c r="C205" s="88">
        <v>25629</v>
      </c>
      <c r="D205" s="88">
        <v>143166</v>
      </c>
      <c r="E205" s="88">
        <v>9055</v>
      </c>
      <c r="F205" s="88">
        <v>16518</v>
      </c>
      <c r="G205" s="88">
        <v>6917</v>
      </c>
      <c r="H205" s="88">
        <v>-61</v>
      </c>
      <c r="I205" s="88">
        <v>5</v>
      </c>
      <c r="J205" s="88">
        <v>32434</v>
      </c>
      <c r="K205" s="88">
        <v>222120</v>
      </c>
      <c r="L205" s="88">
        <v>1469</v>
      </c>
      <c r="M205" s="88">
        <v>21907</v>
      </c>
      <c r="N205" s="88">
        <v>5728</v>
      </c>
      <c r="O205" s="88">
        <v>5139</v>
      </c>
      <c r="P205" s="88">
        <v>841</v>
      </c>
      <c r="Q205" s="88">
        <v>197</v>
      </c>
      <c r="R205" s="88">
        <v>1037</v>
      </c>
      <c r="S205" s="88">
        <v>35280</v>
      </c>
      <c r="T205" s="88">
        <v>257401</v>
      </c>
      <c r="U205" s="88">
        <v>15836</v>
      </c>
      <c r="V205" s="88">
        <v>3288</v>
      </c>
      <c r="W205" s="88">
        <v>2091</v>
      </c>
      <c r="X205" s="88">
        <v>133</v>
      </c>
      <c r="Y205" s="88">
        <v>21348</v>
      </c>
      <c r="Z205" s="88">
        <v>21348</v>
      </c>
      <c r="AA205" s="88">
        <v>33524</v>
      </c>
      <c r="AB205" s="88">
        <v>999</v>
      </c>
      <c r="AC205" s="88">
        <v>1481</v>
      </c>
      <c r="AD205" s="88">
        <v>5450</v>
      </c>
      <c r="AE205" s="88">
        <v>928</v>
      </c>
      <c r="AF205" s="88">
        <v>1754</v>
      </c>
      <c r="AG205" s="88">
        <v>2682</v>
      </c>
      <c r="AH205" s="88">
        <v>44136</v>
      </c>
      <c r="AI205" s="88">
        <v>65484</v>
      </c>
      <c r="AJ205" s="88">
        <v>191916</v>
      </c>
      <c r="AK205" s="88">
        <v>167596</v>
      </c>
      <c r="AL205" s="88">
        <v>7336</v>
      </c>
      <c r="AM205" s="88">
        <v>16985</v>
      </c>
      <c r="AN205" s="88">
        <v>257401</v>
      </c>
      <c r="AO205" s="88">
        <v>20905</v>
      </c>
      <c r="AP205" s="88">
        <v>26022</v>
      </c>
      <c r="AQ205" s="88">
        <v>142861</v>
      </c>
      <c r="AR205" s="88">
        <v>9047</v>
      </c>
      <c r="AS205" s="88">
        <v>16448</v>
      </c>
      <c r="AT205" s="88">
        <v>7013</v>
      </c>
      <c r="AU205" s="88">
        <v>-219</v>
      </c>
      <c r="AV205" s="88">
        <v>5</v>
      </c>
      <c r="AW205" s="88">
        <v>32293</v>
      </c>
      <c r="AX205" s="88">
        <v>222081</v>
      </c>
      <c r="AY205" s="88">
        <v>1476</v>
      </c>
      <c r="AZ205" s="88">
        <v>21968</v>
      </c>
      <c r="BA205" s="88">
        <v>5753</v>
      </c>
      <c r="BB205" s="88">
        <v>5188</v>
      </c>
      <c r="BC205" s="88">
        <v>842</v>
      </c>
      <c r="BD205" s="88">
        <v>189</v>
      </c>
      <c r="BE205" s="88">
        <v>1031</v>
      </c>
      <c r="BF205" s="88">
        <v>35416</v>
      </c>
      <c r="BG205" s="88">
        <v>257497</v>
      </c>
      <c r="BH205" s="88">
        <v>15479</v>
      </c>
      <c r="BI205" s="88">
        <v>3243</v>
      </c>
      <c r="BJ205" s="88">
        <v>2089</v>
      </c>
      <c r="BK205" s="88">
        <v>123</v>
      </c>
      <c r="BL205" s="88">
        <v>20934</v>
      </c>
      <c r="BM205" s="88">
        <v>20934</v>
      </c>
      <c r="BN205" s="88">
        <v>33010</v>
      </c>
      <c r="BO205" s="88">
        <v>995</v>
      </c>
      <c r="BP205" s="88">
        <v>1478</v>
      </c>
      <c r="BQ205" s="88">
        <v>5449</v>
      </c>
      <c r="BR205" s="88">
        <v>922</v>
      </c>
      <c r="BS205" s="88">
        <v>1844</v>
      </c>
      <c r="BT205" s="88">
        <v>2766</v>
      </c>
      <c r="BU205" s="88">
        <v>43697</v>
      </c>
      <c r="BV205" s="88">
        <v>64631</v>
      </c>
      <c r="BW205" s="88">
        <v>192866</v>
      </c>
      <c r="BX205" s="88">
        <v>168006</v>
      </c>
      <c r="BY205" s="88">
        <v>7860</v>
      </c>
      <c r="BZ205" s="88">
        <v>16999</v>
      </c>
      <c r="CA205" s="88">
        <v>257497</v>
      </c>
      <c r="CB205" s="88">
        <v>20906</v>
      </c>
      <c r="CC205" s="88">
        <v>24062</v>
      </c>
      <c r="CD205" s="88">
        <v>138418</v>
      </c>
      <c r="CE205" s="88">
        <v>9047</v>
      </c>
      <c r="CF205" s="88">
        <v>16448</v>
      </c>
      <c r="CG205" s="88">
        <v>7580</v>
      </c>
      <c r="CH205" s="88">
        <v>-215</v>
      </c>
      <c r="CI205" s="88">
        <v>5</v>
      </c>
      <c r="CJ205" s="88">
        <v>32865</v>
      </c>
      <c r="CK205" s="88">
        <v>216251</v>
      </c>
      <c r="CL205" s="88">
        <v>1476</v>
      </c>
      <c r="CM205" s="88">
        <v>21478</v>
      </c>
      <c r="CN205" s="88">
        <v>5797</v>
      </c>
      <c r="CO205" s="88">
        <v>5228</v>
      </c>
      <c r="CP205" s="88">
        <v>840</v>
      </c>
      <c r="CQ205" s="88">
        <v>215</v>
      </c>
      <c r="CR205" s="88">
        <v>1055</v>
      </c>
      <c r="CS205" s="88">
        <v>35033</v>
      </c>
      <c r="CT205" s="88">
        <v>251284</v>
      </c>
      <c r="CU205" s="88">
        <v>15479</v>
      </c>
      <c r="CV205" s="88">
        <v>3243</v>
      </c>
      <c r="CW205" s="88">
        <v>2034</v>
      </c>
      <c r="CX205" s="88">
        <v>115</v>
      </c>
      <c r="CY205" s="88">
        <v>20872</v>
      </c>
      <c r="CZ205" s="88">
        <v>20872</v>
      </c>
      <c r="DA205" s="88">
        <v>34557</v>
      </c>
      <c r="DB205" s="88">
        <v>954</v>
      </c>
      <c r="DC205" s="88">
        <v>1478</v>
      </c>
      <c r="DD205" s="88">
        <v>5449</v>
      </c>
      <c r="DE205" s="88">
        <v>1001</v>
      </c>
      <c r="DF205" s="88">
        <v>1780</v>
      </c>
      <c r="DG205" s="88">
        <v>2781</v>
      </c>
      <c r="DH205" s="88">
        <v>45218</v>
      </c>
      <c r="DI205" s="88">
        <v>66090</v>
      </c>
      <c r="DJ205" s="88">
        <v>185194</v>
      </c>
      <c r="DK205" s="88">
        <v>163190</v>
      </c>
      <c r="DL205" s="88">
        <v>5005</v>
      </c>
      <c r="DM205" s="88">
        <v>16999</v>
      </c>
      <c r="DN205" s="88">
        <v>251284</v>
      </c>
    </row>
    <row r="206" spans="1:118" x14ac:dyDescent="0.25">
      <c r="A206" s="82">
        <v>39600</v>
      </c>
      <c r="B206" s="88">
        <v>21402</v>
      </c>
      <c r="C206" s="88">
        <v>26190</v>
      </c>
      <c r="D206" s="88">
        <v>145778</v>
      </c>
      <c r="E206" s="88">
        <v>9546</v>
      </c>
      <c r="F206" s="88">
        <v>16558</v>
      </c>
      <c r="G206" s="88">
        <v>7084</v>
      </c>
      <c r="H206" s="88">
        <v>37</v>
      </c>
      <c r="I206" s="88">
        <v>5</v>
      </c>
      <c r="J206" s="88">
        <v>33230</v>
      </c>
      <c r="K206" s="88">
        <v>226600</v>
      </c>
      <c r="L206" s="88">
        <v>1365</v>
      </c>
      <c r="M206" s="88">
        <v>22368</v>
      </c>
      <c r="N206" s="88">
        <v>5937</v>
      </c>
      <c r="O206" s="88">
        <v>5275</v>
      </c>
      <c r="P206" s="88">
        <v>855</v>
      </c>
      <c r="Q206" s="88">
        <v>187</v>
      </c>
      <c r="R206" s="88">
        <v>1042</v>
      </c>
      <c r="S206" s="88">
        <v>35987</v>
      </c>
      <c r="T206" s="88">
        <v>262587</v>
      </c>
      <c r="U206" s="88">
        <v>17333</v>
      </c>
      <c r="V206" s="88">
        <v>3316</v>
      </c>
      <c r="W206" s="88">
        <v>2289</v>
      </c>
      <c r="X206" s="88">
        <v>150</v>
      </c>
      <c r="Y206" s="88">
        <v>23088</v>
      </c>
      <c r="Z206" s="88">
        <v>23088</v>
      </c>
      <c r="AA206" s="88">
        <v>33957</v>
      </c>
      <c r="AB206" s="88">
        <v>1009</v>
      </c>
      <c r="AC206" s="88">
        <v>1549</v>
      </c>
      <c r="AD206" s="88">
        <v>5583</v>
      </c>
      <c r="AE206" s="88">
        <v>944</v>
      </c>
      <c r="AF206" s="88">
        <v>1854</v>
      </c>
      <c r="AG206" s="88">
        <v>2798</v>
      </c>
      <c r="AH206" s="88">
        <v>44896</v>
      </c>
      <c r="AI206" s="88">
        <v>67984</v>
      </c>
      <c r="AJ206" s="88">
        <v>194603</v>
      </c>
      <c r="AK206" s="88">
        <v>168688</v>
      </c>
      <c r="AL206" s="88">
        <v>8904</v>
      </c>
      <c r="AM206" s="88">
        <v>17011</v>
      </c>
      <c r="AN206" s="88">
        <v>262587</v>
      </c>
      <c r="AO206" s="88">
        <v>21436</v>
      </c>
      <c r="AP206" s="88">
        <v>26267</v>
      </c>
      <c r="AQ206" s="88">
        <v>146426</v>
      </c>
      <c r="AR206" s="88">
        <v>9380</v>
      </c>
      <c r="AS206" s="88">
        <v>16604</v>
      </c>
      <c r="AT206" s="88">
        <v>7073</v>
      </c>
      <c r="AU206" s="88">
        <v>116</v>
      </c>
      <c r="AV206" s="88">
        <v>5</v>
      </c>
      <c r="AW206" s="88">
        <v>33177</v>
      </c>
      <c r="AX206" s="88">
        <v>227307</v>
      </c>
      <c r="AY206" s="88">
        <v>1416</v>
      </c>
      <c r="AZ206" s="88">
        <v>22876</v>
      </c>
      <c r="BA206" s="88">
        <v>5874</v>
      </c>
      <c r="BB206" s="88">
        <v>5544</v>
      </c>
      <c r="BC206" s="88">
        <v>841</v>
      </c>
      <c r="BD206" s="88">
        <v>179</v>
      </c>
      <c r="BE206" s="88">
        <v>1020</v>
      </c>
      <c r="BF206" s="88">
        <v>36730</v>
      </c>
      <c r="BG206" s="88">
        <v>264037</v>
      </c>
      <c r="BH206" s="88">
        <v>17244</v>
      </c>
      <c r="BI206" s="88">
        <v>3438</v>
      </c>
      <c r="BJ206" s="88">
        <v>2262</v>
      </c>
      <c r="BK206" s="88">
        <v>155</v>
      </c>
      <c r="BL206" s="88">
        <v>23099</v>
      </c>
      <c r="BM206" s="88">
        <v>23099</v>
      </c>
      <c r="BN206" s="88">
        <v>35059</v>
      </c>
      <c r="BO206" s="88">
        <v>1017</v>
      </c>
      <c r="BP206" s="88">
        <v>1539</v>
      </c>
      <c r="BQ206" s="88">
        <v>5582</v>
      </c>
      <c r="BR206" s="88">
        <v>938</v>
      </c>
      <c r="BS206" s="88">
        <v>1910</v>
      </c>
      <c r="BT206" s="88">
        <v>2847</v>
      </c>
      <c r="BU206" s="88">
        <v>46044</v>
      </c>
      <c r="BV206" s="88">
        <v>69143</v>
      </c>
      <c r="BW206" s="88">
        <v>194894</v>
      </c>
      <c r="BX206" s="88">
        <v>168333</v>
      </c>
      <c r="BY206" s="88">
        <v>9497</v>
      </c>
      <c r="BZ206" s="88">
        <v>17065</v>
      </c>
      <c r="CA206" s="88">
        <v>264037</v>
      </c>
      <c r="CB206" s="88">
        <v>21540</v>
      </c>
      <c r="CC206" s="88">
        <v>23041</v>
      </c>
      <c r="CD206" s="88">
        <v>147522</v>
      </c>
      <c r="CE206" s="88">
        <v>9380</v>
      </c>
      <c r="CF206" s="88">
        <v>16604</v>
      </c>
      <c r="CG206" s="88">
        <v>5966</v>
      </c>
      <c r="CH206" s="88">
        <v>82</v>
      </c>
      <c r="CI206" s="88">
        <v>5</v>
      </c>
      <c r="CJ206" s="88">
        <v>32036</v>
      </c>
      <c r="CK206" s="88">
        <v>224139</v>
      </c>
      <c r="CL206" s="88">
        <v>1416</v>
      </c>
      <c r="CM206" s="88">
        <v>22881</v>
      </c>
      <c r="CN206" s="88">
        <v>5877</v>
      </c>
      <c r="CO206" s="88">
        <v>5706</v>
      </c>
      <c r="CP206" s="88">
        <v>840</v>
      </c>
      <c r="CQ206" s="88">
        <v>177</v>
      </c>
      <c r="CR206" s="88">
        <v>1017</v>
      </c>
      <c r="CS206" s="88">
        <v>36897</v>
      </c>
      <c r="CT206" s="88">
        <v>261036</v>
      </c>
      <c r="CU206" s="88">
        <v>17244</v>
      </c>
      <c r="CV206" s="88">
        <v>3438</v>
      </c>
      <c r="CW206" s="88">
        <v>2251</v>
      </c>
      <c r="CX206" s="88">
        <v>162</v>
      </c>
      <c r="CY206" s="88">
        <v>23095</v>
      </c>
      <c r="CZ206" s="88">
        <v>23095</v>
      </c>
      <c r="DA206" s="88">
        <v>41059</v>
      </c>
      <c r="DB206" s="88">
        <v>1054</v>
      </c>
      <c r="DC206" s="88">
        <v>1539</v>
      </c>
      <c r="DD206" s="88">
        <v>5582</v>
      </c>
      <c r="DE206" s="88">
        <v>978</v>
      </c>
      <c r="DF206" s="88">
        <v>2252</v>
      </c>
      <c r="DG206" s="88">
        <v>3230</v>
      </c>
      <c r="DH206" s="88">
        <v>52464</v>
      </c>
      <c r="DI206" s="88">
        <v>75559</v>
      </c>
      <c r="DJ206" s="88">
        <v>185477</v>
      </c>
      <c r="DK206" s="88">
        <v>166345</v>
      </c>
      <c r="DL206" s="88">
        <v>2067</v>
      </c>
      <c r="DM206" s="88">
        <v>17065</v>
      </c>
      <c r="DN206" s="88">
        <v>261036</v>
      </c>
    </row>
    <row r="207" spans="1:118" x14ac:dyDescent="0.25">
      <c r="A207" s="82">
        <v>39692</v>
      </c>
      <c r="B207" s="88">
        <v>21892</v>
      </c>
      <c r="C207" s="88">
        <v>26211</v>
      </c>
      <c r="D207" s="88">
        <v>147353</v>
      </c>
      <c r="E207" s="88">
        <v>9705</v>
      </c>
      <c r="F207" s="88">
        <v>16532</v>
      </c>
      <c r="G207" s="88">
        <v>7126</v>
      </c>
      <c r="H207" s="88">
        <v>-48</v>
      </c>
      <c r="I207" s="88">
        <v>5</v>
      </c>
      <c r="J207" s="88">
        <v>33320</v>
      </c>
      <c r="K207" s="88">
        <v>228776</v>
      </c>
      <c r="L207" s="88">
        <v>1231</v>
      </c>
      <c r="M207" s="88">
        <v>22685</v>
      </c>
      <c r="N207" s="88">
        <v>6145</v>
      </c>
      <c r="O207" s="88">
        <v>5301</v>
      </c>
      <c r="P207" s="88">
        <v>875</v>
      </c>
      <c r="Q207" s="88">
        <v>162</v>
      </c>
      <c r="R207" s="88">
        <v>1037</v>
      </c>
      <c r="S207" s="88">
        <v>36400</v>
      </c>
      <c r="T207" s="88">
        <v>265176</v>
      </c>
      <c r="U207" s="88">
        <v>17181</v>
      </c>
      <c r="V207" s="88">
        <v>3161</v>
      </c>
      <c r="W207" s="88">
        <v>2204</v>
      </c>
      <c r="X207" s="88">
        <v>175</v>
      </c>
      <c r="Y207" s="88">
        <v>22722</v>
      </c>
      <c r="Z207" s="88">
        <v>22722</v>
      </c>
      <c r="AA207" s="88">
        <v>33517</v>
      </c>
      <c r="AB207" s="88">
        <v>1004</v>
      </c>
      <c r="AC207" s="88">
        <v>1628</v>
      </c>
      <c r="AD207" s="88">
        <v>5719</v>
      </c>
      <c r="AE207" s="88">
        <v>953</v>
      </c>
      <c r="AF207" s="88">
        <v>1923</v>
      </c>
      <c r="AG207" s="88">
        <v>2876</v>
      </c>
      <c r="AH207" s="88">
        <v>44744</v>
      </c>
      <c r="AI207" s="88">
        <v>67465</v>
      </c>
      <c r="AJ207" s="88">
        <v>197711</v>
      </c>
      <c r="AK207" s="88">
        <v>169067</v>
      </c>
      <c r="AL207" s="88">
        <v>11670</v>
      </c>
      <c r="AM207" s="88">
        <v>16973</v>
      </c>
      <c r="AN207" s="88">
        <v>265176</v>
      </c>
      <c r="AO207" s="88">
        <v>21840</v>
      </c>
      <c r="AP207" s="88">
        <v>25776</v>
      </c>
      <c r="AQ207" s="88">
        <v>147256</v>
      </c>
      <c r="AR207" s="88">
        <v>9952</v>
      </c>
      <c r="AS207" s="88">
        <v>16422</v>
      </c>
      <c r="AT207" s="88">
        <v>7082</v>
      </c>
      <c r="AU207" s="88">
        <v>66</v>
      </c>
      <c r="AV207" s="88">
        <v>5</v>
      </c>
      <c r="AW207" s="88">
        <v>33527</v>
      </c>
      <c r="AX207" s="88">
        <v>228398</v>
      </c>
      <c r="AY207" s="88">
        <v>1200</v>
      </c>
      <c r="AZ207" s="88">
        <v>22094</v>
      </c>
      <c r="BA207" s="88">
        <v>6125</v>
      </c>
      <c r="BB207" s="88">
        <v>5149</v>
      </c>
      <c r="BC207" s="88">
        <v>889</v>
      </c>
      <c r="BD207" s="88">
        <v>180</v>
      </c>
      <c r="BE207" s="88">
        <v>1070</v>
      </c>
      <c r="BF207" s="88">
        <v>35637</v>
      </c>
      <c r="BG207" s="88">
        <v>264035</v>
      </c>
      <c r="BH207" s="88">
        <v>18605</v>
      </c>
      <c r="BI207" s="88">
        <v>3211</v>
      </c>
      <c r="BJ207" s="88">
        <v>2388</v>
      </c>
      <c r="BK207" s="88">
        <v>166</v>
      </c>
      <c r="BL207" s="88">
        <v>24371</v>
      </c>
      <c r="BM207" s="88">
        <v>24371</v>
      </c>
      <c r="BN207" s="88">
        <v>33137</v>
      </c>
      <c r="BO207" s="88">
        <v>1007</v>
      </c>
      <c r="BP207" s="88">
        <v>1640</v>
      </c>
      <c r="BQ207" s="88">
        <v>5721</v>
      </c>
      <c r="BR207" s="88">
        <v>974</v>
      </c>
      <c r="BS207" s="88">
        <v>1799</v>
      </c>
      <c r="BT207" s="88">
        <v>2772</v>
      </c>
      <c r="BU207" s="88">
        <v>44276</v>
      </c>
      <c r="BV207" s="88">
        <v>68647</v>
      </c>
      <c r="BW207" s="88">
        <v>195389</v>
      </c>
      <c r="BX207" s="88">
        <v>169283</v>
      </c>
      <c r="BY207" s="88">
        <v>9193</v>
      </c>
      <c r="BZ207" s="88">
        <v>16912</v>
      </c>
      <c r="CA207" s="88">
        <v>264035</v>
      </c>
      <c r="CB207" s="88">
        <v>21767</v>
      </c>
      <c r="CC207" s="88">
        <v>25069</v>
      </c>
      <c r="CD207" s="88">
        <v>147657</v>
      </c>
      <c r="CE207" s="88">
        <v>9952</v>
      </c>
      <c r="CF207" s="88">
        <v>16422</v>
      </c>
      <c r="CG207" s="88">
        <v>8703</v>
      </c>
      <c r="CH207" s="88">
        <v>50</v>
      </c>
      <c r="CI207" s="88">
        <v>5</v>
      </c>
      <c r="CJ207" s="88">
        <v>35132</v>
      </c>
      <c r="CK207" s="88">
        <v>229625</v>
      </c>
      <c r="CL207" s="88">
        <v>1200</v>
      </c>
      <c r="CM207" s="88">
        <v>22239</v>
      </c>
      <c r="CN207" s="88">
        <v>6014</v>
      </c>
      <c r="CO207" s="88">
        <v>5107</v>
      </c>
      <c r="CP207" s="88">
        <v>891</v>
      </c>
      <c r="CQ207" s="88">
        <v>170</v>
      </c>
      <c r="CR207" s="88">
        <v>1061</v>
      </c>
      <c r="CS207" s="88">
        <v>35621</v>
      </c>
      <c r="CT207" s="88">
        <v>265246</v>
      </c>
      <c r="CU207" s="88">
        <v>18605</v>
      </c>
      <c r="CV207" s="88">
        <v>3211</v>
      </c>
      <c r="CW207" s="88">
        <v>2443</v>
      </c>
      <c r="CX207" s="88">
        <v>175</v>
      </c>
      <c r="CY207" s="88">
        <v>24435</v>
      </c>
      <c r="CZ207" s="88">
        <v>24435</v>
      </c>
      <c r="DA207" s="88">
        <v>26732</v>
      </c>
      <c r="DB207" s="88">
        <v>1030</v>
      </c>
      <c r="DC207" s="88">
        <v>1640</v>
      </c>
      <c r="DD207" s="88">
        <v>5721</v>
      </c>
      <c r="DE207" s="88">
        <v>912</v>
      </c>
      <c r="DF207" s="88">
        <v>1629</v>
      </c>
      <c r="DG207" s="88">
        <v>2542</v>
      </c>
      <c r="DH207" s="88">
        <v>37665</v>
      </c>
      <c r="DI207" s="88">
        <v>62100</v>
      </c>
      <c r="DJ207" s="88">
        <v>203146</v>
      </c>
      <c r="DK207" s="88">
        <v>168891</v>
      </c>
      <c r="DL207" s="88">
        <v>17343</v>
      </c>
      <c r="DM207" s="88">
        <v>16912</v>
      </c>
      <c r="DN207" s="88">
        <v>265246</v>
      </c>
    </row>
    <row r="208" spans="1:118" x14ac:dyDescent="0.25">
      <c r="A208" s="82">
        <v>39783</v>
      </c>
      <c r="B208" s="88">
        <v>22383</v>
      </c>
      <c r="C208" s="88">
        <v>25967</v>
      </c>
      <c r="D208" s="88">
        <v>147540</v>
      </c>
      <c r="E208" s="88">
        <v>9283</v>
      </c>
      <c r="F208" s="88">
        <v>16536</v>
      </c>
      <c r="G208" s="88">
        <v>6973</v>
      </c>
      <c r="H208" s="88">
        <v>-137</v>
      </c>
      <c r="I208" s="88">
        <v>5</v>
      </c>
      <c r="J208" s="88">
        <v>32660</v>
      </c>
      <c r="K208" s="88">
        <v>228550</v>
      </c>
      <c r="L208" s="88">
        <v>1151</v>
      </c>
      <c r="M208" s="88">
        <v>22986</v>
      </c>
      <c r="N208" s="88">
        <v>6344</v>
      </c>
      <c r="O208" s="88">
        <v>5308</v>
      </c>
      <c r="P208" s="88">
        <v>893</v>
      </c>
      <c r="Q208" s="88">
        <v>144</v>
      </c>
      <c r="R208" s="88">
        <v>1037</v>
      </c>
      <c r="S208" s="88">
        <v>36825</v>
      </c>
      <c r="T208" s="88">
        <v>265376</v>
      </c>
      <c r="U208" s="88">
        <v>15146</v>
      </c>
      <c r="V208" s="88">
        <v>2872</v>
      </c>
      <c r="W208" s="88">
        <v>1847</v>
      </c>
      <c r="X208" s="88">
        <v>184</v>
      </c>
      <c r="Y208" s="88">
        <v>20049</v>
      </c>
      <c r="Z208" s="88">
        <v>20049</v>
      </c>
      <c r="AA208" s="88">
        <v>32975</v>
      </c>
      <c r="AB208" s="88">
        <v>996</v>
      </c>
      <c r="AC208" s="88">
        <v>1700</v>
      </c>
      <c r="AD208" s="88">
        <v>5853</v>
      </c>
      <c r="AE208" s="88">
        <v>947</v>
      </c>
      <c r="AF208" s="88">
        <v>1966</v>
      </c>
      <c r="AG208" s="88">
        <v>2913</v>
      </c>
      <c r="AH208" s="88">
        <v>44438</v>
      </c>
      <c r="AI208" s="88">
        <v>64486</v>
      </c>
      <c r="AJ208" s="88">
        <v>200890</v>
      </c>
      <c r="AK208" s="88">
        <v>169643</v>
      </c>
      <c r="AL208" s="88">
        <v>14257</v>
      </c>
      <c r="AM208" s="88">
        <v>16989</v>
      </c>
      <c r="AN208" s="88">
        <v>265376</v>
      </c>
      <c r="AO208" s="88">
        <v>22387</v>
      </c>
      <c r="AP208" s="88">
        <v>26468</v>
      </c>
      <c r="AQ208" s="88">
        <v>147736</v>
      </c>
      <c r="AR208" s="88">
        <v>9394</v>
      </c>
      <c r="AS208" s="88">
        <v>16608</v>
      </c>
      <c r="AT208" s="88">
        <v>7159</v>
      </c>
      <c r="AU208" s="88">
        <v>-322</v>
      </c>
      <c r="AV208" s="88">
        <v>5</v>
      </c>
      <c r="AW208" s="88">
        <v>32844</v>
      </c>
      <c r="AX208" s="88">
        <v>229435</v>
      </c>
      <c r="AY208" s="88">
        <v>1140</v>
      </c>
      <c r="AZ208" s="88">
        <v>30853</v>
      </c>
      <c r="BA208" s="88">
        <v>6457</v>
      </c>
      <c r="BB208" s="88">
        <v>5211</v>
      </c>
      <c r="BC208" s="88">
        <v>889</v>
      </c>
      <c r="BD208" s="88">
        <v>128</v>
      </c>
      <c r="BE208" s="88">
        <v>1017</v>
      </c>
      <c r="BF208" s="88">
        <v>44678</v>
      </c>
      <c r="BG208" s="88">
        <v>274113</v>
      </c>
      <c r="BH208" s="88">
        <v>14764</v>
      </c>
      <c r="BI208" s="88">
        <v>2755</v>
      </c>
      <c r="BJ208" s="88">
        <v>1824</v>
      </c>
      <c r="BK208" s="88">
        <v>197</v>
      </c>
      <c r="BL208" s="88">
        <v>19541</v>
      </c>
      <c r="BM208" s="88">
        <v>19541</v>
      </c>
      <c r="BN208" s="88">
        <v>33024</v>
      </c>
      <c r="BO208" s="88">
        <v>992</v>
      </c>
      <c r="BP208" s="88">
        <v>1701</v>
      </c>
      <c r="BQ208" s="88">
        <v>5854</v>
      </c>
      <c r="BR208" s="88">
        <v>941</v>
      </c>
      <c r="BS208" s="88">
        <v>2068</v>
      </c>
      <c r="BT208" s="88">
        <v>3009</v>
      </c>
      <c r="BU208" s="88">
        <v>44580</v>
      </c>
      <c r="BV208" s="88">
        <v>64121</v>
      </c>
      <c r="BW208" s="88">
        <v>209993</v>
      </c>
      <c r="BX208" s="88">
        <v>169827</v>
      </c>
      <c r="BY208" s="88">
        <v>23187</v>
      </c>
      <c r="BZ208" s="88">
        <v>16978</v>
      </c>
      <c r="CA208" s="88">
        <v>274113</v>
      </c>
      <c r="CB208" s="88">
        <v>22349</v>
      </c>
      <c r="CC208" s="88">
        <v>31050</v>
      </c>
      <c r="CD208" s="88">
        <v>150790</v>
      </c>
      <c r="CE208" s="88">
        <v>9394</v>
      </c>
      <c r="CF208" s="88">
        <v>16608</v>
      </c>
      <c r="CG208" s="88">
        <v>6125</v>
      </c>
      <c r="CH208" s="88">
        <v>-281</v>
      </c>
      <c r="CI208" s="88">
        <v>5</v>
      </c>
      <c r="CJ208" s="88">
        <v>31851</v>
      </c>
      <c r="CK208" s="88">
        <v>236041</v>
      </c>
      <c r="CL208" s="88">
        <v>1140</v>
      </c>
      <c r="CM208" s="88">
        <v>31309</v>
      </c>
      <c r="CN208" s="88">
        <v>6529</v>
      </c>
      <c r="CO208" s="88">
        <v>5235</v>
      </c>
      <c r="CP208" s="88">
        <v>891</v>
      </c>
      <c r="CQ208" s="88">
        <v>121</v>
      </c>
      <c r="CR208" s="88">
        <v>1012</v>
      </c>
      <c r="CS208" s="88">
        <v>45224</v>
      </c>
      <c r="CT208" s="88">
        <v>281265</v>
      </c>
      <c r="CU208" s="88">
        <v>14764</v>
      </c>
      <c r="CV208" s="88">
        <v>2755</v>
      </c>
      <c r="CW208" s="88">
        <v>1842</v>
      </c>
      <c r="CX208" s="88">
        <v>192</v>
      </c>
      <c r="CY208" s="88">
        <v>19553</v>
      </c>
      <c r="CZ208" s="88">
        <v>19553</v>
      </c>
      <c r="DA208" s="88">
        <v>32252</v>
      </c>
      <c r="DB208" s="88">
        <v>974</v>
      </c>
      <c r="DC208" s="88">
        <v>1701</v>
      </c>
      <c r="DD208" s="88">
        <v>5854</v>
      </c>
      <c r="DE208" s="88">
        <v>880</v>
      </c>
      <c r="DF208" s="88">
        <v>1966</v>
      </c>
      <c r="DG208" s="88">
        <v>2846</v>
      </c>
      <c r="DH208" s="88">
        <v>43626</v>
      </c>
      <c r="DI208" s="88">
        <v>63179</v>
      </c>
      <c r="DJ208" s="88">
        <v>218086</v>
      </c>
      <c r="DK208" s="88">
        <v>177119</v>
      </c>
      <c r="DL208" s="88">
        <v>23990</v>
      </c>
      <c r="DM208" s="88">
        <v>16978</v>
      </c>
      <c r="DN208" s="88">
        <v>281265</v>
      </c>
    </row>
    <row r="209" spans="1:118" x14ac:dyDescent="0.25">
      <c r="A209" s="82">
        <v>39873</v>
      </c>
      <c r="B209" s="88">
        <v>22875</v>
      </c>
      <c r="C209" s="88">
        <v>25701</v>
      </c>
      <c r="D209" s="88">
        <v>147164</v>
      </c>
      <c r="E209" s="88">
        <v>8380</v>
      </c>
      <c r="F209" s="88">
        <v>16582</v>
      </c>
      <c r="G209" s="88">
        <v>6655</v>
      </c>
      <c r="H209" s="88">
        <v>-191</v>
      </c>
      <c r="I209" s="88">
        <v>5</v>
      </c>
      <c r="J209" s="88">
        <v>31431</v>
      </c>
      <c r="K209" s="88">
        <v>227171</v>
      </c>
      <c r="L209" s="88">
        <v>1231</v>
      </c>
      <c r="M209" s="88">
        <v>23564</v>
      </c>
      <c r="N209" s="88">
        <v>6509</v>
      </c>
      <c r="O209" s="88">
        <v>5483</v>
      </c>
      <c r="P209" s="88">
        <v>894</v>
      </c>
      <c r="Q209" s="88">
        <v>137</v>
      </c>
      <c r="R209" s="88">
        <v>1031</v>
      </c>
      <c r="S209" s="88">
        <v>37818</v>
      </c>
      <c r="T209" s="88">
        <v>264988</v>
      </c>
      <c r="U209" s="88">
        <v>12658</v>
      </c>
      <c r="V209" s="88">
        <v>2621</v>
      </c>
      <c r="W209" s="88">
        <v>1463</v>
      </c>
      <c r="X209" s="88">
        <v>169</v>
      </c>
      <c r="Y209" s="88">
        <v>16911</v>
      </c>
      <c r="Z209" s="88">
        <v>16911</v>
      </c>
      <c r="AA209" s="88">
        <v>32869</v>
      </c>
      <c r="AB209" s="88">
        <v>999</v>
      </c>
      <c r="AC209" s="88">
        <v>1747</v>
      </c>
      <c r="AD209" s="88">
        <v>5990</v>
      </c>
      <c r="AE209" s="88">
        <v>951</v>
      </c>
      <c r="AF209" s="88">
        <v>2048</v>
      </c>
      <c r="AG209" s="88">
        <v>2998</v>
      </c>
      <c r="AH209" s="88">
        <v>44603</v>
      </c>
      <c r="AI209" s="88">
        <v>61514</v>
      </c>
      <c r="AJ209" s="88">
        <v>203474</v>
      </c>
      <c r="AK209" s="88">
        <v>170838</v>
      </c>
      <c r="AL209" s="88">
        <v>15500</v>
      </c>
      <c r="AM209" s="88">
        <v>17136</v>
      </c>
      <c r="AN209" s="88">
        <v>264988</v>
      </c>
      <c r="AO209" s="88">
        <v>22899</v>
      </c>
      <c r="AP209" s="88">
        <v>25477</v>
      </c>
      <c r="AQ209" s="88">
        <v>147246</v>
      </c>
      <c r="AR209" s="88">
        <v>8363</v>
      </c>
      <c r="AS209" s="88">
        <v>16578</v>
      </c>
      <c r="AT209" s="88">
        <v>6485</v>
      </c>
      <c r="AU209" s="88">
        <v>-126</v>
      </c>
      <c r="AV209" s="88">
        <v>5</v>
      </c>
      <c r="AW209" s="88">
        <v>31304</v>
      </c>
      <c r="AX209" s="88">
        <v>226926</v>
      </c>
      <c r="AY209" s="88">
        <v>1216</v>
      </c>
      <c r="AZ209" s="88">
        <v>25840</v>
      </c>
      <c r="BA209" s="88">
        <v>7343</v>
      </c>
      <c r="BB209" s="88">
        <v>5540</v>
      </c>
      <c r="BC209" s="88">
        <v>893</v>
      </c>
      <c r="BD209" s="88">
        <v>134</v>
      </c>
      <c r="BE209" s="88">
        <v>1027</v>
      </c>
      <c r="BF209" s="88">
        <v>40967</v>
      </c>
      <c r="BG209" s="88">
        <v>267893</v>
      </c>
      <c r="BH209" s="88">
        <v>11936</v>
      </c>
      <c r="BI209" s="88">
        <v>2617</v>
      </c>
      <c r="BJ209" s="88">
        <v>1342</v>
      </c>
      <c r="BK209" s="88">
        <v>179</v>
      </c>
      <c r="BL209" s="88">
        <v>16073</v>
      </c>
      <c r="BM209" s="88">
        <v>16073</v>
      </c>
      <c r="BN209" s="88">
        <v>31754</v>
      </c>
      <c r="BO209" s="88">
        <v>989</v>
      </c>
      <c r="BP209" s="88">
        <v>1747</v>
      </c>
      <c r="BQ209" s="88">
        <v>5989</v>
      </c>
      <c r="BR209" s="88">
        <v>951</v>
      </c>
      <c r="BS209" s="88">
        <v>2001</v>
      </c>
      <c r="BT209" s="88">
        <v>2952</v>
      </c>
      <c r="BU209" s="88">
        <v>43431</v>
      </c>
      <c r="BV209" s="88">
        <v>59504</v>
      </c>
      <c r="BW209" s="88">
        <v>208389</v>
      </c>
      <c r="BX209" s="88">
        <v>171305</v>
      </c>
      <c r="BY209" s="88">
        <v>19951</v>
      </c>
      <c r="BZ209" s="88">
        <v>17133</v>
      </c>
      <c r="CA209" s="88">
        <v>267893</v>
      </c>
      <c r="CB209" s="88">
        <v>22902</v>
      </c>
      <c r="CC209" s="88">
        <v>23961</v>
      </c>
      <c r="CD209" s="88">
        <v>142600</v>
      </c>
      <c r="CE209" s="88">
        <v>8363</v>
      </c>
      <c r="CF209" s="88">
        <v>16578</v>
      </c>
      <c r="CG209" s="88">
        <v>7280</v>
      </c>
      <c r="CH209" s="88">
        <v>-114</v>
      </c>
      <c r="CI209" s="88">
        <v>5</v>
      </c>
      <c r="CJ209" s="88">
        <v>32112</v>
      </c>
      <c r="CK209" s="88">
        <v>221575</v>
      </c>
      <c r="CL209" s="88">
        <v>1216</v>
      </c>
      <c r="CM209" s="88">
        <v>25270</v>
      </c>
      <c r="CN209" s="88">
        <v>7385</v>
      </c>
      <c r="CO209" s="88">
        <v>5646</v>
      </c>
      <c r="CP209" s="88">
        <v>891</v>
      </c>
      <c r="CQ209" s="88">
        <v>147</v>
      </c>
      <c r="CR209" s="88">
        <v>1038</v>
      </c>
      <c r="CS209" s="88">
        <v>40555</v>
      </c>
      <c r="CT209" s="88">
        <v>262130</v>
      </c>
      <c r="CU209" s="88">
        <v>11936</v>
      </c>
      <c r="CV209" s="88">
        <v>2617</v>
      </c>
      <c r="CW209" s="88">
        <v>1305</v>
      </c>
      <c r="CX209" s="88">
        <v>165</v>
      </c>
      <c r="CY209" s="88">
        <v>16023</v>
      </c>
      <c r="CZ209" s="88">
        <v>16023</v>
      </c>
      <c r="DA209" s="88">
        <v>33252</v>
      </c>
      <c r="DB209" s="88">
        <v>945</v>
      </c>
      <c r="DC209" s="88">
        <v>1747</v>
      </c>
      <c r="DD209" s="88">
        <v>5989</v>
      </c>
      <c r="DE209" s="88">
        <v>1030</v>
      </c>
      <c r="DF209" s="88">
        <v>1926</v>
      </c>
      <c r="DG209" s="88">
        <v>2956</v>
      </c>
      <c r="DH209" s="88">
        <v>44890</v>
      </c>
      <c r="DI209" s="88">
        <v>60913</v>
      </c>
      <c r="DJ209" s="88">
        <v>201217</v>
      </c>
      <c r="DK209" s="88">
        <v>166667</v>
      </c>
      <c r="DL209" s="88">
        <v>17417</v>
      </c>
      <c r="DM209" s="88">
        <v>17133</v>
      </c>
      <c r="DN209" s="88">
        <v>262130</v>
      </c>
    </row>
    <row r="210" spans="1:118" x14ac:dyDescent="0.25">
      <c r="A210" s="82">
        <v>39965</v>
      </c>
      <c r="B210" s="88">
        <v>23334</v>
      </c>
      <c r="C210" s="88">
        <v>25625</v>
      </c>
      <c r="D210" s="88">
        <v>147389</v>
      </c>
      <c r="E210" s="88">
        <v>7569</v>
      </c>
      <c r="F210" s="88">
        <v>16731</v>
      </c>
      <c r="G210" s="88">
        <v>6338</v>
      </c>
      <c r="H210" s="88">
        <v>-121</v>
      </c>
      <c r="I210" s="88">
        <v>5</v>
      </c>
      <c r="J210" s="88">
        <v>30523</v>
      </c>
      <c r="K210" s="88">
        <v>226871</v>
      </c>
      <c r="L210" s="88">
        <v>1486</v>
      </c>
      <c r="M210" s="88">
        <v>24241</v>
      </c>
      <c r="N210" s="88">
        <v>6628</v>
      </c>
      <c r="O210" s="88">
        <v>7417</v>
      </c>
      <c r="P210" s="88">
        <v>878</v>
      </c>
      <c r="Q210" s="88">
        <v>147</v>
      </c>
      <c r="R210" s="88">
        <v>1025</v>
      </c>
      <c r="S210" s="88">
        <v>40797</v>
      </c>
      <c r="T210" s="88">
        <v>267667</v>
      </c>
      <c r="U210" s="88">
        <v>11563</v>
      </c>
      <c r="V210" s="88">
        <v>2468</v>
      </c>
      <c r="W210" s="88">
        <v>1314</v>
      </c>
      <c r="X210" s="88">
        <v>145</v>
      </c>
      <c r="Y210" s="88">
        <v>15491</v>
      </c>
      <c r="Z210" s="88">
        <v>15491</v>
      </c>
      <c r="AA210" s="88">
        <v>33033</v>
      </c>
      <c r="AB210" s="88">
        <v>1021</v>
      </c>
      <c r="AC210" s="88">
        <v>1773</v>
      </c>
      <c r="AD210" s="88">
        <v>6131</v>
      </c>
      <c r="AE210" s="88">
        <v>987</v>
      </c>
      <c r="AF210" s="88">
        <v>2113</v>
      </c>
      <c r="AG210" s="88">
        <v>3100</v>
      </c>
      <c r="AH210" s="88">
        <v>45058</v>
      </c>
      <c r="AI210" s="88">
        <v>60548</v>
      </c>
      <c r="AJ210" s="88">
        <v>207119</v>
      </c>
      <c r="AK210" s="88">
        <v>172823</v>
      </c>
      <c r="AL210" s="88">
        <v>16906</v>
      </c>
      <c r="AM210" s="88">
        <v>17390</v>
      </c>
      <c r="AN210" s="88">
        <v>267667</v>
      </c>
      <c r="AO210" s="88">
        <v>23317</v>
      </c>
      <c r="AP210" s="88">
        <v>25572</v>
      </c>
      <c r="AQ210" s="88">
        <v>146785</v>
      </c>
      <c r="AR210" s="88">
        <v>7433</v>
      </c>
      <c r="AS210" s="88">
        <v>16674</v>
      </c>
      <c r="AT210" s="88">
        <v>6483</v>
      </c>
      <c r="AU210" s="88">
        <v>-132</v>
      </c>
      <c r="AV210" s="88">
        <v>5</v>
      </c>
      <c r="AW210" s="88">
        <v>30462</v>
      </c>
      <c r="AX210" s="88">
        <v>226135</v>
      </c>
      <c r="AY210" s="88">
        <v>1429</v>
      </c>
      <c r="AZ210" s="88">
        <v>33897</v>
      </c>
      <c r="BA210" s="88">
        <v>6641</v>
      </c>
      <c r="BB210" s="88">
        <v>7484</v>
      </c>
      <c r="BC210" s="88">
        <v>892</v>
      </c>
      <c r="BD210" s="88">
        <v>152</v>
      </c>
      <c r="BE210" s="88">
        <v>1044</v>
      </c>
      <c r="BF210" s="88">
        <v>50495</v>
      </c>
      <c r="BG210" s="88">
        <v>276630</v>
      </c>
      <c r="BH210" s="88">
        <v>11689</v>
      </c>
      <c r="BI210" s="88">
        <v>2541</v>
      </c>
      <c r="BJ210" s="88">
        <v>1279</v>
      </c>
      <c r="BK210" s="88">
        <v>124</v>
      </c>
      <c r="BL210" s="88">
        <v>15633</v>
      </c>
      <c r="BM210" s="88">
        <v>15633</v>
      </c>
      <c r="BN210" s="88">
        <v>34805</v>
      </c>
      <c r="BO210" s="88">
        <v>1030</v>
      </c>
      <c r="BP210" s="88">
        <v>1778</v>
      </c>
      <c r="BQ210" s="88">
        <v>6126</v>
      </c>
      <c r="BR210" s="88">
        <v>953</v>
      </c>
      <c r="BS210" s="88">
        <v>2067</v>
      </c>
      <c r="BT210" s="88">
        <v>3019</v>
      </c>
      <c r="BU210" s="88">
        <v>46759</v>
      </c>
      <c r="BV210" s="88">
        <v>62392</v>
      </c>
      <c r="BW210" s="88">
        <v>214238</v>
      </c>
      <c r="BX210" s="88">
        <v>173696</v>
      </c>
      <c r="BY210" s="88">
        <v>23164</v>
      </c>
      <c r="BZ210" s="88">
        <v>17378</v>
      </c>
      <c r="CA210" s="88">
        <v>276630</v>
      </c>
      <c r="CB210" s="88">
        <v>23431</v>
      </c>
      <c r="CC210" s="88">
        <v>23296</v>
      </c>
      <c r="CD210" s="88">
        <v>148089</v>
      </c>
      <c r="CE210" s="88">
        <v>7433</v>
      </c>
      <c r="CF210" s="88">
        <v>16674</v>
      </c>
      <c r="CG210" s="88">
        <v>5371</v>
      </c>
      <c r="CH210" s="88">
        <v>-174</v>
      </c>
      <c r="CI210" s="88">
        <v>5</v>
      </c>
      <c r="CJ210" s="88">
        <v>29309</v>
      </c>
      <c r="CK210" s="88">
        <v>224124</v>
      </c>
      <c r="CL210" s="88">
        <v>1429</v>
      </c>
      <c r="CM210" s="88">
        <v>33813</v>
      </c>
      <c r="CN210" s="88">
        <v>6638</v>
      </c>
      <c r="CO210" s="88">
        <v>7709</v>
      </c>
      <c r="CP210" s="88">
        <v>891</v>
      </c>
      <c r="CQ210" s="88">
        <v>157</v>
      </c>
      <c r="CR210" s="88">
        <v>1048</v>
      </c>
      <c r="CS210" s="88">
        <v>50637</v>
      </c>
      <c r="CT210" s="88">
        <v>274761</v>
      </c>
      <c r="CU210" s="88">
        <v>11689</v>
      </c>
      <c r="CV210" s="88">
        <v>2541</v>
      </c>
      <c r="CW210" s="88">
        <v>1270</v>
      </c>
      <c r="CX210" s="88">
        <v>131</v>
      </c>
      <c r="CY210" s="88">
        <v>15632</v>
      </c>
      <c r="CZ210" s="88">
        <v>15632</v>
      </c>
      <c r="DA210" s="88">
        <v>40702</v>
      </c>
      <c r="DB210" s="88">
        <v>1071</v>
      </c>
      <c r="DC210" s="88">
        <v>1778</v>
      </c>
      <c r="DD210" s="88">
        <v>6126</v>
      </c>
      <c r="DE210" s="88">
        <v>992</v>
      </c>
      <c r="DF210" s="88">
        <v>2439</v>
      </c>
      <c r="DG210" s="88">
        <v>3431</v>
      </c>
      <c r="DH210" s="88">
        <v>53108</v>
      </c>
      <c r="DI210" s="88">
        <v>68740</v>
      </c>
      <c r="DJ210" s="88">
        <v>206021</v>
      </c>
      <c r="DK210" s="88">
        <v>171314</v>
      </c>
      <c r="DL210" s="88">
        <v>17329</v>
      </c>
      <c r="DM210" s="88">
        <v>17378</v>
      </c>
      <c r="DN210" s="88">
        <v>274761</v>
      </c>
    </row>
    <row r="211" spans="1:118" x14ac:dyDescent="0.25">
      <c r="A211" s="82">
        <v>40057</v>
      </c>
      <c r="B211" s="88">
        <v>23728</v>
      </c>
      <c r="C211" s="88">
        <v>26146</v>
      </c>
      <c r="D211" s="88">
        <v>148669</v>
      </c>
      <c r="E211" s="88">
        <v>7470</v>
      </c>
      <c r="F211" s="88">
        <v>16978</v>
      </c>
      <c r="G211" s="88">
        <v>6173</v>
      </c>
      <c r="H211" s="88">
        <v>-32</v>
      </c>
      <c r="I211" s="88">
        <v>5</v>
      </c>
      <c r="J211" s="88">
        <v>30594</v>
      </c>
      <c r="K211" s="88">
        <v>229137</v>
      </c>
      <c r="L211" s="88">
        <v>1806</v>
      </c>
      <c r="M211" s="88">
        <v>24682</v>
      </c>
      <c r="N211" s="88">
        <v>6720</v>
      </c>
      <c r="O211" s="88">
        <v>7675</v>
      </c>
      <c r="P211" s="88">
        <v>858</v>
      </c>
      <c r="Q211" s="88">
        <v>159</v>
      </c>
      <c r="R211" s="88">
        <v>1017</v>
      </c>
      <c r="S211" s="88">
        <v>41901</v>
      </c>
      <c r="T211" s="88">
        <v>271038</v>
      </c>
      <c r="U211" s="88">
        <v>12243</v>
      </c>
      <c r="V211" s="88">
        <v>2382</v>
      </c>
      <c r="W211" s="88">
        <v>1430</v>
      </c>
      <c r="X211" s="88">
        <v>129</v>
      </c>
      <c r="Y211" s="88">
        <v>16185</v>
      </c>
      <c r="Z211" s="88">
        <v>16185</v>
      </c>
      <c r="AA211" s="88">
        <v>32877</v>
      </c>
      <c r="AB211" s="88">
        <v>1053</v>
      </c>
      <c r="AC211" s="88">
        <v>1793</v>
      </c>
      <c r="AD211" s="88">
        <v>6274</v>
      </c>
      <c r="AE211" s="88">
        <v>1039</v>
      </c>
      <c r="AF211" s="88">
        <v>2035</v>
      </c>
      <c r="AG211" s="88">
        <v>3074</v>
      </c>
      <c r="AH211" s="88">
        <v>45071</v>
      </c>
      <c r="AI211" s="88">
        <v>61256</v>
      </c>
      <c r="AJ211" s="88">
        <v>209782</v>
      </c>
      <c r="AK211" s="88">
        <v>175375</v>
      </c>
      <c r="AL211" s="88">
        <v>16734</v>
      </c>
      <c r="AM211" s="88">
        <v>17673</v>
      </c>
      <c r="AN211" s="88">
        <v>271038</v>
      </c>
      <c r="AO211" s="88">
        <v>23735</v>
      </c>
      <c r="AP211" s="88">
        <v>25936</v>
      </c>
      <c r="AQ211" s="88">
        <v>148833</v>
      </c>
      <c r="AR211" s="88">
        <v>7284</v>
      </c>
      <c r="AS211" s="88">
        <v>16968</v>
      </c>
      <c r="AT211" s="88">
        <v>5960</v>
      </c>
      <c r="AU211" s="88">
        <v>-25</v>
      </c>
      <c r="AV211" s="88">
        <v>5</v>
      </c>
      <c r="AW211" s="88">
        <v>30192</v>
      </c>
      <c r="AX211" s="88">
        <v>228696</v>
      </c>
      <c r="AY211" s="88">
        <v>1870</v>
      </c>
      <c r="AZ211" s="88">
        <v>25151</v>
      </c>
      <c r="BA211" s="88">
        <v>6782</v>
      </c>
      <c r="BB211" s="88">
        <v>7552</v>
      </c>
      <c r="BC211" s="88">
        <v>843</v>
      </c>
      <c r="BD211" s="88">
        <v>161</v>
      </c>
      <c r="BE211" s="88">
        <v>1005</v>
      </c>
      <c r="BF211" s="88">
        <v>42361</v>
      </c>
      <c r="BG211" s="88">
        <v>271057</v>
      </c>
      <c r="BH211" s="88">
        <v>12017</v>
      </c>
      <c r="BI211" s="88">
        <v>2339</v>
      </c>
      <c r="BJ211" s="88">
        <v>1469</v>
      </c>
      <c r="BK211" s="88">
        <v>140</v>
      </c>
      <c r="BL211" s="88">
        <v>15965</v>
      </c>
      <c r="BM211" s="88">
        <v>15965</v>
      </c>
      <c r="BN211" s="88">
        <v>31896</v>
      </c>
      <c r="BO211" s="88">
        <v>1046</v>
      </c>
      <c r="BP211" s="88">
        <v>1786</v>
      </c>
      <c r="BQ211" s="88">
        <v>6277</v>
      </c>
      <c r="BR211" s="88">
        <v>1077</v>
      </c>
      <c r="BS211" s="88">
        <v>2185</v>
      </c>
      <c r="BT211" s="88">
        <v>3262</v>
      </c>
      <c r="BU211" s="88">
        <v>44268</v>
      </c>
      <c r="BV211" s="88">
        <v>60233</v>
      </c>
      <c r="BW211" s="88">
        <v>210824</v>
      </c>
      <c r="BX211" s="88">
        <v>175181</v>
      </c>
      <c r="BY211" s="88">
        <v>17940</v>
      </c>
      <c r="BZ211" s="88">
        <v>17704</v>
      </c>
      <c r="CA211" s="88">
        <v>271057</v>
      </c>
      <c r="CB211" s="88">
        <v>23657</v>
      </c>
      <c r="CC211" s="88">
        <v>25669</v>
      </c>
      <c r="CD211" s="88">
        <v>149170</v>
      </c>
      <c r="CE211" s="88">
        <v>7284</v>
      </c>
      <c r="CF211" s="88">
        <v>16968</v>
      </c>
      <c r="CG211" s="88">
        <v>7434</v>
      </c>
      <c r="CH211" s="88">
        <v>-29</v>
      </c>
      <c r="CI211" s="88">
        <v>5</v>
      </c>
      <c r="CJ211" s="88">
        <v>31662</v>
      </c>
      <c r="CK211" s="88">
        <v>230158</v>
      </c>
      <c r="CL211" s="88">
        <v>1870</v>
      </c>
      <c r="CM211" s="88">
        <v>25328</v>
      </c>
      <c r="CN211" s="88">
        <v>6677</v>
      </c>
      <c r="CO211" s="88">
        <v>7327</v>
      </c>
      <c r="CP211" s="88">
        <v>846</v>
      </c>
      <c r="CQ211" s="88">
        <v>150</v>
      </c>
      <c r="CR211" s="88">
        <v>996</v>
      </c>
      <c r="CS211" s="88">
        <v>42197</v>
      </c>
      <c r="CT211" s="88">
        <v>272355</v>
      </c>
      <c r="CU211" s="88">
        <v>12017</v>
      </c>
      <c r="CV211" s="88">
        <v>2339</v>
      </c>
      <c r="CW211" s="88">
        <v>1503</v>
      </c>
      <c r="CX211" s="88">
        <v>147</v>
      </c>
      <c r="CY211" s="88">
        <v>16006</v>
      </c>
      <c r="CZ211" s="88">
        <v>16006</v>
      </c>
      <c r="DA211" s="88">
        <v>25719</v>
      </c>
      <c r="DB211" s="88">
        <v>1072</v>
      </c>
      <c r="DC211" s="88">
        <v>1786</v>
      </c>
      <c r="DD211" s="88">
        <v>6277</v>
      </c>
      <c r="DE211" s="88">
        <v>1018</v>
      </c>
      <c r="DF211" s="88">
        <v>1977</v>
      </c>
      <c r="DG211" s="88">
        <v>2994</v>
      </c>
      <c r="DH211" s="88">
        <v>37848</v>
      </c>
      <c r="DI211" s="88">
        <v>53854</v>
      </c>
      <c r="DJ211" s="88">
        <v>218501</v>
      </c>
      <c r="DK211" s="88">
        <v>174847</v>
      </c>
      <c r="DL211" s="88">
        <v>25951</v>
      </c>
      <c r="DM211" s="88">
        <v>17704</v>
      </c>
      <c r="DN211" s="88">
        <v>272355</v>
      </c>
    </row>
    <row r="212" spans="1:118" x14ac:dyDescent="0.25">
      <c r="A212" s="82">
        <v>40148</v>
      </c>
      <c r="B212" s="88">
        <v>24070</v>
      </c>
      <c r="C212" s="88">
        <v>27016</v>
      </c>
      <c r="D212" s="88">
        <v>151100</v>
      </c>
      <c r="E212" s="88">
        <v>8086</v>
      </c>
      <c r="F212" s="88">
        <v>17233</v>
      </c>
      <c r="G212" s="88">
        <v>6260</v>
      </c>
      <c r="H212" s="88">
        <v>-5</v>
      </c>
      <c r="I212" s="88">
        <v>5</v>
      </c>
      <c r="J212" s="88">
        <v>31579</v>
      </c>
      <c r="K212" s="88">
        <v>233765</v>
      </c>
      <c r="L212" s="88">
        <v>2071</v>
      </c>
      <c r="M212" s="88">
        <v>24919</v>
      </c>
      <c r="N212" s="88">
        <v>6796</v>
      </c>
      <c r="O212" s="88">
        <v>7815</v>
      </c>
      <c r="P212" s="88">
        <v>845</v>
      </c>
      <c r="Q212" s="88">
        <v>168</v>
      </c>
      <c r="R212" s="88">
        <v>1014</v>
      </c>
      <c r="S212" s="88">
        <v>42614</v>
      </c>
      <c r="T212" s="88">
        <v>276379</v>
      </c>
      <c r="U212" s="88">
        <v>13756</v>
      </c>
      <c r="V212" s="88">
        <v>2379</v>
      </c>
      <c r="W212" s="88">
        <v>1610</v>
      </c>
      <c r="X212" s="88">
        <v>139</v>
      </c>
      <c r="Y212" s="88">
        <v>17883</v>
      </c>
      <c r="Z212" s="88">
        <v>17883</v>
      </c>
      <c r="AA212" s="88">
        <v>32561</v>
      </c>
      <c r="AB212" s="88">
        <v>1085</v>
      </c>
      <c r="AC212" s="88">
        <v>1819</v>
      </c>
      <c r="AD212" s="88">
        <v>6412</v>
      </c>
      <c r="AE212" s="88">
        <v>1070</v>
      </c>
      <c r="AF212" s="88">
        <v>1960</v>
      </c>
      <c r="AG212" s="88">
        <v>3030</v>
      </c>
      <c r="AH212" s="88">
        <v>44907</v>
      </c>
      <c r="AI212" s="88">
        <v>62790</v>
      </c>
      <c r="AJ212" s="88">
        <v>213590</v>
      </c>
      <c r="AK212" s="88">
        <v>178005</v>
      </c>
      <c r="AL212" s="88">
        <v>17641</v>
      </c>
      <c r="AM212" s="88">
        <v>17944</v>
      </c>
      <c r="AN212" s="88">
        <v>276379</v>
      </c>
      <c r="AO212" s="88">
        <v>24080</v>
      </c>
      <c r="AP212" s="88">
        <v>27055</v>
      </c>
      <c r="AQ212" s="88">
        <v>151211</v>
      </c>
      <c r="AR212" s="88">
        <v>8080</v>
      </c>
      <c r="AS212" s="88">
        <v>17337</v>
      </c>
      <c r="AT212" s="88">
        <v>6427</v>
      </c>
      <c r="AU212" s="88">
        <v>22</v>
      </c>
      <c r="AV212" s="88">
        <v>5</v>
      </c>
      <c r="AW212" s="88">
        <v>31872</v>
      </c>
      <c r="AX212" s="88">
        <v>234218</v>
      </c>
      <c r="AY212" s="88">
        <v>2083</v>
      </c>
      <c r="AZ212" s="88">
        <v>24709</v>
      </c>
      <c r="BA212" s="88">
        <v>6730</v>
      </c>
      <c r="BB212" s="88">
        <v>7930</v>
      </c>
      <c r="BC212" s="88">
        <v>845</v>
      </c>
      <c r="BD212" s="88">
        <v>170</v>
      </c>
      <c r="BE212" s="88">
        <v>1015</v>
      </c>
      <c r="BF212" s="88">
        <v>42465</v>
      </c>
      <c r="BG212" s="88">
        <v>276683</v>
      </c>
      <c r="BH212" s="88">
        <v>13993</v>
      </c>
      <c r="BI212" s="88">
        <v>2354</v>
      </c>
      <c r="BJ212" s="88">
        <v>1633</v>
      </c>
      <c r="BK212" s="88">
        <v>133</v>
      </c>
      <c r="BL212" s="88">
        <v>18112</v>
      </c>
      <c r="BM212" s="88">
        <v>18112</v>
      </c>
      <c r="BN212" s="88">
        <v>32597</v>
      </c>
      <c r="BO212" s="88">
        <v>1082</v>
      </c>
      <c r="BP212" s="88">
        <v>1817</v>
      </c>
      <c r="BQ212" s="88">
        <v>6414</v>
      </c>
      <c r="BR212" s="88">
        <v>1071</v>
      </c>
      <c r="BS212" s="88">
        <v>1948</v>
      </c>
      <c r="BT212" s="88">
        <v>3019</v>
      </c>
      <c r="BU212" s="88">
        <v>44931</v>
      </c>
      <c r="BV212" s="88">
        <v>63043</v>
      </c>
      <c r="BW212" s="88">
        <v>213640</v>
      </c>
      <c r="BX212" s="88">
        <v>178398</v>
      </c>
      <c r="BY212" s="88">
        <v>17294</v>
      </c>
      <c r="BZ212" s="88">
        <v>17948</v>
      </c>
      <c r="CA212" s="88">
        <v>276683</v>
      </c>
      <c r="CB212" s="88">
        <v>24036</v>
      </c>
      <c r="CC212" s="88">
        <v>30742</v>
      </c>
      <c r="CD212" s="88">
        <v>154252</v>
      </c>
      <c r="CE212" s="88">
        <v>8080</v>
      </c>
      <c r="CF212" s="88">
        <v>17337</v>
      </c>
      <c r="CG212" s="88">
        <v>5567</v>
      </c>
      <c r="CH212" s="88">
        <v>49</v>
      </c>
      <c r="CI212" s="88">
        <v>5</v>
      </c>
      <c r="CJ212" s="88">
        <v>31038</v>
      </c>
      <c r="CK212" s="88">
        <v>240068</v>
      </c>
      <c r="CL212" s="88">
        <v>2083</v>
      </c>
      <c r="CM212" s="88">
        <v>25129</v>
      </c>
      <c r="CN212" s="88">
        <v>6802</v>
      </c>
      <c r="CO212" s="88">
        <v>8041</v>
      </c>
      <c r="CP212" s="88">
        <v>846</v>
      </c>
      <c r="CQ212" s="88">
        <v>161</v>
      </c>
      <c r="CR212" s="88">
        <v>1007</v>
      </c>
      <c r="CS212" s="88">
        <v>43062</v>
      </c>
      <c r="CT212" s="88">
        <v>283131</v>
      </c>
      <c r="CU212" s="88">
        <v>13993</v>
      </c>
      <c r="CV212" s="88">
        <v>2354</v>
      </c>
      <c r="CW212" s="88">
        <v>1649</v>
      </c>
      <c r="CX212" s="88">
        <v>129</v>
      </c>
      <c r="CY212" s="88">
        <v>18125</v>
      </c>
      <c r="CZ212" s="88">
        <v>18125</v>
      </c>
      <c r="DA212" s="88">
        <v>31976</v>
      </c>
      <c r="DB212" s="88">
        <v>1062</v>
      </c>
      <c r="DC212" s="88">
        <v>1817</v>
      </c>
      <c r="DD212" s="88">
        <v>6414</v>
      </c>
      <c r="DE212" s="88">
        <v>996</v>
      </c>
      <c r="DF212" s="88">
        <v>1867</v>
      </c>
      <c r="DG212" s="88">
        <v>2863</v>
      </c>
      <c r="DH212" s="88">
        <v>44132</v>
      </c>
      <c r="DI212" s="88">
        <v>62257</v>
      </c>
      <c r="DJ212" s="88">
        <v>220873</v>
      </c>
      <c r="DK212" s="88">
        <v>185961</v>
      </c>
      <c r="DL212" s="88">
        <v>16964</v>
      </c>
      <c r="DM212" s="88">
        <v>17948</v>
      </c>
      <c r="DN212" s="88">
        <v>283131</v>
      </c>
    </row>
    <row r="213" spans="1:118" x14ac:dyDescent="0.25">
      <c r="A213" s="82">
        <v>40238</v>
      </c>
      <c r="B213" s="88">
        <v>24348</v>
      </c>
      <c r="C213" s="88">
        <v>27603</v>
      </c>
      <c r="D213" s="88">
        <v>154239</v>
      </c>
      <c r="E213" s="88">
        <v>8927</v>
      </c>
      <c r="F213" s="88">
        <v>17527</v>
      </c>
      <c r="G213" s="88">
        <v>6534</v>
      </c>
      <c r="H213" s="88">
        <v>18</v>
      </c>
      <c r="I213" s="88">
        <v>5</v>
      </c>
      <c r="J213" s="88">
        <v>33011</v>
      </c>
      <c r="K213" s="88">
        <v>239200</v>
      </c>
      <c r="L213" s="88">
        <v>2199</v>
      </c>
      <c r="M213" s="88">
        <v>24940</v>
      </c>
      <c r="N213" s="88">
        <v>6825</v>
      </c>
      <c r="O213" s="88">
        <v>7739</v>
      </c>
      <c r="P213" s="88">
        <v>844</v>
      </c>
      <c r="Q213" s="88">
        <v>179</v>
      </c>
      <c r="R213" s="88">
        <v>1023</v>
      </c>
      <c r="S213" s="88">
        <v>42725</v>
      </c>
      <c r="T213" s="88">
        <v>281925</v>
      </c>
      <c r="U213" s="88">
        <v>15267</v>
      </c>
      <c r="V213" s="88">
        <v>2517</v>
      </c>
      <c r="W213" s="88">
        <v>1716</v>
      </c>
      <c r="X213" s="88">
        <v>160</v>
      </c>
      <c r="Y213" s="88">
        <v>19661</v>
      </c>
      <c r="Z213" s="88">
        <v>19661</v>
      </c>
      <c r="AA213" s="88">
        <v>32519</v>
      </c>
      <c r="AB213" s="88">
        <v>1098</v>
      </c>
      <c r="AC213" s="88">
        <v>1856</v>
      </c>
      <c r="AD213" s="88">
        <v>6538</v>
      </c>
      <c r="AE213" s="88">
        <v>1081</v>
      </c>
      <c r="AF213" s="88">
        <v>1975</v>
      </c>
      <c r="AG213" s="88">
        <v>3056</v>
      </c>
      <c r="AH213" s="88">
        <v>45067</v>
      </c>
      <c r="AI213" s="88">
        <v>64727</v>
      </c>
      <c r="AJ213" s="88">
        <v>217198</v>
      </c>
      <c r="AK213" s="88">
        <v>180482</v>
      </c>
      <c r="AL213" s="88">
        <v>18509</v>
      </c>
      <c r="AM213" s="88">
        <v>18207</v>
      </c>
      <c r="AN213" s="88">
        <v>281925</v>
      </c>
      <c r="AO213" s="88">
        <v>24339</v>
      </c>
      <c r="AP213" s="88">
        <v>28183</v>
      </c>
      <c r="AQ213" s="88">
        <v>153961</v>
      </c>
      <c r="AR213" s="88">
        <v>9105</v>
      </c>
      <c r="AS213" s="88">
        <v>17544</v>
      </c>
      <c r="AT213" s="88">
        <v>6358</v>
      </c>
      <c r="AU213" s="88">
        <v>0</v>
      </c>
      <c r="AV213" s="88">
        <v>5</v>
      </c>
      <c r="AW213" s="88">
        <v>33012</v>
      </c>
      <c r="AX213" s="88">
        <v>239495</v>
      </c>
      <c r="AY213" s="88">
        <v>2202</v>
      </c>
      <c r="AZ213" s="88">
        <v>24988</v>
      </c>
      <c r="BA213" s="88">
        <v>8711</v>
      </c>
      <c r="BB213" s="88">
        <v>6131</v>
      </c>
      <c r="BC213" s="88">
        <v>848</v>
      </c>
      <c r="BD213" s="88">
        <v>163</v>
      </c>
      <c r="BE213" s="88">
        <v>1011</v>
      </c>
      <c r="BF213" s="88">
        <v>43043</v>
      </c>
      <c r="BG213" s="88">
        <v>282538</v>
      </c>
      <c r="BH213" s="88">
        <v>15172</v>
      </c>
      <c r="BI213" s="88">
        <v>2511</v>
      </c>
      <c r="BJ213" s="88">
        <v>1731</v>
      </c>
      <c r="BK213" s="88">
        <v>152</v>
      </c>
      <c r="BL213" s="88">
        <v>19566</v>
      </c>
      <c r="BM213" s="88">
        <v>19566</v>
      </c>
      <c r="BN213" s="88">
        <v>32844</v>
      </c>
      <c r="BO213" s="88">
        <v>1104</v>
      </c>
      <c r="BP213" s="88">
        <v>1856</v>
      </c>
      <c r="BQ213" s="88">
        <v>6539</v>
      </c>
      <c r="BR213" s="88">
        <v>1069</v>
      </c>
      <c r="BS213" s="88">
        <v>1689</v>
      </c>
      <c r="BT213" s="88">
        <v>2758</v>
      </c>
      <c r="BU213" s="88">
        <v>45101</v>
      </c>
      <c r="BV213" s="88">
        <v>64668</v>
      </c>
      <c r="BW213" s="88">
        <v>217870</v>
      </c>
      <c r="BX213" s="88">
        <v>180320</v>
      </c>
      <c r="BY213" s="88">
        <v>19349</v>
      </c>
      <c r="BZ213" s="88">
        <v>18201</v>
      </c>
      <c r="CA213" s="88">
        <v>282538</v>
      </c>
      <c r="CB213" s="88">
        <v>24344</v>
      </c>
      <c r="CC213" s="88">
        <v>26549</v>
      </c>
      <c r="CD213" s="88">
        <v>149061</v>
      </c>
      <c r="CE213" s="88">
        <v>9105</v>
      </c>
      <c r="CF213" s="88">
        <v>17544</v>
      </c>
      <c r="CG213" s="88">
        <v>6855</v>
      </c>
      <c r="CH213" s="88">
        <v>30</v>
      </c>
      <c r="CI213" s="88">
        <v>5</v>
      </c>
      <c r="CJ213" s="88">
        <v>33539</v>
      </c>
      <c r="CK213" s="88">
        <v>233493</v>
      </c>
      <c r="CL213" s="88">
        <v>2202</v>
      </c>
      <c r="CM213" s="88">
        <v>24442</v>
      </c>
      <c r="CN213" s="88">
        <v>8753</v>
      </c>
      <c r="CO213" s="88">
        <v>6338</v>
      </c>
      <c r="CP213" s="88">
        <v>846</v>
      </c>
      <c r="CQ213" s="88">
        <v>172</v>
      </c>
      <c r="CR213" s="88">
        <v>1018</v>
      </c>
      <c r="CS213" s="88">
        <v>42753</v>
      </c>
      <c r="CT213" s="88">
        <v>276245</v>
      </c>
      <c r="CU213" s="88">
        <v>15172</v>
      </c>
      <c r="CV213" s="88">
        <v>2511</v>
      </c>
      <c r="CW213" s="88">
        <v>1691</v>
      </c>
      <c r="CX213" s="88">
        <v>138</v>
      </c>
      <c r="CY213" s="88">
        <v>19513</v>
      </c>
      <c r="CZ213" s="88">
        <v>19513</v>
      </c>
      <c r="DA213" s="88">
        <v>34393</v>
      </c>
      <c r="DB213" s="88">
        <v>1052</v>
      </c>
      <c r="DC213" s="88">
        <v>1856</v>
      </c>
      <c r="DD213" s="88">
        <v>6539</v>
      </c>
      <c r="DE213" s="88">
        <v>1160</v>
      </c>
      <c r="DF213" s="88">
        <v>1617</v>
      </c>
      <c r="DG213" s="88">
        <v>2777</v>
      </c>
      <c r="DH213" s="88">
        <v>46617</v>
      </c>
      <c r="DI213" s="88">
        <v>66129</v>
      </c>
      <c r="DJ213" s="88">
        <v>210116</v>
      </c>
      <c r="DK213" s="88">
        <v>175557</v>
      </c>
      <c r="DL213" s="88">
        <v>16358</v>
      </c>
      <c r="DM213" s="88">
        <v>18201</v>
      </c>
      <c r="DN213" s="88">
        <v>276245</v>
      </c>
    </row>
    <row r="214" spans="1:118" x14ac:dyDescent="0.25">
      <c r="A214" s="82">
        <v>40330</v>
      </c>
      <c r="B214" s="88">
        <v>24562</v>
      </c>
      <c r="C214" s="88">
        <v>27881</v>
      </c>
      <c r="D214" s="88">
        <v>157677</v>
      </c>
      <c r="E214" s="88">
        <v>9538</v>
      </c>
      <c r="F214" s="88">
        <v>17987</v>
      </c>
      <c r="G214" s="88">
        <v>6883</v>
      </c>
      <c r="H214" s="88">
        <v>42</v>
      </c>
      <c r="I214" s="88">
        <v>5</v>
      </c>
      <c r="J214" s="88">
        <v>34455</v>
      </c>
      <c r="K214" s="88">
        <v>244575</v>
      </c>
      <c r="L214" s="88">
        <v>2216</v>
      </c>
      <c r="M214" s="88">
        <v>25185</v>
      </c>
      <c r="N214" s="88">
        <v>6787</v>
      </c>
      <c r="O214" s="88">
        <v>7551</v>
      </c>
      <c r="P214" s="88">
        <v>846</v>
      </c>
      <c r="Q214" s="88">
        <v>186</v>
      </c>
      <c r="R214" s="88">
        <v>1033</v>
      </c>
      <c r="S214" s="88">
        <v>42772</v>
      </c>
      <c r="T214" s="88">
        <v>287347</v>
      </c>
      <c r="U214" s="88">
        <v>16307</v>
      </c>
      <c r="V214" s="88">
        <v>2727</v>
      </c>
      <c r="W214" s="88">
        <v>1769</v>
      </c>
      <c r="X214" s="88">
        <v>176</v>
      </c>
      <c r="Y214" s="88">
        <v>20978</v>
      </c>
      <c r="Z214" s="88">
        <v>20978</v>
      </c>
      <c r="AA214" s="88">
        <v>33359</v>
      </c>
      <c r="AB214" s="88">
        <v>1076</v>
      </c>
      <c r="AC214" s="88">
        <v>1900</v>
      </c>
      <c r="AD214" s="88">
        <v>6655</v>
      </c>
      <c r="AE214" s="88">
        <v>1092</v>
      </c>
      <c r="AF214" s="88">
        <v>2100</v>
      </c>
      <c r="AG214" s="88">
        <v>3192</v>
      </c>
      <c r="AH214" s="88">
        <v>46182</v>
      </c>
      <c r="AI214" s="88">
        <v>67160</v>
      </c>
      <c r="AJ214" s="88">
        <v>220187</v>
      </c>
      <c r="AK214" s="88">
        <v>183253</v>
      </c>
      <c r="AL214" s="88">
        <v>18439</v>
      </c>
      <c r="AM214" s="88">
        <v>18495</v>
      </c>
      <c r="AN214" s="88">
        <v>287347</v>
      </c>
      <c r="AO214" s="88">
        <v>24599</v>
      </c>
      <c r="AP214" s="88">
        <v>27393</v>
      </c>
      <c r="AQ214" s="88">
        <v>157919</v>
      </c>
      <c r="AR214" s="88">
        <v>9634</v>
      </c>
      <c r="AS214" s="88">
        <v>17724</v>
      </c>
      <c r="AT214" s="88">
        <v>6999</v>
      </c>
      <c r="AU214" s="88">
        <v>13</v>
      </c>
      <c r="AV214" s="88">
        <v>5</v>
      </c>
      <c r="AW214" s="88">
        <v>34375</v>
      </c>
      <c r="AX214" s="88">
        <v>244285</v>
      </c>
      <c r="AY214" s="88">
        <v>2227</v>
      </c>
      <c r="AZ214" s="88">
        <v>25116</v>
      </c>
      <c r="BA214" s="88">
        <v>6867</v>
      </c>
      <c r="BB214" s="88">
        <v>7618</v>
      </c>
      <c r="BC214" s="88">
        <v>848</v>
      </c>
      <c r="BD214" s="88">
        <v>208</v>
      </c>
      <c r="BE214" s="88">
        <v>1055</v>
      </c>
      <c r="BF214" s="88">
        <v>42884</v>
      </c>
      <c r="BG214" s="88">
        <v>287169</v>
      </c>
      <c r="BH214" s="88">
        <v>16731</v>
      </c>
      <c r="BI214" s="88">
        <v>2725</v>
      </c>
      <c r="BJ214" s="88">
        <v>1778</v>
      </c>
      <c r="BK214" s="88">
        <v>197</v>
      </c>
      <c r="BL214" s="88">
        <v>21431</v>
      </c>
      <c r="BM214" s="88">
        <v>21431</v>
      </c>
      <c r="BN214" s="88">
        <v>32927</v>
      </c>
      <c r="BO214" s="88">
        <v>1095</v>
      </c>
      <c r="BP214" s="88">
        <v>1902</v>
      </c>
      <c r="BQ214" s="88">
        <v>6652</v>
      </c>
      <c r="BR214" s="88">
        <v>1084</v>
      </c>
      <c r="BS214" s="88">
        <v>2393</v>
      </c>
      <c r="BT214" s="88">
        <v>3477</v>
      </c>
      <c r="BU214" s="88">
        <v>46053</v>
      </c>
      <c r="BV214" s="88">
        <v>67484</v>
      </c>
      <c r="BW214" s="88">
        <v>219685</v>
      </c>
      <c r="BX214" s="88">
        <v>183686</v>
      </c>
      <c r="BY214" s="88">
        <v>17538</v>
      </c>
      <c r="BZ214" s="88">
        <v>18461</v>
      </c>
      <c r="CA214" s="88">
        <v>287169</v>
      </c>
      <c r="CB214" s="88">
        <v>24714</v>
      </c>
      <c r="CC214" s="88">
        <v>25592</v>
      </c>
      <c r="CD214" s="88">
        <v>159502</v>
      </c>
      <c r="CE214" s="88">
        <v>9634</v>
      </c>
      <c r="CF214" s="88">
        <v>17724</v>
      </c>
      <c r="CG214" s="88">
        <v>5927</v>
      </c>
      <c r="CH214" s="88">
        <v>-51</v>
      </c>
      <c r="CI214" s="88">
        <v>5</v>
      </c>
      <c r="CJ214" s="88">
        <v>33238</v>
      </c>
      <c r="CK214" s="88">
        <v>243047</v>
      </c>
      <c r="CL214" s="88">
        <v>2227</v>
      </c>
      <c r="CM214" s="88">
        <v>24959</v>
      </c>
      <c r="CN214" s="88">
        <v>6858</v>
      </c>
      <c r="CO214" s="88">
        <v>7768</v>
      </c>
      <c r="CP214" s="88">
        <v>846</v>
      </c>
      <c r="CQ214" s="88">
        <v>225</v>
      </c>
      <c r="CR214" s="88">
        <v>1070</v>
      </c>
      <c r="CS214" s="88">
        <v>42882</v>
      </c>
      <c r="CT214" s="88">
        <v>285929</v>
      </c>
      <c r="CU214" s="88">
        <v>16731</v>
      </c>
      <c r="CV214" s="88">
        <v>2725</v>
      </c>
      <c r="CW214" s="88">
        <v>1763</v>
      </c>
      <c r="CX214" s="88">
        <v>209</v>
      </c>
      <c r="CY214" s="88">
        <v>21428</v>
      </c>
      <c r="CZ214" s="88">
        <v>21428</v>
      </c>
      <c r="DA214" s="88">
        <v>38314</v>
      </c>
      <c r="DB214" s="88">
        <v>1141</v>
      </c>
      <c r="DC214" s="88">
        <v>1902</v>
      </c>
      <c r="DD214" s="88">
        <v>6652</v>
      </c>
      <c r="DE214" s="88">
        <v>1127</v>
      </c>
      <c r="DF214" s="88">
        <v>2809</v>
      </c>
      <c r="DG214" s="88">
        <v>3936</v>
      </c>
      <c r="DH214" s="88">
        <v>51945</v>
      </c>
      <c r="DI214" s="88">
        <v>73374</v>
      </c>
      <c r="DJ214" s="88">
        <v>212555</v>
      </c>
      <c r="DK214" s="88">
        <v>181151</v>
      </c>
      <c r="DL214" s="88">
        <v>12943</v>
      </c>
      <c r="DM214" s="88">
        <v>18461</v>
      </c>
      <c r="DN214" s="88">
        <v>285929</v>
      </c>
    </row>
    <row r="215" spans="1:118" x14ac:dyDescent="0.25">
      <c r="A215" s="82">
        <v>40422</v>
      </c>
      <c r="B215" s="88">
        <v>24782</v>
      </c>
      <c r="C215" s="88">
        <v>28199</v>
      </c>
      <c r="D215" s="88">
        <v>161214</v>
      </c>
      <c r="E215" s="88">
        <v>9886</v>
      </c>
      <c r="F215" s="88">
        <v>18623</v>
      </c>
      <c r="G215" s="88">
        <v>7130</v>
      </c>
      <c r="H215" s="88">
        <v>85</v>
      </c>
      <c r="I215" s="88">
        <v>5</v>
      </c>
      <c r="J215" s="88">
        <v>35729</v>
      </c>
      <c r="K215" s="88">
        <v>249925</v>
      </c>
      <c r="L215" s="88">
        <v>2204</v>
      </c>
      <c r="M215" s="88">
        <v>25835</v>
      </c>
      <c r="N215" s="88">
        <v>6683</v>
      </c>
      <c r="O215" s="88">
        <v>7405</v>
      </c>
      <c r="P215" s="88">
        <v>846</v>
      </c>
      <c r="Q215" s="88">
        <v>182</v>
      </c>
      <c r="R215" s="88">
        <v>1029</v>
      </c>
      <c r="S215" s="88">
        <v>43156</v>
      </c>
      <c r="T215" s="88">
        <v>293081</v>
      </c>
      <c r="U215" s="88">
        <v>16819</v>
      </c>
      <c r="V215" s="88">
        <v>2884</v>
      </c>
      <c r="W215" s="88">
        <v>1833</v>
      </c>
      <c r="X215" s="88">
        <v>179</v>
      </c>
      <c r="Y215" s="88">
        <v>21714</v>
      </c>
      <c r="Z215" s="88">
        <v>21714</v>
      </c>
      <c r="AA215" s="88">
        <v>34470</v>
      </c>
      <c r="AB215" s="88">
        <v>1030</v>
      </c>
      <c r="AC215" s="88">
        <v>1945</v>
      </c>
      <c r="AD215" s="88">
        <v>6769</v>
      </c>
      <c r="AE215" s="88">
        <v>1117</v>
      </c>
      <c r="AF215" s="88">
        <v>2224</v>
      </c>
      <c r="AG215" s="88">
        <v>3341</v>
      </c>
      <c r="AH215" s="88">
        <v>47555</v>
      </c>
      <c r="AI215" s="88">
        <v>69270</v>
      </c>
      <c r="AJ215" s="88">
        <v>223811</v>
      </c>
      <c r="AK215" s="88">
        <v>185583</v>
      </c>
      <c r="AL215" s="88">
        <v>19426</v>
      </c>
      <c r="AM215" s="88">
        <v>18803</v>
      </c>
      <c r="AN215" s="88">
        <v>293081</v>
      </c>
      <c r="AO215" s="88">
        <v>24750</v>
      </c>
      <c r="AP215" s="88">
        <v>28196</v>
      </c>
      <c r="AQ215" s="88">
        <v>161209</v>
      </c>
      <c r="AR215" s="88">
        <v>9740</v>
      </c>
      <c r="AS215" s="88">
        <v>18794</v>
      </c>
      <c r="AT215" s="88">
        <v>7156</v>
      </c>
      <c r="AU215" s="88">
        <v>124</v>
      </c>
      <c r="AV215" s="88">
        <v>5</v>
      </c>
      <c r="AW215" s="88">
        <v>35819</v>
      </c>
      <c r="AX215" s="88">
        <v>249974</v>
      </c>
      <c r="AY215" s="88">
        <v>2174</v>
      </c>
      <c r="AZ215" s="88">
        <v>25601</v>
      </c>
      <c r="BA215" s="88">
        <v>6693</v>
      </c>
      <c r="BB215" s="88">
        <v>7110</v>
      </c>
      <c r="BC215" s="88">
        <v>844</v>
      </c>
      <c r="BD215" s="88">
        <v>174</v>
      </c>
      <c r="BE215" s="88">
        <v>1018</v>
      </c>
      <c r="BF215" s="88">
        <v>42597</v>
      </c>
      <c r="BG215" s="88">
        <v>292571</v>
      </c>
      <c r="BH215" s="88">
        <v>16539</v>
      </c>
      <c r="BI215" s="88">
        <v>2942</v>
      </c>
      <c r="BJ215" s="88">
        <v>1776</v>
      </c>
      <c r="BK215" s="88">
        <v>172</v>
      </c>
      <c r="BL215" s="88">
        <v>21428</v>
      </c>
      <c r="BM215" s="88">
        <v>21428</v>
      </c>
      <c r="BN215" s="88">
        <v>34324</v>
      </c>
      <c r="BO215" s="88">
        <v>1013</v>
      </c>
      <c r="BP215" s="88">
        <v>1946</v>
      </c>
      <c r="BQ215" s="88">
        <v>6768</v>
      </c>
      <c r="BR215" s="88">
        <v>1131</v>
      </c>
      <c r="BS215" s="88">
        <v>2147</v>
      </c>
      <c r="BT215" s="88">
        <v>3278</v>
      </c>
      <c r="BU215" s="88">
        <v>47329</v>
      </c>
      <c r="BV215" s="88">
        <v>68757</v>
      </c>
      <c r="BW215" s="88">
        <v>223814</v>
      </c>
      <c r="BX215" s="88">
        <v>185481</v>
      </c>
      <c r="BY215" s="88">
        <v>19511</v>
      </c>
      <c r="BZ215" s="88">
        <v>18822</v>
      </c>
      <c r="CA215" s="88">
        <v>292571</v>
      </c>
      <c r="CB215" s="88">
        <v>24676</v>
      </c>
      <c r="CC215" s="88">
        <v>27160</v>
      </c>
      <c r="CD215" s="88">
        <v>161450</v>
      </c>
      <c r="CE215" s="88">
        <v>9740</v>
      </c>
      <c r="CF215" s="88">
        <v>18794</v>
      </c>
      <c r="CG215" s="88">
        <v>8957</v>
      </c>
      <c r="CH215" s="88">
        <v>131</v>
      </c>
      <c r="CI215" s="88">
        <v>5</v>
      </c>
      <c r="CJ215" s="88">
        <v>37627</v>
      </c>
      <c r="CK215" s="88">
        <v>250913</v>
      </c>
      <c r="CL215" s="88">
        <v>2174</v>
      </c>
      <c r="CM215" s="88">
        <v>25831</v>
      </c>
      <c r="CN215" s="88">
        <v>6610</v>
      </c>
      <c r="CO215" s="88">
        <v>6783</v>
      </c>
      <c r="CP215" s="88">
        <v>847</v>
      </c>
      <c r="CQ215" s="88">
        <v>159</v>
      </c>
      <c r="CR215" s="88">
        <v>1006</v>
      </c>
      <c r="CS215" s="88">
        <v>42405</v>
      </c>
      <c r="CT215" s="88">
        <v>293318</v>
      </c>
      <c r="CU215" s="88">
        <v>16539</v>
      </c>
      <c r="CV215" s="88">
        <v>2942</v>
      </c>
      <c r="CW215" s="88">
        <v>1811</v>
      </c>
      <c r="CX215" s="88">
        <v>182</v>
      </c>
      <c r="CY215" s="88">
        <v>21473</v>
      </c>
      <c r="CZ215" s="88">
        <v>21473</v>
      </c>
      <c r="DA215" s="88">
        <v>27652</v>
      </c>
      <c r="DB215" s="88">
        <v>1039</v>
      </c>
      <c r="DC215" s="88">
        <v>1946</v>
      </c>
      <c r="DD215" s="88">
        <v>6768</v>
      </c>
      <c r="DE215" s="88">
        <v>1073</v>
      </c>
      <c r="DF215" s="88">
        <v>1949</v>
      </c>
      <c r="DG215" s="88">
        <v>3023</v>
      </c>
      <c r="DH215" s="88">
        <v>40427</v>
      </c>
      <c r="DI215" s="88">
        <v>61900</v>
      </c>
      <c r="DJ215" s="88">
        <v>231418</v>
      </c>
      <c r="DK215" s="88">
        <v>185291</v>
      </c>
      <c r="DL215" s="88">
        <v>27306</v>
      </c>
      <c r="DM215" s="88">
        <v>18822</v>
      </c>
      <c r="DN215" s="88">
        <v>293318</v>
      </c>
    </row>
    <row r="216" spans="1:118" x14ac:dyDescent="0.25">
      <c r="A216" s="82">
        <v>40513</v>
      </c>
      <c r="B216" s="88">
        <v>25051</v>
      </c>
      <c r="C216" s="88">
        <v>28832</v>
      </c>
      <c r="D216" s="88">
        <v>164542</v>
      </c>
      <c r="E216" s="88">
        <v>10135</v>
      </c>
      <c r="F216" s="88">
        <v>19210</v>
      </c>
      <c r="G216" s="88">
        <v>7196</v>
      </c>
      <c r="H216" s="88">
        <v>128</v>
      </c>
      <c r="I216" s="88">
        <v>5</v>
      </c>
      <c r="J216" s="88">
        <v>36674</v>
      </c>
      <c r="K216" s="88">
        <v>255099</v>
      </c>
      <c r="L216" s="88">
        <v>2200</v>
      </c>
      <c r="M216" s="88">
        <v>26441</v>
      </c>
      <c r="N216" s="88">
        <v>6608</v>
      </c>
      <c r="O216" s="88">
        <v>7274</v>
      </c>
      <c r="P216" s="88">
        <v>846</v>
      </c>
      <c r="Q216" s="88">
        <v>169</v>
      </c>
      <c r="R216" s="88">
        <v>1015</v>
      </c>
      <c r="S216" s="88">
        <v>43538</v>
      </c>
      <c r="T216" s="88">
        <v>298637</v>
      </c>
      <c r="U216" s="88">
        <v>17180</v>
      </c>
      <c r="V216" s="88">
        <v>2942</v>
      </c>
      <c r="W216" s="88">
        <v>1930</v>
      </c>
      <c r="X216" s="88">
        <v>176</v>
      </c>
      <c r="Y216" s="88">
        <v>22228</v>
      </c>
      <c r="Z216" s="88">
        <v>22228</v>
      </c>
      <c r="AA216" s="88">
        <v>35463</v>
      </c>
      <c r="AB216" s="88">
        <v>981</v>
      </c>
      <c r="AC216" s="88">
        <v>1992</v>
      </c>
      <c r="AD216" s="88">
        <v>6878</v>
      </c>
      <c r="AE216" s="88">
        <v>1127</v>
      </c>
      <c r="AF216" s="88">
        <v>2240</v>
      </c>
      <c r="AG216" s="88">
        <v>3366</v>
      </c>
      <c r="AH216" s="88">
        <v>48681</v>
      </c>
      <c r="AI216" s="88">
        <v>70909</v>
      </c>
      <c r="AJ216" s="88">
        <v>227728</v>
      </c>
      <c r="AK216" s="88">
        <v>188197</v>
      </c>
      <c r="AL216" s="88">
        <v>20458</v>
      </c>
      <c r="AM216" s="88">
        <v>19073</v>
      </c>
      <c r="AN216" s="88">
        <v>298637</v>
      </c>
      <c r="AO216" s="88">
        <v>25020</v>
      </c>
      <c r="AP216" s="88">
        <v>28849</v>
      </c>
      <c r="AQ216" s="88">
        <v>164563</v>
      </c>
      <c r="AR216" s="88">
        <v>10138</v>
      </c>
      <c r="AS216" s="88">
        <v>19247</v>
      </c>
      <c r="AT216" s="88">
        <v>7188</v>
      </c>
      <c r="AU216" s="88">
        <v>107</v>
      </c>
      <c r="AV216" s="88">
        <v>5</v>
      </c>
      <c r="AW216" s="88">
        <v>36685</v>
      </c>
      <c r="AX216" s="88">
        <v>255117</v>
      </c>
      <c r="AY216" s="88">
        <v>2200</v>
      </c>
      <c r="AZ216" s="88">
        <v>26848</v>
      </c>
      <c r="BA216" s="88">
        <v>8433</v>
      </c>
      <c r="BB216" s="88">
        <v>7561</v>
      </c>
      <c r="BC216" s="88">
        <v>845</v>
      </c>
      <c r="BD216" s="88">
        <v>173</v>
      </c>
      <c r="BE216" s="88">
        <v>1019</v>
      </c>
      <c r="BF216" s="88">
        <v>46060</v>
      </c>
      <c r="BG216" s="88">
        <v>301177</v>
      </c>
      <c r="BH216" s="88">
        <v>17152</v>
      </c>
      <c r="BI216" s="88">
        <v>2920</v>
      </c>
      <c r="BJ216" s="88">
        <v>1960</v>
      </c>
      <c r="BK216" s="88">
        <v>173</v>
      </c>
      <c r="BL216" s="88">
        <v>22205</v>
      </c>
      <c r="BM216" s="88">
        <v>22205</v>
      </c>
      <c r="BN216" s="88">
        <v>36131</v>
      </c>
      <c r="BO216" s="88">
        <v>982</v>
      </c>
      <c r="BP216" s="88">
        <v>1992</v>
      </c>
      <c r="BQ216" s="88">
        <v>6880</v>
      </c>
      <c r="BR216" s="88">
        <v>1129</v>
      </c>
      <c r="BS216" s="88">
        <v>2220</v>
      </c>
      <c r="BT216" s="88">
        <v>3350</v>
      </c>
      <c r="BU216" s="88">
        <v>49335</v>
      </c>
      <c r="BV216" s="88">
        <v>71540</v>
      </c>
      <c r="BW216" s="88">
        <v>229637</v>
      </c>
      <c r="BX216" s="88">
        <v>188071</v>
      </c>
      <c r="BY216" s="88">
        <v>22484</v>
      </c>
      <c r="BZ216" s="88">
        <v>19082</v>
      </c>
      <c r="CA216" s="88">
        <v>301177</v>
      </c>
      <c r="CB216" s="88">
        <v>24974</v>
      </c>
      <c r="CC216" s="88">
        <v>33265</v>
      </c>
      <c r="CD216" s="88">
        <v>167862</v>
      </c>
      <c r="CE216" s="88">
        <v>10138</v>
      </c>
      <c r="CF216" s="88">
        <v>19247</v>
      </c>
      <c r="CG216" s="88">
        <v>5825</v>
      </c>
      <c r="CH216" s="88">
        <v>138</v>
      </c>
      <c r="CI216" s="88">
        <v>5</v>
      </c>
      <c r="CJ216" s="88">
        <v>35353</v>
      </c>
      <c r="CK216" s="88">
        <v>261453</v>
      </c>
      <c r="CL216" s="88">
        <v>2200</v>
      </c>
      <c r="CM216" s="88">
        <v>27345</v>
      </c>
      <c r="CN216" s="88">
        <v>8508</v>
      </c>
      <c r="CO216" s="88">
        <v>7733</v>
      </c>
      <c r="CP216" s="88">
        <v>847</v>
      </c>
      <c r="CQ216" s="88">
        <v>164</v>
      </c>
      <c r="CR216" s="88">
        <v>1011</v>
      </c>
      <c r="CS216" s="88">
        <v>46797</v>
      </c>
      <c r="CT216" s="88">
        <v>308250</v>
      </c>
      <c r="CU216" s="88">
        <v>17152</v>
      </c>
      <c r="CV216" s="88">
        <v>2920</v>
      </c>
      <c r="CW216" s="88">
        <v>1975</v>
      </c>
      <c r="CX216" s="88">
        <v>168</v>
      </c>
      <c r="CY216" s="88">
        <v>22214</v>
      </c>
      <c r="CZ216" s="88">
        <v>22214</v>
      </c>
      <c r="DA216" s="88">
        <v>35538</v>
      </c>
      <c r="DB216" s="88">
        <v>962</v>
      </c>
      <c r="DC216" s="88">
        <v>1992</v>
      </c>
      <c r="DD216" s="88">
        <v>6880</v>
      </c>
      <c r="DE216" s="88">
        <v>1045</v>
      </c>
      <c r="DF216" s="88">
        <v>2150</v>
      </c>
      <c r="DG216" s="88">
        <v>3195</v>
      </c>
      <c r="DH216" s="88">
        <v>48568</v>
      </c>
      <c r="DI216" s="88">
        <v>70783</v>
      </c>
      <c r="DJ216" s="88">
        <v>237467</v>
      </c>
      <c r="DK216" s="88">
        <v>195777</v>
      </c>
      <c r="DL216" s="88">
        <v>22608</v>
      </c>
      <c r="DM216" s="88">
        <v>19082</v>
      </c>
      <c r="DN216" s="88">
        <v>308250</v>
      </c>
    </row>
    <row r="217" spans="1:118" x14ac:dyDescent="0.25">
      <c r="A217" s="82">
        <v>40603</v>
      </c>
      <c r="B217" s="88">
        <v>25390</v>
      </c>
      <c r="C217" s="88">
        <v>29519</v>
      </c>
      <c r="D217" s="88">
        <v>167765</v>
      </c>
      <c r="E217" s="88">
        <v>10365</v>
      </c>
      <c r="F217" s="88">
        <v>19555</v>
      </c>
      <c r="G217" s="88">
        <v>7162</v>
      </c>
      <c r="H217" s="88">
        <v>141</v>
      </c>
      <c r="I217" s="88">
        <v>5</v>
      </c>
      <c r="J217" s="88">
        <v>37228</v>
      </c>
      <c r="K217" s="88">
        <v>259901</v>
      </c>
      <c r="L217" s="88">
        <v>2203</v>
      </c>
      <c r="M217" s="88">
        <v>27019</v>
      </c>
      <c r="N217" s="88">
        <v>6809</v>
      </c>
      <c r="O217" s="88">
        <v>7115</v>
      </c>
      <c r="P217" s="88">
        <v>844</v>
      </c>
      <c r="Q217" s="88">
        <v>160</v>
      </c>
      <c r="R217" s="88">
        <v>1004</v>
      </c>
      <c r="S217" s="88">
        <v>44150</v>
      </c>
      <c r="T217" s="88">
        <v>304051</v>
      </c>
      <c r="U217" s="88">
        <v>17592</v>
      </c>
      <c r="V217" s="88">
        <v>2920</v>
      </c>
      <c r="W217" s="88">
        <v>2034</v>
      </c>
      <c r="X217" s="88">
        <v>181</v>
      </c>
      <c r="Y217" s="88">
        <v>22727</v>
      </c>
      <c r="Z217" s="88">
        <v>22727</v>
      </c>
      <c r="AA217" s="88">
        <v>36044</v>
      </c>
      <c r="AB217" s="88">
        <v>969</v>
      </c>
      <c r="AC217" s="88">
        <v>2050</v>
      </c>
      <c r="AD217" s="88">
        <v>6976</v>
      </c>
      <c r="AE217" s="88">
        <v>1136</v>
      </c>
      <c r="AF217" s="88">
        <v>2218</v>
      </c>
      <c r="AG217" s="88">
        <v>3354</v>
      </c>
      <c r="AH217" s="88">
        <v>49394</v>
      </c>
      <c r="AI217" s="88">
        <v>72121</v>
      </c>
      <c r="AJ217" s="88">
        <v>231930</v>
      </c>
      <c r="AK217" s="88">
        <v>191626</v>
      </c>
      <c r="AL217" s="88">
        <v>21064</v>
      </c>
      <c r="AM217" s="88">
        <v>19240</v>
      </c>
      <c r="AN217" s="88">
        <v>304051</v>
      </c>
      <c r="AO217" s="88">
        <v>25440</v>
      </c>
      <c r="AP217" s="88">
        <v>29619</v>
      </c>
      <c r="AQ217" s="88">
        <v>167724</v>
      </c>
      <c r="AR217" s="88">
        <v>10448</v>
      </c>
      <c r="AS217" s="88">
        <v>19595</v>
      </c>
      <c r="AT217" s="88">
        <v>7216</v>
      </c>
      <c r="AU217" s="88">
        <v>149</v>
      </c>
      <c r="AV217" s="88">
        <v>5</v>
      </c>
      <c r="AW217" s="88">
        <v>37412</v>
      </c>
      <c r="AX217" s="88">
        <v>260195</v>
      </c>
      <c r="AY217" s="88">
        <v>2210</v>
      </c>
      <c r="AZ217" s="88">
        <v>27016</v>
      </c>
      <c r="BA217" s="88">
        <v>8399</v>
      </c>
      <c r="BB217" s="88">
        <v>7178</v>
      </c>
      <c r="BC217" s="88">
        <v>849</v>
      </c>
      <c r="BD217" s="88">
        <v>151</v>
      </c>
      <c r="BE217" s="88">
        <v>1001</v>
      </c>
      <c r="BF217" s="88">
        <v>45804</v>
      </c>
      <c r="BG217" s="88">
        <v>305999</v>
      </c>
      <c r="BH217" s="88">
        <v>17595</v>
      </c>
      <c r="BI217" s="88">
        <v>2919</v>
      </c>
      <c r="BJ217" s="88">
        <v>2041</v>
      </c>
      <c r="BK217" s="88">
        <v>173</v>
      </c>
      <c r="BL217" s="88">
        <v>22728</v>
      </c>
      <c r="BM217" s="88">
        <v>22728</v>
      </c>
      <c r="BN217" s="88">
        <v>36053</v>
      </c>
      <c r="BO217" s="88">
        <v>978</v>
      </c>
      <c r="BP217" s="88">
        <v>2048</v>
      </c>
      <c r="BQ217" s="88">
        <v>6979</v>
      </c>
      <c r="BR217" s="88">
        <v>1141</v>
      </c>
      <c r="BS217" s="88">
        <v>2228</v>
      </c>
      <c r="BT217" s="88">
        <v>3369</v>
      </c>
      <c r="BU217" s="88">
        <v>49428</v>
      </c>
      <c r="BV217" s="88">
        <v>72155</v>
      </c>
      <c r="BW217" s="88">
        <v>233844</v>
      </c>
      <c r="BX217" s="88">
        <v>191579</v>
      </c>
      <c r="BY217" s="88">
        <v>23015</v>
      </c>
      <c r="BZ217" s="88">
        <v>19250</v>
      </c>
      <c r="CA217" s="88">
        <v>305999</v>
      </c>
      <c r="CB217" s="88">
        <v>25443</v>
      </c>
      <c r="CC217" s="88">
        <v>27580</v>
      </c>
      <c r="CD217" s="88">
        <v>162340</v>
      </c>
      <c r="CE217" s="88">
        <v>10448</v>
      </c>
      <c r="CF217" s="88">
        <v>19595</v>
      </c>
      <c r="CG217" s="88">
        <v>8208</v>
      </c>
      <c r="CH217" s="88">
        <v>184</v>
      </c>
      <c r="CI217" s="88">
        <v>5</v>
      </c>
      <c r="CJ217" s="88">
        <v>38439</v>
      </c>
      <c r="CK217" s="88">
        <v>253802</v>
      </c>
      <c r="CL217" s="88">
        <v>2210</v>
      </c>
      <c r="CM217" s="88">
        <v>26425</v>
      </c>
      <c r="CN217" s="88">
        <v>8441</v>
      </c>
      <c r="CO217" s="88">
        <v>8718</v>
      </c>
      <c r="CP217" s="88">
        <v>847</v>
      </c>
      <c r="CQ217" s="88">
        <v>157</v>
      </c>
      <c r="CR217" s="88">
        <v>1004</v>
      </c>
      <c r="CS217" s="88">
        <v>46797</v>
      </c>
      <c r="CT217" s="88">
        <v>300599</v>
      </c>
      <c r="CU217" s="88">
        <v>17595</v>
      </c>
      <c r="CV217" s="88">
        <v>2919</v>
      </c>
      <c r="CW217" s="88">
        <v>2007</v>
      </c>
      <c r="CX217" s="88">
        <v>157</v>
      </c>
      <c r="CY217" s="88">
        <v>22679</v>
      </c>
      <c r="CZ217" s="88">
        <v>22679</v>
      </c>
      <c r="DA217" s="88">
        <v>37811</v>
      </c>
      <c r="DB217" s="88">
        <v>931</v>
      </c>
      <c r="DC217" s="88">
        <v>2048</v>
      </c>
      <c r="DD217" s="88">
        <v>6979</v>
      </c>
      <c r="DE217" s="88">
        <v>1238</v>
      </c>
      <c r="DF217" s="88">
        <v>2121</v>
      </c>
      <c r="DG217" s="88">
        <v>3359</v>
      </c>
      <c r="DH217" s="88">
        <v>51129</v>
      </c>
      <c r="DI217" s="88">
        <v>73808</v>
      </c>
      <c r="DJ217" s="88">
        <v>226791</v>
      </c>
      <c r="DK217" s="88">
        <v>186511</v>
      </c>
      <c r="DL217" s="88">
        <v>21030</v>
      </c>
      <c r="DM217" s="88">
        <v>19250</v>
      </c>
      <c r="DN217" s="88">
        <v>300599</v>
      </c>
    </row>
    <row r="218" spans="1:118" x14ac:dyDescent="0.25">
      <c r="A218" s="82">
        <v>40695</v>
      </c>
      <c r="B218" s="88">
        <v>25783</v>
      </c>
      <c r="C218" s="88">
        <v>29955</v>
      </c>
      <c r="D218" s="88">
        <v>170776</v>
      </c>
      <c r="E218" s="88">
        <v>10521</v>
      </c>
      <c r="F218" s="88">
        <v>19709</v>
      </c>
      <c r="G218" s="88">
        <v>7188</v>
      </c>
      <c r="H218" s="88">
        <v>125</v>
      </c>
      <c r="I218" s="88">
        <v>5</v>
      </c>
      <c r="J218" s="88">
        <v>37547</v>
      </c>
      <c r="K218" s="88">
        <v>264061</v>
      </c>
      <c r="L218" s="88">
        <v>2192</v>
      </c>
      <c r="M218" s="88">
        <v>27680</v>
      </c>
      <c r="N218" s="88">
        <v>7306</v>
      </c>
      <c r="O218" s="88">
        <v>7098</v>
      </c>
      <c r="P218" s="88">
        <v>842</v>
      </c>
      <c r="Q218" s="88">
        <v>165</v>
      </c>
      <c r="R218" s="88">
        <v>1008</v>
      </c>
      <c r="S218" s="88">
        <v>45283</v>
      </c>
      <c r="T218" s="88">
        <v>309344</v>
      </c>
      <c r="U218" s="88">
        <v>18029</v>
      </c>
      <c r="V218" s="88">
        <v>2874</v>
      </c>
      <c r="W218" s="88">
        <v>2101</v>
      </c>
      <c r="X218" s="88">
        <v>192</v>
      </c>
      <c r="Y218" s="88">
        <v>23197</v>
      </c>
      <c r="Z218" s="88">
        <v>23197</v>
      </c>
      <c r="AA218" s="88">
        <v>36530</v>
      </c>
      <c r="AB218" s="88">
        <v>1000</v>
      </c>
      <c r="AC218" s="88">
        <v>2123</v>
      </c>
      <c r="AD218" s="88">
        <v>7063</v>
      </c>
      <c r="AE218" s="88">
        <v>1169</v>
      </c>
      <c r="AF218" s="88">
        <v>2252</v>
      </c>
      <c r="AG218" s="88">
        <v>3421</v>
      </c>
      <c r="AH218" s="88">
        <v>50138</v>
      </c>
      <c r="AI218" s="88">
        <v>73334</v>
      </c>
      <c r="AJ218" s="88">
        <v>236010</v>
      </c>
      <c r="AK218" s="88">
        <v>194113</v>
      </c>
      <c r="AL218" s="88">
        <v>22597</v>
      </c>
      <c r="AM218" s="88">
        <v>19299</v>
      </c>
      <c r="AN218" s="88">
        <v>309344</v>
      </c>
      <c r="AO218" s="88">
        <v>25742</v>
      </c>
      <c r="AP218" s="88">
        <v>29937</v>
      </c>
      <c r="AQ218" s="88">
        <v>170707</v>
      </c>
      <c r="AR218" s="88">
        <v>10454</v>
      </c>
      <c r="AS218" s="88">
        <v>19617</v>
      </c>
      <c r="AT218" s="88">
        <v>6959</v>
      </c>
      <c r="AU218" s="88">
        <v>153</v>
      </c>
      <c r="AV218" s="88">
        <v>5</v>
      </c>
      <c r="AW218" s="88">
        <v>37187</v>
      </c>
      <c r="AX218" s="88">
        <v>263573</v>
      </c>
      <c r="AY218" s="88">
        <v>2205</v>
      </c>
      <c r="AZ218" s="88">
        <v>27127</v>
      </c>
      <c r="BA218" s="88">
        <v>7205</v>
      </c>
      <c r="BB218" s="88">
        <v>6762</v>
      </c>
      <c r="BC218" s="88">
        <v>837</v>
      </c>
      <c r="BD218" s="88">
        <v>168</v>
      </c>
      <c r="BE218" s="88">
        <v>1004</v>
      </c>
      <c r="BF218" s="88">
        <v>44304</v>
      </c>
      <c r="BG218" s="88">
        <v>307877</v>
      </c>
      <c r="BH218" s="88">
        <v>18039</v>
      </c>
      <c r="BI218" s="88">
        <v>2870</v>
      </c>
      <c r="BJ218" s="88">
        <v>2102</v>
      </c>
      <c r="BK218" s="88">
        <v>203</v>
      </c>
      <c r="BL218" s="88">
        <v>23214</v>
      </c>
      <c r="BM218" s="88">
        <v>23214</v>
      </c>
      <c r="BN218" s="88">
        <v>35869</v>
      </c>
      <c r="BO218" s="88">
        <v>959</v>
      </c>
      <c r="BP218" s="88">
        <v>2114</v>
      </c>
      <c r="BQ218" s="88">
        <v>7062</v>
      </c>
      <c r="BR218" s="88">
        <v>1128</v>
      </c>
      <c r="BS218" s="88">
        <v>2256</v>
      </c>
      <c r="BT218" s="88">
        <v>3384</v>
      </c>
      <c r="BU218" s="88">
        <v>49389</v>
      </c>
      <c r="BV218" s="88">
        <v>72603</v>
      </c>
      <c r="BW218" s="88">
        <v>235274</v>
      </c>
      <c r="BX218" s="88">
        <v>194466</v>
      </c>
      <c r="BY218" s="88">
        <v>21482</v>
      </c>
      <c r="BZ218" s="88">
        <v>19326</v>
      </c>
      <c r="CA218" s="88">
        <v>307877</v>
      </c>
      <c r="CB218" s="88">
        <v>25859</v>
      </c>
      <c r="CC218" s="88">
        <v>28506</v>
      </c>
      <c r="CD218" s="88">
        <v>172598</v>
      </c>
      <c r="CE218" s="88">
        <v>10454</v>
      </c>
      <c r="CF218" s="88">
        <v>19617</v>
      </c>
      <c r="CG218" s="88">
        <v>5292</v>
      </c>
      <c r="CH218" s="88">
        <v>69</v>
      </c>
      <c r="CI218" s="88">
        <v>5</v>
      </c>
      <c r="CJ218" s="88">
        <v>35436</v>
      </c>
      <c r="CK218" s="88">
        <v>262399</v>
      </c>
      <c r="CL218" s="88">
        <v>2205</v>
      </c>
      <c r="CM218" s="88">
        <v>26901</v>
      </c>
      <c r="CN218" s="88">
        <v>7187</v>
      </c>
      <c r="CO218" s="88">
        <v>5028</v>
      </c>
      <c r="CP218" s="88">
        <v>835</v>
      </c>
      <c r="CQ218" s="88">
        <v>186</v>
      </c>
      <c r="CR218" s="88">
        <v>1021</v>
      </c>
      <c r="CS218" s="88">
        <v>42342</v>
      </c>
      <c r="CT218" s="88">
        <v>304741</v>
      </c>
      <c r="CU218" s="88">
        <v>18039</v>
      </c>
      <c r="CV218" s="88">
        <v>2870</v>
      </c>
      <c r="CW218" s="88">
        <v>2087</v>
      </c>
      <c r="CX218" s="88">
        <v>216</v>
      </c>
      <c r="CY218" s="88">
        <v>23212</v>
      </c>
      <c r="CZ218" s="88">
        <v>23212</v>
      </c>
      <c r="DA218" s="88">
        <v>41570</v>
      </c>
      <c r="DB218" s="88">
        <v>998</v>
      </c>
      <c r="DC218" s="88">
        <v>2114</v>
      </c>
      <c r="DD218" s="88">
        <v>7062</v>
      </c>
      <c r="DE218" s="88">
        <v>1173</v>
      </c>
      <c r="DF218" s="88">
        <v>2630</v>
      </c>
      <c r="DG218" s="88">
        <v>3803</v>
      </c>
      <c r="DH218" s="88">
        <v>55548</v>
      </c>
      <c r="DI218" s="88">
        <v>78760</v>
      </c>
      <c r="DJ218" s="88">
        <v>225981</v>
      </c>
      <c r="DK218" s="88">
        <v>191779</v>
      </c>
      <c r="DL218" s="88">
        <v>14876</v>
      </c>
      <c r="DM218" s="88">
        <v>19326</v>
      </c>
      <c r="DN218" s="88">
        <v>304741</v>
      </c>
    </row>
    <row r="219" spans="1:118" x14ac:dyDescent="0.25">
      <c r="A219" s="82">
        <v>40787</v>
      </c>
      <c r="B219" s="88">
        <v>26195</v>
      </c>
      <c r="C219" s="88">
        <v>30040</v>
      </c>
      <c r="D219" s="88">
        <v>173664</v>
      </c>
      <c r="E219" s="88">
        <v>10586</v>
      </c>
      <c r="F219" s="88">
        <v>19864</v>
      </c>
      <c r="G219" s="88">
        <v>7172</v>
      </c>
      <c r="H219" s="88">
        <v>153</v>
      </c>
      <c r="I219" s="88">
        <v>5</v>
      </c>
      <c r="J219" s="88">
        <v>37779</v>
      </c>
      <c r="K219" s="88">
        <v>267679</v>
      </c>
      <c r="L219" s="88">
        <v>2165</v>
      </c>
      <c r="M219" s="88">
        <v>28214</v>
      </c>
      <c r="N219" s="88">
        <v>7930</v>
      </c>
      <c r="O219" s="88">
        <v>7229</v>
      </c>
      <c r="P219" s="88">
        <v>842</v>
      </c>
      <c r="Q219" s="88">
        <v>178</v>
      </c>
      <c r="R219" s="88">
        <v>1020</v>
      </c>
      <c r="S219" s="88">
        <v>46558</v>
      </c>
      <c r="T219" s="88">
        <v>314237</v>
      </c>
      <c r="U219" s="88">
        <v>18220</v>
      </c>
      <c r="V219" s="88">
        <v>2819</v>
      </c>
      <c r="W219" s="88">
        <v>2144</v>
      </c>
      <c r="X219" s="88">
        <v>193</v>
      </c>
      <c r="Y219" s="88">
        <v>23376</v>
      </c>
      <c r="Z219" s="88">
        <v>23376</v>
      </c>
      <c r="AA219" s="88">
        <v>37534</v>
      </c>
      <c r="AB219" s="88">
        <v>1050</v>
      </c>
      <c r="AC219" s="88">
        <v>2202</v>
      </c>
      <c r="AD219" s="88">
        <v>7145</v>
      </c>
      <c r="AE219" s="88">
        <v>1218</v>
      </c>
      <c r="AF219" s="88">
        <v>2296</v>
      </c>
      <c r="AG219" s="88">
        <v>3514</v>
      </c>
      <c r="AH219" s="88">
        <v>51445</v>
      </c>
      <c r="AI219" s="88">
        <v>74821</v>
      </c>
      <c r="AJ219" s="88">
        <v>239416</v>
      </c>
      <c r="AK219" s="88">
        <v>196233</v>
      </c>
      <c r="AL219" s="88">
        <v>23865</v>
      </c>
      <c r="AM219" s="88">
        <v>19318</v>
      </c>
      <c r="AN219" s="88">
        <v>314237</v>
      </c>
      <c r="AO219" s="88">
        <v>26220</v>
      </c>
      <c r="AP219" s="88">
        <v>30019</v>
      </c>
      <c r="AQ219" s="88">
        <v>174052</v>
      </c>
      <c r="AR219" s="88">
        <v>10605</v>
      </c>
      <c r="AS219" s="88">
        <v>19900</v>
      </c>
      <c r="AT219" s="88">
        <v>7439</v>
      </c>
      <c r="AU219" s="88">
        <v>99</v>
      </c>
      <c r="AV219" s="88">
        <v>5</v>
      </c>
      <c r="AW219" s="88">
        <v>38048</v>
      </c>
      <c r="AX219" s="88">
        <v>268339</v>
      </c>
      <c r="AY219" s="88">
        <v>2155</v>
      </c>
      <c r="AZ219" s="88">
        <v>28779</v>
      </c>
      <c r="BA219" s="88">
        <v>8091</v>
      </c>
      <c r="BB219" s="88">
        <v>7354</v>
      </c>
      <c r="BC219" s="88">
        <v>843</v>
      </c>
      <c r="BD219" s="88">
        <v>178</v>
      </c>
      <c r="BE219" s="88">
        <v>1021</v>
      </c>
      <c r="BF219" s="88">
        <v>47401</v>
      </c>
      <c r="BG219" s="88">
        <v>315740</v>
      </c>
      <c r="BH219" s="88">
        <v>18273</v>
      </c>
      <c r="BI219" s="88">
        <v>2817</v>
      </c>
      <c r="BJ219" s="88">
        <v>2134</v>
      </c>
      <c r="BK219" s="88">
        <v>194</v>
      </c>
      <c r="BL219" s="88">
        <v>23419</v>
      </c>
      <c r="BM219" s="88">
        <v>23419</v>
      </c>
      <c r="BN219" s="88">
        <v>37904</v>
      </c>
      <c r="BO219" s="88">
        <v>1093</v>
      </c>
      <c r="BP219" s="88">
        <v>2209</v>
      </c>
      <c r="BQ219" s="88">
        <v>7142</v>
      </c>
      <c r="BR219" s="88">
        <v>1255</v>
      </c>
      <c r="BS219" s="88">
        <v>2304</v>
      </c>
      <c r="BT219" s="88">
        <v>3559</v>
      </c>
      <c r="BU219" s="88">
        <v>51907</v>
      </c>
      <c r="BV219" s="88">
        <v>75325</v>
      </c>
      <c r="BW219" s="88">
        <v>240415</v>
      </c>
      <c r="BX219" s="88">
        <v>196299</v>
      </c>
      <c r="BY219" s="88">
        <v>24835</v>
      </c>
      <c r="BZ219" s="88">
        <v>19280</v>
      </c>
      <c r="CA219" s="88">
        <v>315740</v>
      </c>
      <c r="CB219" s="88">
        <v>26152</v>
      </c>
      <c r="CC219" s="88">
        <v>28850</v>
      </c>
      <c r="CD219" s="88">
        <v>174163</v>
      </c>
      <c r="CE219" s="88">
        <v>10605</v>
      </c>
      <c r="CF219" s="88">
        <v>19900</v>
      </c>
      <c r="CG219" s="88">
        <v>9359</v>
      </c>
      <c r="CH219" s="88">
        <v>113</v>
      </c>
      <c r="CI219" s="88">
        <v>5</v>
      </c>
      <c r="CJ219" s="88">
        <v>39982</v>
      </c>
      <c r="CK219" s="88">
        <v>269147</v>
      </c>
      <c r="CL219" s="88">
        <v>2155</v>
      </c>
      <c r="CM219" s="88">
        <v>30919</v>
      </c>
      <c r="CN219" s="88">
        <v>8010</v>
      </c>
      <c r="CO219" s="88">
        <v>7434</v>
      </c>
      <c r="CP219" s="88">
        <v>847</v>
      </c>
      <c r="CQ219" s="88">
        <v>161</v>
      </c>
      <c r="CR219" s="88">
        <v>1008</v>
      </c>
      <c r="CS219" s="88">
        <v>49525</v>
      </c>
      <c r="CT219" s="88">
        <v>318672</v>
      </c>
      <c r="CU219" s="88">
        <v>18273</v>
      </c>
      <c r="CV219" s="88">
        <v>2817</v>
      </c>
      <c r="CW219" s="88">
        <v>2163</v>
      </c>
      <c r="CX219" s="88">
        <v>206</v>
      </c>
      <c r="CY219" s="88">
        <v>23459</v>
      </c>
      <c r="CZ219" s="88">
        <v>23459</v>
      </c>
      <c r="DA219" s="88">
        <v>30659</v>
      </c>
      <c r="DB219" s="88">
        <v>1124</v>
      </c>
      <c r="DC219" s="88">
        <v>2209</v>
      </c>
      <c r="DD219" s="88">
        <v>7142</v>
      </c>
      <c r="DE219" s="88">
        <v>1193</v>
      </c>
      <c r="DF219" s="88">
        <v>2096</v>
      </c>
      <c r="DG219" s="88">
        <v>3289</v>
      </c>
      <c r="DH219" s="88">
        <v>44423</v>
      </c>
      <c r="DI219" s="88">
        <v>67883</v>
      </c>
      <c r="DJ219" s="88">
        <v>250790</v>
      </c>
      <c r="DK219" s="88">
        <v>196331</v>
      </c>
      <c r="DL219" s="88">
        <v>35179</v>
      </c>
      <c r="DM219" s="88">
        <v>19280</v>
      </c>
      <c r="DN219" s="88">
        <v>318672</v>
      </c>
    </row>
    <row r="220" spans="1:118" x14ac:dyDescent="0.25">
      <c r="A220" s="82">
        <v>40878</v>
      </c>
      <c r="B220" s="88">
        <v>26634</v>
      </c>
      <c r="C220" s="88">
        <v>29932</v>
      </c>
      <c r="D220" s="88">
        <v>176647</v>
      </c>
      <c r="E220" s="88">
        <v>10620</v>
      </c>
      <c r="F220" s="88">
        <v>20065</v>
      </c>
      <c r="G220" s="88">
        <v>7133</v>
      </c>
      <c r="H220" s="88">
        <v>187</v>
      </c>
      <c r="I220" s="88">
        <v>5</v>
      </c>
      <c r="J220" s="88">
        <v>38009</v>
      </c>
      <c r="K220" s="88">
        <v>271223</v>
      </c>
      <c r="L220" s="88">
        <v>2153</v>
      </c>
      <c r="M220" s="88">
        <v>28779</v>
      </c>
      <c r="N220" s="88">
        <v>8425</v>
      </c>
      <c r="O220" s="88">
        <v>7617</v>
      </c>
      <c r="P220" s="88">
        <v>844</v>
      </c>
      <c r="Q220" s="88">
        <v>189</v>
      </c>
      <c r="R220" s="88">
        <v>1033</v>
      </c>
      <c r="S220" s="88">
        <v>48008</v>
      </c>
      <c r="T220" s="88">
        <v>319230</v>
      </c>
      <c r="U220" s="88">
        <v>18172</v>
      </c>
      <c r="V220" s="88">
        <v>2755</v>
      </c>
      <c r="W220" s="88">
        <v>2163</v>
      </c>
      <c r="X220" s="88">
        <v>183</v>
      </c>
      <c r="Y220" s="88">
        <v>23273</v>
      </c>
      <c r="Z220" s="88">
        <v>23273</v>
      </c>
      <c r="AA220" s="88">
        <v>39068</v>
      </c>
      <c r="AB220" s="88">
        <v>1091</v>
      </c>
      <c r="AC220" s="88">
        <v>2273</v>
      </c>
      <c r="AD220" s="88">
        <v>7224</v>
      </c>
      <c r="AE220" s="88">
        <v>1258</v>
      </c>
      <c r="AF220" s="88">
        <v>2400</v>
      </c>
      <c r="AG220" s="88">
        <v>3658</v>
      </c>
      <c r="AH220" s="88">
        <v>53314</v>
      </c>
      <c r="AI220" s="88">
        <v>76587</v>
      </c>
      <c r="AJ220" s="88">
        <v>242643</v>
      </c>
      <c r="AK220" s="88">
        <v>198449</v>
      </c>
      <c r="AL220" s="88">
        <v>24830</v>
      </c>
      <c r="AM220" s="88">
        <v>19364</v>
      </c>
      <c r="AN220" s="88">
        <v>319230</v>
      </c>
      <c r="AO220" s="88">
        <v>26643</v>
      </c>
      <c r="AP220" s="88">
        <v>30267</v>
      </c>
      <c r="AQ220" s="88">
        <v>175756</v>
      </c>
      <c r="AR220" s="88">
        <v>10601</v>
      </c>
      <c r="AS220" s="88">
        <v>20008</v>
      </c>
      <c r="AT220" s="88">
        <v>7092</v>
      </c>
      <c r="AU220" s="88">
        <v>161</v>
      </c>
      <c r="AV220" s="88">
        <v>5</v>
      </c>
      <c r="AW220" s="88">
        <v>37866</v>
      </c>
      <c r="AX220" s="88">
        <v>270532</v>
      </c>
      <c r="AY220" s="88">
        <v>2150</v>
      </c>
      <c r="AZ220" s="88">
        <v>28923</v>
      </c>
      <c r="BA220" s="88">
        <v>9025</v>
      </c>
      <c r="BB220" s="88">
        <v>7758</v>
      </c>
      <c r="BC220" s="88">
        <v>845</v>
      </c>
      <c r="BD220" s="88">
        <v>190</v>
      </c>
      <c r="BE220" s="88">
        <v>1035</v>
      </c>
      <c r="BF220" s="88">
        <v>48892</v>
      </c>
      <c r="BG220" s="88">
        <v>319423</v>
      </c>
      <c r="BH220" s="88">
        <v>18151</v>
      </c>
      <c r="BI220" s="88">
        <v>2765</v>
      </c>
      <c r="BJ220" s="88">
        <v>2150</v>
      </c>
      <c r="BK220" s="88">
        <v>181</v>
      </c>
      <c r="BL220" s="88">
        <v>23247</v>
      </c>
      <c r="BM220" s="88">
        <v>23247</v>
      </c>
      <c r="BN220" s="88">
        <v>38920</v>
      </c>
      <c r="BO220" s="88">
        <v>1082</v>
      </c>
      <c r="BP220" s="88">
        <v>2275</v>
      </c>
      <c r="BQ220" s="88">
        <v>7226</v>
      </c>
      <c r="BR220" s="88">
        <v>1262</v>
      </c>
      <c r="BS220" s="88">
        <v>2340</v>
      </c>
      <c r="BT220" s="88">
        <v>3601</v>
      </c>
      <c r="BU220" s="88">
        <v>53104</v>
      </c>
      <c r="BV220" s="88">
        <v>76350</v>
      </c>
      <c r="BW220" s="88">
        <v>243073</v>
      </c>
      <c r="BX220" s="88">
        <v>197892</v>
      </c>
      <c r="BY220" s="88">
        <v>25825</v>
      </c>
      <c r="BZ220" s="88">
        <v>19356</v>
      </c>
      <c r="CA220" s="88">
        <v>319423</v>
      </c>
      <c r="CB220" s="88">
        <v>26590</v>
      </c>
      <c r="CC220" s="88">
        <v>34888</v>
      </c>
      <c r="CD220" s="88">
        <v>179366</v>
      </c>
      <c r="CE220" s="88">
        <v>10601</v>
      </c>
      <c r="CF220" s="88">
        <v>20008</v>
      </c>
      <c r="CG220" s="88">
        <v>5750</v>
      </c>
      <c r="CH220" s="88">
        <v>197</v>
      </c>
      <c r="CI220" s="88">
        <v>5</v>
      </c>
      <c r="CJ220" s="88">
        <v>36560</v>
      </c>
      <c r="CK220" s="88">
        <v>277404</v>
      </c>
      <c r="CL220" s="88">
        <v>2150</v>
      </c>
      <c r="CM220" s="88">
        <v>28886</v>
      </c>
      <c r="CN220" s="88">
        <v>9091</v>
      </c>
      <c r="CO220" s="88">
        <v>7971</v>
      </c>
      <c r="CP220" s="88">
        <v>847</v>
      </c>
      <c r="CQ220" s="88">
        <v>179</v>
      </c>
      <c r="CR220" s="88">
        <v>1026</v>
      </c>
      <c r="CS220" s="88">
        <v>49124</v>
      </c>
      <c r="CT220" s="88">
        <v>326528</v>
      </c>
      <c r="CU220" s="88">
        <v>18151</v>
      </c>
      <c r="CV220" s="88">
        <v>2765</v>
      </c>
      <c r="CW220" s="88">
        <v>2160</v>
      </c>
      <c r="CX220" s="88">
        <v>174</v>
      </c>
      <c r="CY220" s="88">
        <v>23250</v>
      </c>
      <c r="CZ220" s="88">
        <v>23250</v>
      </c>
      <c r="DA220" s="88">
        <v>38392</v>
      </c>
      <c r="DB220" s="88">
        <v>1061</v>
      </c>
      <c r="DC220" s="88">
        <v>2275</v>
      </c>
      <c r="DD220" s="88">
        <v>7226</v>
      </c>
      <c r="DE220" s="88">
        <v>1164</v>
      </c>
      <c r="DF220" s="88">
        <v>2294</v>
      </c>
      <c r="DG220" s="88">
        <v>3458</v>
      </c>
      <c r="DH220" s="88">
        <v>52412</v>
      </c>
      <c r="DI220" s="88">
        <v>75662</v>
      </c>
      <c r="DJ220" s="88">
        <v>250867</v>
      </c>
      <c r="DK220" s="88">
        <v>205766</v>
      </c>
      <c r="DL220" s="88">
        <v>25745</v>
      </c>
      <c r="DM220" s="88">
        <v>19356</v>
      </c>
      <c r="DN220" s="88">
        <v>326528</v>
      </c>
    </row>
    <row r="221" spans="1:118" x14ac:dyDescent="0.25">
      <c r="A221" s="82">
        <v>40969</v>
      </c>
      <c r="B221" s="88">
        <v>27125</v>
      </c>
      <c r="C221" s="88">
        <v>30007</v>
      </c>
      <c r="D221" s="88">
        <v>179123</v>
      </c>
      <c r="E221" s="88">
        <v>10574</v>
      </c>
      <c r="F221" s="88">
        <v>20191</v>
      </c>
      <c r="G221" s="88">
        <v>7132</v>
      </c>
      <c r="H221" s="88">
        <v>201</v>
      </c>
      <c r="I221" s="88">
        <v>5</v>
      </c>
      <c r="J221" s="88">
        <v>38102</v>
      </c>
      <c r="K221" s="88">
        <v>274357</v>
      </c>
      <c r="L221" s="88">
        <v>2179</v>
      </c>
      <c r="M221" s="88">
        <v>29356</v>
      </c>
      <c r="N221" s="88">
        <v>8589</v>
      </c>
      <c r="O221" s="88">
        <v>7842</v>
      </c>
      <c r="P221" s="88">
        <v>849</v>
      </c>
      <c r="Q221" s="88">
        <v>187</v>
      </c>
      <c r="R221" s="88">
        <v>1036</v>
      </c>
      <c r="S221" s="88">
        <v>49002</v>
      </c>
      <c r="T221" s="88">
        <v>323358</v>
      </c>
      <c r="U221" s="88">
        <v>17885</v>
      </c>
      <c r="V221" s="88">
        <v>2670</v>
      </c>
      <c r="W221" s="88">
        <v>2149</v>
      </c>
      <c r="X221" s="88">
        <v>174</v>
      </c>
      <c r="Y221" s="88">
        <v>22878</v>
      </c>
      <c r="Z221" s="88">
        <v>22878</v>
      </c>
      <c r="AA221" s="88">
        <v>40564</v>
      </c>
      <c r="AB221" s="88">
        <v>1119</v>
      </c>
      <c r="AC221" s="88">
        <v>2320</v>
      </c>
      <c r="AD221" s="88">
        <v>7297</v>
      </c>
      <c r="AE221" s="88">
        <v>1277</v>
      </c>
      <c r="AF221" s="88">
        <v>2509</v>
      </c>
      <c r="AG221" s="88">
        <v>3786</v>
      </c>
      <c r="AH221" s="88">
        <v>55086</v>
      </c>
      <c r="AI221" s="88">
        <v>77964</v>
      </c>
      <c r="AJ221" s="88">
        <v>245395</v>
      </c>
      <c r="AK221" s="88">
        <v>201104</v>
      </c>
      <c r="AL221" s="88">
        <v>24831</v>
      </c>
      <c r="AM221" s="88">
        <v>19460</v>
      </c>
      <c r="AN221" s="88">
        <v>323358</v>
      </c>
      <c r="AO221" s="88">
        <v>27098</v>
      </c>
      <c r="AP221" s="88">
        <v>29429</v>
      </c>
      <c r="AQ221" s="88">
        <v>179742</v>
      </c>
      <c r="AR221" s="88">
        <v>10585</v>
      </c>
      <c r="AS221" s="88">
        <v>20199</v>
      </c>
      <c r="AT221" s="88">
        <v>6912</v>
      </c>
      <c r="AU221" s="88">
        <v>337</v>
      </c>
      <c r="AV221" s="88">
        <v>5</v>
      </c>
      <c r="AW221" s="88">
        <v>38038</v>
      </c>
      <c r="AX221" s="88">
        <v>274307</v>
      </c>
      <c r="AY221" s="88">
        <v>2176</v>
      </c>
      <c r="AZ221" s="88">
        <v>28467</v>
      </c>
      <c r="BA221" s="88">
        <v>8716</v>
      </c>
      <c r="BB221" s="88">
        <v>7539</v>
      </c>
      <c r="BC221" s="88">
        <v>850</v>
      </c>
      <c r="BD221" s="88">
        <v>196</v>
      </c>
      <c r="BE221" s="88">
        <v>1046</v>
      </c>
      <c r="BF221" s="88">
        <v>47945</v>
      </c>
      <c r="BG221" s="88">
        <v>322252</v>
      </c>
      <c r="BH221" s="88">
        <v>17889</v>
      </c>
      <c r="BI221" s="88">
        <v>2648</v>
      </c>
      <c r="BJ221" s="88">
        <v>2200</v>
      </c>
      <c r="BK221" s="88">
        <v>174</v>
      </c>
      <c r="BL221" s="88">
        <v>22912</v>
      </c>
      <c r="BM221" s="88">
        <v>22912</v>
      </c>
      <c r="BN221" s="88">
        <v>40566</v>
      </c>
      <c r="BO221" s="88">
        <v>1118</v>
      </c>
      <c r="BP221" s="88">
        <v>2322</v>
      </c>
      <c r="BQ221" s="88">
        <v>7299</v>
      </c>
      <c r="BR221" s="88">
        <v>1260</v>
      </c>
      <c r="BS221" s="88">
        <v>2584</v>
      </c>
      <c r="BT221" s="88">
        <v>3844</v>
      </c>
      <c r="BU221" s="88">
        <v>55148</v>
      </c>
      <c r="BV221" s="88">
        <v>78060</v>
      </c>
      <c r="BW221" s="88">
        <v>244193</v>
      </c>
      <c r="BX221" s="88">
        <v>201294</v>
      </c>
      <c r="BY221" s="88">
        <v>23437</v>
      </c>
      <c r="BZ221" s="88">
        <v>19462</v>
      </c>
      <c r="CA221" s="88">
        <v>322252</v>
      </c>
      <c r="CB221" s="88">
        <v>27099</v>
      </c>
      <c r="CC221" s="88">
        <v>27448</v>
      </c>
      <c r="CD221" s="88">
        <v>173901</v>
      </c>
      <c r="CE221" s="88">
        <v>10585</v>
      </c>
      <c r="CF221" s="88">
        <v>20199</v>
      </c>
      <c r="CG221" s="88">
        <v>7743</v>
      </c>
      <c r="CH221" s="88">
        <v>384</v>
      </c>
      <c r="CI221" s="88">
        <v>5</v>
      </c>
      <c r="CJ221" s="88">
        <v>38916</v>
      </c>
      <c r="CK221" s="88">
        <v>267364</v>
      </c>
      <c r="CL221" s="88">
        <v>2176</v>
      </c>
      <c r="CM221" s="88">
        <v>27245</v>
      </c>
      <c r="CN221" s="88">
        <v>8763</v>
      </c>
      <c r="CO221" s="88">
        <v>9263</v>
      </c>
      <c r="CP221" s="88">
        <v>847</v>
      </c>
      <c r="CQ221" s="88">
        <v>202</v>
      </c>
      <c r="CR221" s="88">
        <v>1049</v>
      </c>
      <c r="CS221" s="88">
        <v>48496</v>
      </c>
      <c r="CT221" s="88">
        <v>315859</v>
      </c>
      <c r="CU221" s="88">
        <v>17889</v>
      </c>
      <c r="CV221" s="88">
        <v>2648</v>
      </c>
      <c r="CW221" s="88">
        <v>2179</v>
      </c>
      <c r="CX221" s="88">
        <v>160</v>
      </c>
      <c r="CY221" s="88">
        <v>22877</v>
      </c>
      <c r="CZ221" s="88">
        <v>22877</v>
      </c>
      <c r="DA221" s="88">
        <v>42511</v>
      </c>
      <c r="DB221" s="88">
        <v>1064</v>
      </c>
      <c r="DC221" s="88">
        <v>2322</v>
      </c>
      <c r="DD221" s="88">
        <v>7299</v>
      </c>
      <c r="DE221" s="88">
        <v>1369</v>
      </c>
      <c r="DF221" s="88">
        <v>2447</v>
      </c>
      <c r="DG221" s="88">
        <v>3816</v>
      </c>
      <c r="DH221" s="88">
        <v>57011</v>
      </c>
      <c r="DI221" s="88">
        <v>79887</v>
      </c>
      <c r="DJ221" s="88">
        <v>235972</v>
      </c>
      <c r="DK221" s="88">
        <v>196024</v>
      </c>
      <c r="DL221" s="88">
        <v>20486</v>
      </c>
      <c r="DM221" s="88">
        <v>19462</v>
      </c>
      <c r="DN221" s="88">
        <v>315859</v>
      </c>
    </row>
    <row r="222" spans="1:118" x14ac:dyDescent="0.25">
      <c r="A222" s="82">
        <v>41061</v>
      </c>
      <c r="B222" s="88">
        <v>27668</v>
      </c>
      <c r="C222" s="88">
        <v>30438</v>
      </c>
      <c r="D222" s="88">
        <v>180698</v>
      </c>
      <c r="E222" s="88">
        <v>10389</v>
      </c>
      <c r="F222" s="88">
        <v>20081</v>
      </c>
      <c r="G222" s="88">
        <v>7140</v>
      </c>
      <c r="H222" s="88">
        <v>174</v>
      </c>
      <c r="I222" s="88">
        <v>5</v>
      </c>
      <c r="J222" s="88">
        <v>37788</v>
      </c>
      <c r="K222" s="88">
        <v>276592</v>
      </c>
      <c r="L222" s="88">
        <v>2242</v>
      </c>
      <c r="M222" s="88">
        <v>29906</v>
      </c>
      <c r="N222" s="88">
        <v>8407</v>
      </c>
      <c r="O222" s="88">
        <v>7773</v>
      </c>
      <c r="P222" s="88">
        <v>855</v>
      </c>
      <c r="Q222" s="88">
        <v>190</v>
      </c>
      <c r="R222" s="88">
        <v>1045</v>
      </c>
      <c r="S222" s="88">
        <v>49373</v>
      </c>
      <c r="T222" s="88">
        <v>325965</v>
      </c>
      <c r="U222" s="88">
        <v>17420</v>
      </c>
      <c r="V222" s="88">
        <v>2559</v>
      </c>
      <c r="W222" s="88">
        <v>2086</v>
      </c>
      <c r="X222" s="88">
        <v>175</v>
      </c>
      <c r="Y222" s="88">
        <v>22240</v>
      </c>
      <c r="Z222" s="88">
        <v>22240</v>
      </c>
      <c r="AA222" s="88">
        <v>41538</v>
      </c>
      <c r="AB222" s="88">
        <v>1147</v>
      </c>
      <c r="AC222" s="88">
        <v>2346</v>
      </c>
      <c r="AD222" s="88">
        <v>7362</v>
      </c>
      <c r="AE222" s="88">
        <v>1282</v>
      </c>
      <c r="AF222" s="88">
        <v>2686</v>
      </c>
      <c r="AG222" s="88">
        <v>3968</v>
      </c>
      <c r="AH222" s="88">
        <v>56361</v>
      </c>
      <c r="AI222" s="88">
        <v>78601</v>
      </c>
      <c r="AJ222" s="88">
        <v>247364</v>
      </c>
      <c r="AK222" s="88">
        <v>203922</v>
      </c>
      <c r="AL222" s="88">
        <v>23868</v>
      </c>
      <c r="AM222" s="88">
        <v>19574</v>
      </c>
      <c r="AN222" s="88">
        <v>325965</v>
      </c>
      <c r="AO222" s="88">
        <v>27661</v>
      </c>
      <c r="AP222" s="88">
        <v>30666</v>
      </c>
      <c r="AQ222" s="88">
        <v>181308</v>
      </c>
      <c r="AR222" s="88">
        <v>10440</v>
      </c>
      <c r="AS222" s="88">
        <v>20280</v>
      </c>
      <c r="AT222" s="88">
        <v>7354</v>
      </c>
      <c r="AU222" s="88">
        <v>43</v>
      </c>
      <c r="AV222" s="88">
        <v>5</v>
      </c>
      <c r="AW222" s="88">
        <v>38122</v>
      </c>
      <c r="AX222" s="88">
        <v>277757</v>
      </c>
      <c r="AY222" s="88">
        <v>2234</v>
      </c>
      <c r="AZ222" s="88">
        <v>30725</v>
      </c>
      <c r="BA222" s="88">
        <v>8442</v>
      </c>
      <c r="BB222" s="88">
        <v>9430</v>
      </c>
      <c r="BC222" s="88">
        <v>851</v>
      </c>
      <c r="BD222" s="88">
        <v>183</v>
      </c>
      <c r="BE222" s="88">
        <v>1033</v>
      </c>
      <c r="BF222" s="88">
        <v>51865</v>
      </c>
      <c r="BG222" s="88">
        <v>329621</v>
      </c>
      <c r="BH222" s="88">
        <v>17454</v>
      </c>
      <c r="BI222" s="88">
        <v>2613</v>
      </c>
      <c r="BJ222" s="88">
        <v>2032</v>
      </c>
      <c r="BK222" s="88">
        <v>170</v>
      </c>
      <c r="BL222" s="88">
        <v>22269</v>
      </c>
      <c r="BM222" s="88">
        <v>22269</v>
      </c>
      <c r="BN222" s="88">
        <v>41694</v>
      </c>
      <c r="BO222" s="88">
        <v>1132</v>
      </c>
      <c r="BP222" s="88">
        <v>2349</v>
      </c>
      <c r="BQ222" s="88">
        <v>7362</v>
      </c>
      <c r="BR222" s="88">
        <v>1292</v>
      </c>
      <c r="BS222" s="88">
        <v>2671</v>
      </c>
      <c r="BT222" s="88">
        <v>3963</v>
      </c>
      <c r="BU222" s="88">
        <v>56500</v>
      </c>
      <c r="BV222" s="88">
        <v>78769</v>
      </c>
      <c r="BW222" s="88">
        <v>250852</v>
      </c>
      <c r="BX222" s="88">
        <v>204020</v>
      </c>
      <c r="BY222" s="88">
        <v>27234</v>
      </c>
      <c r="BZ222" s="88">
        <v>19598</v>
      </c>
      <c r="CA222" s="88">
        <v>329621</v>
      </c>
      <c r="CB222" s="88">
        <v>27778</v>
      </c>
      <c r="CC222" s="88">
        <v>29296</v>
      </c>
      <c r="CD222" s="88">
        <v>183464</v>
      </c>
      <c r="CE222" s="88">
        <v>10440</v>
      </c>
      <c r="CF222" s="88">
        <v>20280</v>
      </c>
      <c r="CG222" s="88">
        <v>6233</v>
      </c>
      <c r="CH222" s="88">
        <v>-59</v>
      </c>
      <c r="CI222" s="88">
        <v>5</v>
      </c>
      <c r="CJ222" s="88">
        <v>36899</v>
      </c>
      <c r="CK222" s="88">
        <v>277436</v>
      </c>
      <c r="CL222" s="88">
        <v>2234</v>
      </c>
      <c r="CM222" s="88">
        <v>29785</v>
      </c>
      <c r="CN222" s="88">
        <v>8415</v>
      </c>
      <c r="CO222" s="88">
        <v>6879</v>
      </c>
      <c r="CP222" s="88">
        <v>849</v>
      </c>
      <c r="CQ222" s="88">
        <v>206</v>
      </c>
      <c r="CR222" s="88">
        <v>1054</v>
      </c>
      <c r="CS222" s="88">
        <v>48367</v>
      </c>
      <c r="CT222" s="88">
        <v>325803</v>
      </c>
      <c r="CU222" s="88">
        <v>17454</v>
      </c>
      <c r="CV222" s="88">
        <v>2613</v>
      </c>
      <c r="CW222" s="88">
        <v>2025</v>
      </c>
      <c r="CX222" s="88">
        <v>179</v>
      </c>
      <c r="CY222" s="88">
        <v>22271</v>
      </c>
      <c r="CZ222" s="88">
        <v>22271</v>
      </c>
      <c r="DA222" s="88">
        <v>48093</v>
      </c>
      <c r="DB222" s="88">
        <v>1175</v>
      </c>
      <c r="DC222" s="88">
        <v>2349</v>
      </c>
      <c r="DD222" s="88">
        <v>7362</v>
      </c>
      <c r="DE222" s="88">
        <v>1346</v>
      </c>
      <c r="DF222" s="88">
        <v>3089</v>
      </c>
      <c r="DG222" s="88">
        <v>4435</v>
      </c>
      <c r="DH222" s="88">
        <v>63413</v>
      </c>
      <c r="DI222" s="88">
        <v>85684</v>
      </c>
      <c r="DJ222" s="88">
        <v>240119</v>
      </c>
      <c r="DK222" s="88">
        <v>201271</v>
      </c>
      <c r="DL222" s="88">
        <v>19250</v>
      </c>
      <c r="DM222" s="88">
        <v>19598</v>
      </c>
      <c r="DN222" s="88">
        <v>325803</v>
      </c>
    </row>
    <row r="223" spans="1:118" x14ac:dyDescent="0.25">
      <c r="A223" s="82">
        <v>41153</v>
      </c>
      <c r="B223" s="88">
        <v>28261</v>
      </c>
      <c r="C223" s="88">
        <v>31248</v>
      </c>
      <c r="D223" s="88">
        <v>181434</v>
      </c>
      <c r="E223" s="88">
        <v>10098</v>
      </c>
      <c r="F223" s="88">
        <v>19841</v>
      </c>
      <c r="G223" s="88">
        <v>7211</v>
      </c>
      <c r="H223" s="88">
        <v>104</v>
      </c>
      <c r="I223" s="88">
        <v>5</v>
      </c>
      <c r="J223" s="88">
        <v>37259</v>
      </c>
      <c r="K223" s="88">
        <v>278203</v>
      </c>
      <c r="L223" s="88">
        <v>2318</v>
      </c>
      <c r="M223" s="88">
        <v>30412</v>
      </c>
      <c r="N223" s="88">
        <v>8075</v>
      </c>
      <c r="O223" s="88">
        <v>7717</v>
      </c>
      <c r="P223" s="88">
        <v>863</v>
      </c>
      <c r="Q223" s="88">
        <v>201</v>
      </c>
      <c r="R223" s="88">
        <v>1064</v>
      </c>
      <c r="S223" s="88">
        <v>49587</v>
      </c>
      <c r="T223" s="88">
        <v>327789</v>
      </c>
      <c r="U223" s="88">
        <v>16883</v>
      </c>
      <c r="V223" s="88">
        <v>2457</v>
      </c>
      <c r="W223" s="88">
        <v>1997</v>
      </c>
      <c r="X223" s="88">
        <v>184</v>
      </c>
      <c r="Y223" s="88">
        <v>21521</v>
      </c>
      <c r="Z223" s="88">
        <v>21521</v>
      </c>
      <c r="AA223" s="88">
        <v>41869</v>
      </c>
      <c r="AB223" s="88">
        <v>1180</v>
      </c>
      <c r="AC223" s="88">
        <v>2364</v>
      </c>
      <c r="AD223" s="88">
        <v>7423</v>
      </c>
      <c r="AE223" s="88">
        <v>1294</v>
      </c>
      <c r="AF223" s="88">
        <v>2885</v>
      </c>
      <c r="AG223" s="88">
        <v>4179</v>
      </c>
      <c r="AH223" s="88">
        <v>57015</v>
      </c>
      <c r="AI223" s="88">
        <v>78536</v>
      </c>
      <c r="AJ223" s="88">
        <v>249253</v>
      </c>
      <c r="AK223" s="88">
        <v>206352</v>
      </c>
      <c r="AL223" s="88">
        <v>23216</v>
      </c>
      <c r="AM223" s="88">
        <v>19686</v>
      </c>
      <c r="AN223" s="88">
        <v>327789</v>
      </c>
      <c r="AO223" s="88">
        <v>28274</v>
      </c>
      <c r="AP223" s="88">
        <v>31257</v>
      </c>
      <c r="AQ223" s="88">
        <v>180529</v>
      </c>
      <c r="AR223" s="88">
        <v>10061</v>
      </c>
      <c r="AS223" s="88">
        <v>19750</v>
      </c>
      <c r="AT223" s="88">
        <v>7235</v>
      </c>
      <c r="AU223" s="88">
        <v>176</v>
      </c>
      <c r="AV223" s="88">
        <v>5</v>
      </c>
      <c r="AW223" s="88">
        <v>37227</v>
      </c>
      <c r="AX223" s="88">
        <v>277287</v>
      </c>
      <c r="AY223" s="88">
        <v>2331</v>
      </c>
      <c r="AZ223" s="88">
        <v>30291</v>
      </c>
      <c r="BA223" s="88">
        <v>8004</v>
      </c>
      <c r="BB223" s="88">
        <v>7213</v>
      </c>
      <c r="BC223" s="88">
        <v>867</v>
      </c>
      <c r="BD223" s="88">
        <v>191</v>
      </c>
      <c r="BE223" s="88">
        <v>1059</v>
      </c>
      <c r="BF223" s="88">
        <v>48898</v>
      </c>
      <c r="BG223" s="88">
        <v>326185</v>
      </c>
      <c r="BH223" s="88">
        <v>16849</v>
      </c>
      <c r="BI223" s="88">
        <v>2403</v>
      </c>
      <c r="BJ223" s="88">
        <v>2045</v>
      </c>
      <c r="BK223" s="88">
        <v>188</v>
      </c>
      <c r="BL223" s="88">
        <v>21486</v>
      </c>
      <c r="BM223" s="88">
        <v>21486</v>
      </c>
      <c r="BN223" s="88">
        <v>42136</v>
      </c>
      <c r="BO223" s="88">
        <v>1195</v>
      </c>
      <c r="BP223" s="88">
        <v>2357</v>
      </c>
      <c r="BQ223" s="88">
        <v>7420</v>
      </c>
      <c r="BR223" s="88">
        <v>1290</v>
      </c>
      <c r="BS223" s="88">
        <v>2721</v>
      </c>
      <c r="BT223" s="88">
        <v>4011</v>
      </c>
      <c r="BU223" s="88">
        <v>57119</v>
      </c>
      <c r="BV223" s="88">
        <v>78604</v>
      </c>
      <c r="BW223" s="88">
        <v>247581</v>
      </c>
      <c r="BX223" s="88">
        <v>206368</v>
      </c>
      <c r="BY223" s="88">
        <v>21531</v>
      </c>
      <c r="BZ223" s="88">
        <v>19681</v>
      </c>
      <c r="CA223" s="88">
        <v>326185</v>
      </c>
      <c r="CB223" s="88">
        <v>28215</v>
      </c>
      <c r="CC223" s="88">
        <v>29678</v>
      </c>
      <c r="CD223" s="88">
        <v>180538</v>
      </c>
      <c r="CE223" s="88">
        <v>10061</v>
      </c>
      <c r="CF223" s="88">
        <v>19750</v>
      </c>
      <c r="CG223" s="88">
        <v>8781</v>
      </c>
      <c r="CH223" s="88">
        <v>180</v>
      </c>
      <c r="CI223" s="88">
        <v>5</v>
      </c>
      <c r="CJ223" s="88">
        <v>38776</v>
      </c>
      <c r="CK223" s="88">
        <v>277208</v>
      </c>
      <c r="CL223" s="88">
        <v>2331</v>
      </c>
      <c r="CM223" s="88">
        <v>32541</v>
      </c>
      <c r="CN223" s="88">
        <v>7934</v>
      </c>
      <c r="CO223" s="88">
        <v>7307</v>
      </c>
      <c r="CP223" s="88">
        <v>871</v>
      </c>
      <c r="CQ223" s="88">
        <v>172</v>
      </c>
      <c r="CR223" s="88">
        <v>1043</v>
      </c>
      <c r="CS223" s="88">
        <v>51156</v>
      </c>
      <c r="CT223" s="88">
        <v>328364</v>
      </c>
      <c r="CU223" s="88">
        <v>16849</v>
      </c>
      <c r="CV223" s="88">
        <v>2403</v>
      </c>
      <c r="CW223" s="88">
        <v>2059</v>
      </c>
      <c r="CX223" s="88">
        <v>200</v>
      </c>
      <c r="CY223" s="88">
        <v>21512</v>
      </c>
      <c r="CZ223" s="88">
        <v>21512</v>
      </c>
      <c r="DA223" s="88">
        <v>34206</v>
      </c>
      <c r="DB223" s="88">
        <v>1232</v>
      </c>
      <c r="DC223" s="88">
        <v>2357</v>
      </c>
      <c r="DD223" s="88">
        <v>7420</v>
      </c>
      <c r="DE223" s="88">
        <v>1225</v>
      </c>
      <c r="DF223" s="88">
        <v>2489</v>
      </c>
      <c r="DG223" s="88">
        <v>3713</v>
      </c>
      <c r="DH223" s="88">
        <v>48928</v>
      </c>
      <c r="DI223" s="88">
        <v>70440</v>
      </c>
      <c r="DJ223" s="88">
        <v>257924</v>
      </c>
      <c r="DK223" s="88">
        <v>206592</v>
      </c>
      <c r="DL223" s="88">
        <v>31650</v>
      </c>
      <c r="DM223" s="88">
        <v>19681</v>
      </c>
      <c r="DN223" s="88">
        <v>328364</v>
      </c>
    </row>
    <row r="224" spans="1:118" x14ac:dyDescent="0.25">
      <c r="A224" s="82">
        <v>41244</v>
      </c>
      <c r="B224" s="88">
        <v>28841</v>
      </c>
      <c r="C224" s="88">
        <v>32029</v>
      </c>
      <c r="D224" s="88">
        <v>181916</v>
      </c>
      <c r="E224" s="88">
        <v>9759</v>
      </c>
      <c r="F224" s="88">
        <v>19732</v>
      </c>
      <c r="G224" s="88">
        <v>7342</v>
      </c>
      <c r="H224" s="88">
        <v>101</v>
      </c>
      <c r="I224" s="88">
        <v>5</v>
      </c>
      <c r="J224" s="88">
        <v>36939</v>
      </c>
      <c r="K224" s="88">
        <v>279725</v>
      </c>
      <c r="L224" s="88">
        <v>2388</v>
      </c>
      <c r="M224" s="88">
        <v>30696</v>
      </c>
      <c r="N224" s="88">
        <v>7810</v>
      </c>
      <c r="O224" s="88">
        <v>7778</v>
      </c>
      <c r="P224" s="88">
        <v>865</v>
      </c>
      <c r="Q224" s="88">
        <v>248</v>
      </c>
      <c r="R224" s="88">
        <v>1113</v>
      </c>
      <c r="S224" s="88">
        <v>49784</v>
      </c>
      <c r="T224" s="88">
        <v>329509</v>
      </c>
      <c r="U224" s="88">
        <v>16358</v>
      </c>
      <c r="V224" s="88">
        <v>2389</v>
      </c>
      <c r="W224" s="88">
        <v>1917</v>
      </c>
      <c r="X224" s="88">
        <v>191</v>
      </c>
      <c r="Y224" s="88">
        <v>20855</v>
      </c>
      <c r="Z224" s="88">
        <v>20855</v>
      </c>
      <c r="AA224" s="88">
        <v>41895</v>
      </c>
      <c r="AB224" s="88">
        <v>1199</v>
      </c>
      <c r="AC224" s="88">
        <v>2384</v>
      </c>
      <c r="AD224" s="88">
        <v>7483</v>
      </c>
      <c r="AE224" s="88">
        <v>1305</v>
      </c>
      <c r="AF224" s="88">
        <v>2979</v>
      </c>
      <c r="AG224" s="88">
        <v>4284</v>
      </c>
      <c r="AH224" s="88">
        <v>57245</v>
      </c>
      <c r="AI224" s="88">
        <v>78100</v>
      </c>
      <c r="AJ224" s="88">
        <v>251410</v>
      </c>
      <c r="AK224" s="88">
        <v>208191</v>
      </c>
      <c r="AL224" s="88">
        <v>23393</v>
      </c>
      <c r="AM224" s="88">
        <v>19826</v>
      </c>
      <c r="AN224" s="88">
        <v>329509</v>
      </c>
      <c r="AO224" s="88">
        <v>28832</v>
      </c>
      <c r="AP224" s="88">
        <v>31874</v>
      </c>
      <c r="AQ224" s="88">
        <v>182320</v>
      </c>
      <c r="AR224" s="88">
        <v>9750</v>
      </c>
      <c r="AS224" s="88">
        <v>19625</v>
      </c>
      <c r="AT224" s="88">
        <v>7085</v>
      </c>
      <c r="AU224" s="88">
        <v>89</v>
      </c>
      <c r="AV224" s="88">
        <v>5</v>
      </c>
      <c r="AW224" s="88">
        <v>36554</v>
      </c>
      <c r="AX224" s="88">
        <v>279580</v>
      </c>
      <c r="AY224" s="88">
        <v>2388</v>
      </c>
      <c r="AZ224" s="88">
        <v>30377</v>
      </c>
      <c r="BA224" s="88">
        <v>7769</v>
      </c>
      <c r="BB224" s="88">
        <v>7792</v>
      </c>
      <c r="BC224" s="88">
        <v>868</v>
      </c>
      <c r="BD224" s="88">
        <v>257</v>
      </c>
      <c r="BE224" s="88">
        <v>1126</v>
      </c>
      <c r="BF224" s="88">
        <v>49451</v>
      </c>
      <c r="BG224" s="88">
        <v>329032</v>
      </c>
      <c r="BH224" s="88">
        <v>16288</v>
      </c>
      <c r="BI224" s="88">
        <v>2381</v>
      </c>
      <c r="BJ224" s="88">
        <v>1867</v>
      </c>
      <c r="BK224" s="88">
        <v>191</v>
      </c>
      <c r="BL224" s="88">
        <v>20727</v>
      </c>
      <c r="BM224" s="88">
        <v>20727</v>
      </c>
      <c r="BN224" s="88">
        <v>41604</v>
      </c>
      <c r="BO224" s="88">
        <v>1208</v>
      </c>
      <c r="BP224" s="88">
        <v>2384</v>
      </c>
      <c r="BQ224" s="88">
        <v>7483</v>
      </c>
      <c r="BR224" s="88">
        <v>1299</v>
      </c>
      <c r="BS224" s="88">
        <v>3258</v>
      </c>
      <c r="BT224" s="88">
        <v>4557</v>
      </c>
      <c r="BU224" s="88">
        <v>57237</v>
      </c>
      <c r="BV224" s="88">
        <v>77963</v>
      </c>
      <c r="BW224" s="88">
        <v>251068</v>
      </c>
      <c r="BX224" s="88">
        <v>208359</v>
      </c>
      <c r="BY224" s="88">
        <v>22892</v>
      </c>
      <c r="BZ224" s="88">
        <v>19818</v>
      </c>
      <c r="CA224" s="88">
        <v>329032</v>
      </c>
      <c r="CB224" s="88">
        <v>28773</v>
      </c>
      <c r="CC224" s="88">
        <v>36931</v>
      </c>
      <c r="CD224" s="88">
        <v>186105</v>
      </c>
      <c r="CE224" s="88">
        <v>9750</v>
      </c>
      <c r="CF224" s="88">
        <v>19625</v>
      </c>
      <c r="CG224" s="88">
        <v>6217</v>
      </c>
      <c r="CH224" s="88">
        <v>149</v>
      </c>
      <c r="CI224" s="88">
        <v>5</v>
      </c>
      <c r="CJ224" s="88">
        <v>35745</v>
      </c>
      <c r="CK224" s="88">
        <v>287554</v>
      </c>
      <c r="CL224" s="88">
        <v>2388</v>
      </c>
      <c r="CM224" s="88">
        <v>30355</v>
      </c>
      <c r="CN224" s="88">
        <v>7820</v>
      </c>
      <c r="CO224" s="88">
        <v>7991</v>
      </c>
      <c r="CP224" s="88">
        <v>871</v>
      </c>
      <c r="CQ224" s="88">
        <v>242</v>
      </c>
      <c r="CR224" s="88">
        <v>1113</v>
      </c>
      <c r="CS224" s="88">
        <v>49667</v>
      </c>
      <c r="CT224" s="88">
        <v>337222</v>
      </c>
      <c r="CU224" s="88">
        <v>16288</v>
      </c>
      <c r="CV224" s="88">
        <v>2381</v>
      </c>
      <c r="CW224" s="88">
        <v>1871</v>
      </c>
      <c r="CX224" s="88">
        <v>183</v>
      </c>
      <c r="CY224" s="88">
        <v>20723</v>
      </c>
      <c r="CZ224" s="88">
        <v>20723</v>
      </c>
      <c r="DA224" s="88">
        <v>41073</v>
      </c>
      <c r="DB224" s="88">
        <v>1183</v>
      </c>
      <c r="DC224" s="88">
        <v>2384</v>
      </c>
      <c r="DD224" s="88">
        <v>7483</v>
      </c>
      <c r="DE224" s="88">
        <v>1197</v>
      </c>
      <c r="DF224" s="88">
        <v>3212</v>
      </c>
      <c r="DG224" s="88">
        <v>4410</v>
      </c>
      <c r="DH224" s="88">
        <v>56534</v>
      </c>
      <c r="DI224" s="88">
        <v>77257</v>
      </c>
      <c r="DJ224" s="88">
        <v>259965</v>
      </c>
      <c r="DK224" s="88">
        <v>216195</v>
      </c>
      <c r="DL224" s="88">
        <v>23952</v>
      </c>
      <c r="DM224" s="88">
        <v>19818</v>
      </c>
      <c r="DN224" s="88">
        <v>337222</v>
      </c>
    </row>
    <row r="225" spans="1:129" x14ac:dyDescent="0.25">
      <c r="A225" s="82">
        <v>41334</v>
      </c>
      <c r="B225" s="88">
        <v>29351</v>
      </c>
      <c r="C225" s="88">
        <v>32389</v>
      </c>
      <c r="D225" s="88">
        <v>182835</v>
      </c>
      <c r="E225" s="88">
        <v>9428</v>
      </c>
      <c r="F225" s="88">
        <v>20064</v>
      </c>
      <c r="G225" s="88">
        <v>7369</v>
      </c>
      <c r="H225" s="88">
        <v>158</v>
      </c>
      <c r="I225" s="88">
        <v>5</v>
      </c>
      <c r="J225" s="88">
        <v>37024</v>
      </c>
      <c r="K225" s="88">
        <v>281599</v>
      </c>
      <c r="L225" s="88">
        <v>2437</v>
      </c>
      <c r="M225" s="88">
        <v>30775</v>
      </c>
      <c r="N225" s="88">
        <v>7808</v>
      </c>
      <c r="O225" s="88">
        <v>8029</v>
      </c>
      <c r="P225" s="88">
        <v>873</v>
      </c>
      <c r="Q225" s="88">
        <v>299</v>
      </c>
      <c r="R225" s="88">
        <v>1173</v>
      </c>
      <c r="S225" s="88">
        <v>50221</v>
      </c>
      <c r="T225" s="88">
        <v>331820</v>
      </c>
      <c r="U225" s="88">
        <v>15799</v>
      </c>
      <c r="V225" s="88">
        <v>2330</v>
      </c>
      <c r="W225" s="88">
        <v>1847</v>
      </c>
      <c r="X225" s="88">
        <v>193</v>
      </c>
      <c r="Y225" s="88">
        <v>20169</v>
      </c>
      <c r="Z225" s="88">
        <v>20169</v>
      </c>
      <c r="AA225" s="88">
        <v>42126</v>
      </c>
      <c r="AB225" s="88">
        <v>1199</v>
      </c>
      <c r="AC225" s="88">
        <v>2410</v>
      </c>
      <c r="AD225" s="88">
        <v>7539</v>
      </c>
      <c r="AE225" s="88">
        <v>1306</v>
      </c>
      <c r="AF225" s="88">
        <v>2941</v>
      </c>
      <c r="AG225" s="88">
        <v>4246</v>
      </c>
      <c r="AH225" s="88">
        <v>57520</v>
      </c>
      <c r="AI225" s="88">
        <v>77688</v>
      </c>
      <c r="AJ225" s="88">
        <v>254132</v>
      </c>
      <c r="AK225" s="88">
        <v>209985</v>
      </c>
      <c r="AL225" s="88">
        <v>24098</v>
      </c>
      <c r="AM225" s="88">
        <v>20049</v>
      </c>
      <c r="AN225" s="88">
        <v>331820</v>
      </c>
      <c r="AO225" s="88">
        <v>29379</v>
      </c>
      <c r="AP225" s="88">
        <v>32782</v>
      </c>
      <c r="AQ225" s="88">
        <v>182690</v>
      </c>
      <c r="AR225" s="88">
        <v>9446</v>
      </c>
      <c r="AS225" s="88">
        <v>20069</v>
      </c>
      <c r="AT225" s="88">
        <v>7583</v>
      </c>
      <c r="AU225" s="88">
        <v>59</v>
      </c>
      <c r="AV225" s="88">
        <v>5</v>
      </c>
      <c r="AW225" s="88">
        <v>37162</v>
      </c>
      <c r="AX225" s="88">
        <v>282012</v>
      </c>
      <c r="AY225" s="88">
        <v>2436</v>
      </c>
      <c r="AZ225" s="88">
        <v>31006</v>
      </c>
      <c r="BA225" s="88">
        <v>8855</v>
      </c>
      <c r="BB225" s="88">
        <v>8251</v>
      </c>
      <c r="BC225" s="88">
        <v>875</v>
      </c>
      <c r="BD225" s="88">
        <v>258</v>
      </c>
      <c r="BE225" s="88">
        <v>1132</v>
      </c>
      <c r="BF225" s="88">
        <v>51681</v>
      </c>
      <c r="BG225" s="88">
        <v>333693</v>
      </c>
      <c r="BH225" s="88">
        <v>15903</v>
      </c>
      <c r="BI225" s="88">
        <v>2368</v>
      </c>
      <c r="BJ225" s="88">
        <v>1871</v>
      </c>
      <c r="BK225" s="88">
        <v>199</v>
      </c>
      <c r="BL225" s="88">
        <v>20341</v>
      </c>
      <c r="BM225" s="88">
        <v>20341</v>
      </c>
      <c r="BN225" s="88">
        <v>41851</v>
      </c>
      <c r="BO225" s="88">
        <v>1178</v>
      </c>
      <c r="BP225" s="88">
        <v>2411</v>
      </c>
      <c r="BQ225" s="88">
        <v>7540</v>
      </c>
      <c r="BR225" s="88">
        <v>1312</v>
      </c>
      <c r="BS225" s="88">
        <v>2849</v>
      </c>
      <c r="BT225" s="88">
        <v>4160</v>
      </c>
      <c r="BU225" s="88">
        <v>57139</v>
      </c>
      <c r="BV225" s="88">
        <v>77481</v>
      </c>
      <c r="BW225" s="88">
        <v>256212</v>
      </c>
      <c r="BX225" s="88">
        <v>210000</v>
      </c>
      <c r="BY225" s="88">
        <v>26175</v>
      </c>
      <c r="BZ225" s="88">
        <v>20037</v>
      </c>
      <c r="CA225" s="88">
        <v>333693</v>
      </c>
      <c r="CB225" s="88">
        <v>29374</v>
      </c>
      <c r="CC225" s="88">
        <v>30699</v>
      </c>
      <c r="CD225" s="88">
        <v>176644</v>
      </c>
      <c r="CE225" s="88">
        <v>9446</v>
      </c>
      <c r="CF225" s="88">
        <v>20069</v>
      </c>
      <c r="CG225" s="88">
        <v>7579</v>
      </c>
      <c r="CH225" s="88">
        <v>105</v>
      </c>
      <c r="CI225" s="88">
        <v>5</v>
      </c>
      <c r="CJ225" s="88">
        <v>37204</v>
      </c>
      <c r="CK225" s="88">
        <v>273922</v>
      </c>
      <c r="CL225" s="88">
        <v>2436</v>
      </c>
      <c r="CM225" s="88">
        <v>29673</v>
      </c>
      <c r="CN225" s="88">
        <v>8905</v>
      </c>
      <c r="CO225" s="88">
        <v>10213</v>
      </c>
      <c r="CP225" s="88">
        <v>871</v>
      </c>
      <c r="CQ225" s="88">
        <v>266</v>
      </c>
      <c r="CR225" s="88">
        <v>1137</v>
      </c>
      <c r="CS225" s="88">
        <v>52365</v>
      </c>
      <c r="CT225" s="88">
        <v>326286</v>
      </c>
      <c r="CU225" s="88">
        <v>15903</v>
      </c>
      <c r="CV225" s="88">
        <v>2368</v>
      </c>
      <c r="CW225" s="88">
        <v>1863</v>
      </c>
      <c r="CX225" s="88">
        <v>185</v>
      </c>
      <c r="CY225" s="88">
        <v>20319</v>
      </c>
      <c r="CZ225" s="88">
        <v>20319</v>
      </c>
      <c r="DA225" s="88">
        <v>43855</v>
      </c>
      <c r="DB225" s="88">
        <v>1121</v>
      </c>
      <c r="DC225" s="88">
        <v>2411</v>
      </c>
      <c r="DD225" s="88">
        <v>7540</v>
      </c>
      <c r="DE225" s="88">
        <v>1426</v>
      </c>
      <c r="DF225" s="88">
        <v>2693</v>
      </c>
      <c r="DG225" s="88">
        <v>4119</v>
      </c>
      <c r="DH225" s="88">
        <v>59046</v>
      </c>
      <c r="DI225" s="88">
        <v>79365</v>
      </c>
      <c r="DJ225" s="88">
        <v>246921</v>
      </c>
      <c r="DK225" s="88">
        <v>204421</v>
      </c>
      <c r="DL225" s="88">
        <v>22463</v>
      </c>
      <c r="DM225" s="88">
        <v>20037</v>
      </c>
      <c r="DN225" s="88">
        <v>326286</v>
      </c>
    </row>
    <row r="226" spans="1:129" x14ac:dyDescent="0.25">
      <c r="A226" s="82">
        <v>41426</v>
      </c>
      <c r="B226" s="88">
        <v>29783</v>
      </c>
      <c r="C226" s="88">
        <v>32395</v>
      </c>
      <c r="D226" s="88">
        <v>184144</v>
      </c>
      <c r="E226" s="88">
        <v>9134</v>
      </c>
      <c r="F226" s="88">
        <v>20823</v>
      </c>
      <c r="G226" s="88">
        <v>7427</v>
      </c>
      <c r="H226" s="88">
        <v>220</v>
      </c>
      <c r="I226" s="88">
        <v>5</v>
      </c>
      <c r="J226" s="88">
        <v>37608</v>
      </c>
      <c r="K226" s="88">
        <v>283930</v>
      </c>
      <c r="L226" s="88">
        <v>2472</v>
      </c>
      <c r="M226" s="88">
        <v>30899</v>
      </c>
      <c r="N226" s="88">
        <v>8014</v>
      </c>
      <c r="O226" s="88">
        <v>8213</v>
      </c>
      <c r="P226" s="88">
        <v>896</v>
      </c>
      <c r="Q226" s="88">
        <v>303</v>
      </c>
      <c r="R226" s="88">
        <v>1199</v>
      </c>
      <c r="S226" s="88">
        <v>50796</v>
      </c>
      <c r="T226" s="88">
        <v>334726</v>
      </c>
      <c r="U226" s="88">
        <v>15208</v>
      </c>
      <c r="V226" s="88">
        <v>2263</v>
      </c>
      <c r="W226" s="88">
        <v>1775</v>
      </c>
      <c r="X226" s="88">
        <v>196</v>
      </c>
      <c r="Y226" s="88">
        <v>19442</v>
      </c>
      <c r="Z226" s="88">
        <v>19442</v>
      </c>
      <c r="AA226" s="88">
        <v>42760</v>
      </c>
      <c r="AB226" s="88">
        <v>1187</v>
      </c>
      <c r="AC226" s="88">
        <v>2436</v>
      </c>
      <c r="AD226" s="88">
        <v>7589</v>
      </c>
      <c r="AE226" s="88">
        <v>1292</v>
      </c>
      <c r="AF226" s="88">
        <v>2834</v>
      </c>
      <c r="AG226" s="88">
        <v>4126</v>
      </c>
      <c r="AH226" s="88">
        <v>58098</v>
      </c>
      <c r="AI226" s="88">
        <v>77540</v>
      </c>
      <c r="AJ226" s="88">
        <v>257186</v>
      </c>
      <c r="AK226" s="88">
        <v>212235</v>
      </c>
      <c r="AL226" s="88">
        <v>24587</v>
      </c>
      <c r="AM226" s="88">
        <v>20364</v>
      </c>
      <c r="AN226" s="88">
        <v>334726</v>
      </c>
      <c r="AO226" s="88">
        <v>29780</v>
      </c>
      <c r="AP226" s="88">
        <v>32225</v>
      </c>
      <c r="AQ226" s="88">
        <v>184119</v>
      </c>
      <c r="AR226" s="88">
        <v>9134</v>
      </c>
      <c r="AS226" s="88">
        <v>20731</v>
      </c>
      <c r="AT226" s="88">
        <v>7656</v>
      </c>
      <c r="AU226" s="88">
        <v>367</v>
      </c>
      <c r="AV226" s="88">
        <v>5</v>
      </c>
      <c r="AW226" s="88">
        <v>37893</v>
      </c>
      <c r="AX226" s="88">
        <v>284017</v>
      </c>
      <c r="AY226" s="88">
        <v>2475</v>
      </c>
      <c r="AZ226" s="88">
        <v>31091</v>
      </c>
      <c r="BA226" s="88">
        <v>7982</v>
      </c>
      <c r="BB226" s="88">
        <v>8018</v>
      </c>
      <c r="BC226" s="88">
        <v>873</v>
      </c>
      <c r="BD226" s="88">
        <v>387</v>
      </c>
      <c r="BE226" s="88">
        <v>1260</v>
      </c>
      <c r="BF226" s="88">
        <v>50827</v>
      </c>
      <c r="BG226" s="88">
        <v>334844</v>
      </c>
      <c r="BH226" s="88">
        <v>15285</v>
      </c>
      <c r="BI226" s="88">
        <v>2270</v>
      </c>
      <c r="BJ226" s="88">
        <v>1792</v>
      </c>
      <c r="BK226" s="88">
        <v>188</v>
      </c>
      <c r="BL226" s="88">
        <v>19535</v>
      </c>
      <c r="BM226" s="88">
        <v>19535</v>
      </c>
      <c r="BN226" s="88">
        <v>43171</v>
      </c>
      <c r="BO226" s="88">
        <v>1209</v>
      </c>
      <c r="BP226" s="88">
        <v>2437</v>
      </c>
      <c r="BQ226" s="88">
        <v>7591</v>
      </c>
      <c r="BR226" s="88">
        <v>1302</v>
      </c>
      <c r="BS226" s="88">
        <v>2730</v>
      </c>
      <c r="BT226" s="88">
        <v>4033</v>
      </c>
      <c r="BU226" s="88">
        <v>58440</v>
      </c>
      <c r="BV226" s="88">
        <v>77975</v>
      </c>
      <c r="BW226" s="88">
        <v>256869</v>
      </c>
      <c r="BX226" s="88">
        <v>211823</v>
      </c>
      <c r="BY226" s="88">
        <v>24706</v>
      </c>
      <c r="BZ226" s="88">
        <v>20340</v>
      </c>
      <c r="CA226" s="88">
        <v>334844</v>
      </c>
      <c r="CB226" s="88">
        <v>29902</v>
      </c>
      <c r="CC226" s="88">
        <v>30862</v>
      </c>
      <c r="CD226" s="88">
        <v>186435</v>
      </c>
      <c r="CE226" s="88">
        <v>9134</v>
      </c>
      <c r="CF226" s="88">
        <v>20731</v>
      </c>
      <c r="CG226" s="88">
        <v>7016</v>
      </c>
      <c r="CH226" s="88">
        <v>250</v>
      </c>
      <c r="CI226" s="88">
        <v>5</v>
      </c>
      <c r="CJ226" s="88">
        <v>37137</v>
      </c>
      <c r="CK226" s="88">
        <v>284335</v>
      </c>
      <c r="CL226" s="88">
        <v>2475</v>
      </c>
      <c r="CM226" s="88">
        <v>30163</v>
      </c>
      <c r="CN226" s="88">
        <v>7952</v>
      </c>
      <c r="CO226" s="88">
        <v>5783</v>
      </c>
      <c r="CP226" s="88">
        <v>871</v>
      </c>
      <c r="CQ226" s="88">
        <v>435</v>
      </c>
      <c r="CR226" s="88">
        <v>1306</v>
      </c>
      <c r="CS226" s="88">
        <v>47679</v>
      </c>
      <c r="CT226" s="88">
        <v>332015</v>
      </c>
      <c r="CU226" s="88">
        <v>15285</v>
      </c>
      <c r="CV226" s="88">
        <v>2270</v>
      </c>
      <c r="CW226" s="88">
        <v>1789</v>
      </c>
      <c r="CX226" s="88">
        <v>197</v>
      </c>
      <c r="CY226" s="88">
        <v>19540</v>
      </c>
      <c r="CZ226" s="88">
        <v>19540</v>
      </c>
      <c r="DA226" s="88">
        <v>49710</v>
      </c>
      <c r="DB226" s="88">
        <v>1252</v>
      </c>
      <c r="DC226" s="88">
        <v>2437</v>
      </c>
      <c r="DD226" s="88">
        <v>7591</v>
      </c>
      <c r="DE226" s="88">
        <v>1358</v>
      </c>
      <c r="DF226" s="88">
        <v>3143</v>
      </c>
      <c r="DG226" s="88">
        <v>4501</v>
      </c>
      <c r="DH226" s="88">
        <v>65491</v>
      </c>
      <c r="DI226" s="88">
        <v>85031</v>
      </c>
      <c r="DJ226" s="88">
        <v>246983</v>
      </c>
      <c r="DK226" s="88">
        <v>209209</v>
      </c>
      <c r="DL226" s="88">
        <v>17434</v>
      </c>
      <c r="DM226" s="88">
        <v>20340</v>
      </c>
      <c r="DN226" s="88">
        <v>332015</v>
      </c>
    </row>
    <row r="227" spans="1:129" x14ac:dyDescent="0.25">
      <c r="A227" s="82">
        <v>41518</v>
      </c>
      <c r="B227" s="88">
        <v>30150</v>
      </c>
      <c r="C227" s="88">
        <v>32276</v>
      </c>
      <c r="D227" s="88">
        <v>185596</v>
      </c>
      <c r="E227" s="88">
        <v>8896</v>
      </c>
      <c r="F227" s="88">
        <v>21681</v>
      </c>
      <c r="G227" s="88">
        <v>7634</v>
      </c>
      <c r="H227" s="88">
        <v>266</v>
      </c>
      <c r="I227" s="88">
        <v>5</v>
      </c>
      <c r="J227" s="88">
        <v>38482</v>
      </c>
      <c r="K227" s="88">
        <v>286505</v>
      </c>
      <c r="L227" s="88">
        <v>2503</v>
      </c>
      <c r="M227" s="88">
        <v>31002</v>
      </c>
      <c r="N227" s="88">
        <v>8257</v>
      </c>
      <c r="O227" s="88">
        <v>8113</v>
      </c>
      <c r="P227" s="88">
        <v>929</v>
      </c>
      <c r="Q227" s="88">
        <v>248</v>
      </c>
      <c r="R227" s="88">
        <v>1176</v>
      </c>
      <c r="S227" s="88">
        <v>51052</v>
      </c>
      <c r="T227" s="88">
        <v>337557</v>
      </c>
      <c r="U227" s="88">
        <v>14725</v>
      </c>
      <c r="V227" s="88">
        <v>2189</v>
      </c>
      <c r="W227" s="88">
        <v>1718</v>
      </c>
      <c r="X227" s="88">
        <v>208</v>
      </c>
      <c r="Y227" s="88">
        <v>18840</v>
      </c>
      <c r="Z227" s="88">
        <v>18840</v>
      </c>
      <c r="AA227" s="88">
        <v>43547</v>
      </c>
      <c r="AB227" s="88">
        <v>1178</v>
      </c>
      <c r="AC227" s="88">
        <v>2461</v>
      </c>
      <c r="AD227" s="88">
        <v>7635</v>
      </c>
      <c r="AE227" s="88">
        <v>1268</v>
      </c>
      <c r="AF227" s="88">
        <v>2752</v>
      </c>
      <c r="AG227" s="88">
        <v>4020</v>
      </c>
      <c r="AH227" s="88">
        <v>58842</v>
      </c>
      <c r="AI227" s="88">
        <v>77682</v>
      </c>
      <c r="AJ227" s="88">
        <v>259875</v>
      </c>
      <c r="AK227" s="88">
        <v>215113</v>
      </c>
      <c r="AL227" s="88">
        <v>24043</v>
      </c>
      <c r="AM227" s="88">
        <v>20718</v>
      </c>
      <c r="AN227" s="88">
        <v>337557</v>
      </c>
      <c r="AO227" s="88">
        <v>30136</v>
      </c>
      <c r="AP227" s="88">
        <v>32276</v>
      </c>
      <c r="AQ227" s="88">
        <v>185450</v>
      </c>
      <c r="AR227" s="88">
        <v>8863</v>
      </c>
      <c r="AS227" s="88">
        <v>21830</v>
      </c>
      <c r="AT227" s="88">
        <v>6974</v>
      </c>
      <c r="AU227" s="88">
        <v>160</v>
      </c>
      <c r="AV227" s="88">
        <v>5</v>
      </c>
      <c r="AW227" s="88">
        <v>37831</v>
      </c>
      <c r="AX227" s="88">
        <v>285694</v>
      </c>
      <c r="AY227" s="88">
        <v>2499</v>
      </c>
      <c r="AZ227" s="88">
        <v>30632</v>
      </c>
      <c r="BA227" s="88">
        <v>8313</v>
      </c>
      <c r="BB227" s="88">
        <v>8468</v>
      </c>
      <c r="BC227" s="88">
        <v>951</v>
      </c>
      <c r="BD227" s="88">
        <v>212</v>
      </c>
      <c r="BE227" s="88">
        <v>1163</v>
      </c>
      <c r="BF227" s="88">
        <v>51075</v>
      </c>
      <c r="BG227" s="88">
        <v>336769</v>
      </c>
      <c r="BH227" s="88">
        <v>14536</v>
      </c>
      <c r="BI227" s="88">
        <v>2150</v>
      </c>
      <c r="BJ227" s="88">
        <v>1688</v>
      </c>
      <c r="BK227" s="88">
        <v>204</v>
      </c>
      <c r="BL227" s="88">
        <v>18578</v>
      </c>
      <c r="BM227" s="88">
        <v>18578</v>
      </c>
      <c r="BN227" s="88">
        <v>43237</v>
      </c>
      <c r="BO227" s="88">
        <v>1166</v>
      </c>
      <c r="BP227" s="88">
        <v>2461</v>
      </c>
      <c r="BQ227" s="88">
        <v>7632</v>
      </c>
      <c r="BR227" s="88">
        <v>1256</v>
      </c>
      <c r="BS227" s="88">
        <v>2827</v>
      </c>
      <c r="BT227" s="88">
        <v>4084</v>
      </c>
      <c r="BU227" s="88">
        <v>58580</v>
      </c>
      <c r="BV227" s="88">
        <v>77158</v>
      </c>
      <c r="BW227" s="88">
        <v>259611</v>
      </c>
      <c r="BX227" s="88">
        <v>215170</v>
      </c>
      <c r="BY227" s="88">
        <v>23689</v>
      </c>
      <c r="BZ227" s="88">
        <v>20752</v>
      </c>
      <c r="CA227" s="88">
        <v>336769</v>
      </c>
      <c r="CB227" s="88">
        <v>30084</v>
      </c>
      <c r="CC227" s="88">
        <v>30090</v>
      </c>
      <c r="CD227" s="88">
        <v>185354</v>
      </c>
      <c r="CE227" s="88">
        <v>8863</v>
      </c>
      <c r="CF227" s="88">
        <v>21830</v>
      </c>
      <c r="CG227" s="88">
        <v>8369</v>
      </c>
      <c r="CH227" s="88">
        <v>168</v>
      </c>
      <c r="CI227" s="88">
        <v>5</v>
      </c>
      <c r="CJ227" s="88">
        <v>39235</v>
      </c>
      <c r="CK227" s="88">
        <v>284763</v>
      </c>
      <c r="CL227" s="88">
        <v>2499</v>
      </c>
      <c r="CM227" s="88">
        <v>32864</v>
      </c>
      <c r="CN227" s="88">
        <v>8242</v>
      </c>
      <c r="CO227" s="88">
        <v>8599</v>
      </c>
      <c r="CP227" s="88">
        <v>955</v>
      </c>
      <c r="CQ227" s="88">
        <v>192</v>
      </c>
      <c r="CR227" s="88">
        <v>1147</v>
      </c>
      <c r="CS227" s="88">
        <v>53350</v>
      </c>
      <c r="CT227" s="88">
        <v>338113</v>
      </c>
      <c r="CU227" s="88">
        <v>14536</v>
      </c>
      <c r="CV227" s="88">
        <v>2150</v>
      </c>
      <c r="CW227" s="88">
        <v>1693</v>
      </c>
      <c r="CX227" s="88">
        <v>217</v>
      </c>
      <c r="CY227" s="88">
        <v>18596</v>
      </c>
      <c r="CZ227" s="88">
        <v>18596</v>
      </c>
      <c r="DA227" s="88">
        <v>35206</v>
      </c>
      <c r="DB227" s="88">
        <v>1207</v>
      </c>
      <c r="DC227" s="88">
        <v>2461</v>
      </c>
      <c r="DD227" s="88">
        <v>7632</v>
      </c>
      <c r="DE227" s="88">
        <v>1191</v>
      </c>
      <c r="DF227" s="88">
        <v>2587</v>
      </c>
      <c r="DG227" s="88">
        <v>3778</v>
      </c>
      <c r="DH227" s="88">
        <v>50284</v>
      </c>
      <c r="DI227" s="88">
        <v>68880</v>
      </c>
      <c r="DJ227" s="88">
        <v>269233</v>
      </c>
      <c r="DK227" s="88">
        <v>215450</v>
      </c>
      <c r="DL227" s="88">
        <v>33031</v>
      </c>
      <c r="DM227" s="88">
        <v>20752</v>
      </c>
      <c r="DN227" s="88">
        <v>338113</v>
      </c>
    </row>
    <row r="228" spans="1:129" x14ac:dyDescent="0.25">
      <c r="A228" s="82">
        <v>41609</v>
      </c>
      <c r="B228" s="88">
        <v>30466</v>
      </c>
      <c r="C228" s="88">
        <v>32474</v>
      </c>
      <c r="D228" s="88">
        <v>187148</v>
      </c>
      <c r="E228" s="88">
        <v>8732</v>
      </c>
      <c r="F228" s="88">
        <v>22451</v>
      </c>
      <c r="G228" s="88">
        <v>7948</v>
      </c>
      <c r="H228" s="88">
        <v>223</v>
      </c>
      <c r="I228" s="88">
        <v>5</v>
      </c>
      <c r="J228" s="88">
        <v>39359</v>
      </c>
      <c r="K228" s="88">
        <v>289446</v>
      </c>
      <c r="L228" s="88">
        <v>2539</v>
      </c>
      <c r="M228" s="88">
        <v>31368</v>
      </c>
      <c r="N228" s="88">
        <v>8417</v>
      </c>
      <c r="O228" s="88">
        <v>8053</v>
      </c>
      <c r="P228" s="88">
        <v>954</v>
      </c>
      <c r="Q228" s="88">
        <v>169</v>
      </c>
      <c r="R228" s="88">
        <v>1123</v>
      </c>
      <c r="S228" s="88">
        <v>51501</v>
      </c>
      <c r="T228" s="88">
        <v>340948</v>
      </c>
      <c r="U228" s="88">
        <v>14521</v>
      </c>
      <c r="V228" s="88">
        <v>2139</v>
      </c>
      <c r="W228" s="88">
        <v>1692</v>
      </c>
      <c r="X228" s="88">
        <v>219</v>
      </c>
      <c r="Y228" s="88">
        <v>18571</v>
      </c>
      <c r="Z228" s="88">
        <v>18571</v>
      </c>
      <c r="AA228" s="88">
        <v>44094</v>
      </c>
      <c r="AB228" s="88">
        <v>1173</v>
      </c>
      <c r="AC228" s="88">
        <v>2487</v>
      </c>
      <c r="AD228" s="88">
        <v>7684</v>
      </c>
      <c r="AE228" s="88">
        <v>1247</v>
      </c>
      <c r="AF228" s="88">
        <v>2727</v>
      </c>
      <c r="AG228" s="88">
        <v>3974</v>
      </c>
      <c r="AH228" s="88">
        <v>59412</v>
      </c>
      <c r="AI228" s="88">
        <v>77983</v>
      </c>
      <c r="AJ228" s="88">
        <v>262965</v>
      </c>
      <c r="AK228" s="88">
        <v>218307</v>
      </c>
      <c r="AL228" s="88">
        <v>23605</v>
      </c>
      <c r="AM228" s="88">
        <v>21053</v>
      </c>
      <c r="AN228" s="88">
        <v>340948</v>
      </c>
      <c r="AO228" s="88">
        <v>30492</v>
      </c>
      <c r="AP228" s="88">
        <v>32229</v>
      </c>
      <c r="AQ228" s="88">
        <v>187501</v>
      </c>
      <c r="AR228" s="88">
        <v>8751</v>
      </c>
      <c r="AS228" s="88">
        <v>22479</v>
      </c>
      <c r="AT228" s="88">
        <v>8374</v>
      </c>
      <c r="AU228" s="88">
        <v>293</v>
      </c>
      <c r="AV228" s="88">
        <v>5</v>
      </c>
      <c r="AW228" s="88">
        <v>39902</v>
      </c>
      <c r="AX228" s="88">
        <v>290124</v>
      </c>
      <c r="AY228" s="88">
        <v>2538</v>
      </c>
      <c r="AZ228" s="88">
        <v>31412</v>
      </c>
      <c r="BA228" s="88">
        <v>8471</v>
      </c>
      <c r="BB228" s="88">
        <v>7647</v>
      </c>
      <c r="BC228" s="88">
        <v>952</v>
      </c>
      <c r="BD228" s="88">
        <v>156</v>
      </c>
      <c r="BE228" s="88">
        <v>1108</v>
      </c>
      <c r="BF228" s="88">
        <v>51176</v>
      </c>
      <c r="BG228" s="88">
        <v>341300</v>
      </c>
      <c r="BH228" s="88">
        <v>14542</v>
      </c>
      <c r="BI228" s="88">
        <v>2154</v>
      </c>
      <c r="BJ228" s="88">
        <v>1702</v>
      </c>
      <c r="BK228" s="88">
        <v>227</v>
      </c>
      <c r="BL228" s="88">
        <v>18625</v>
      </c>
      <c r="BM228" s="88">
        <v>18625</v>
      </c>
      <c r="BN228" s="88">
        <v>44365</v>
      </c>
      <c r="BO228" s="88">
        <v>1169</v>
      </c>
      <c r="BP228" s="88">
        <v>2487</v>
      </c>
      <c r="BQ228" s="88">
        <v>7683</v>
      </c>
      <c r="BR228" s="88">
        <v>1244</v>
      </c>
      <c r="BS228" s="88">
        <v>2767</v>
      </c>
      <c r="BT228" s="88">
        <v>4011</v>
      </c>
      <c r="BU228" s="88">
        <v>59715</v>
      </c>
      <c r="BV228" s="88">
        <v>78340</v>
      </c>
      <c r="BW228" s="88">
        <v>262960</v>
      </c>
      <c r="BX228" s="88">
        <v>218479</v>
      </c>
      <c r="BY228" s="88">
        <v>23425</v>
      </c>
      <c r="BZ228" s="88">
        <v>21055</v>
      </c>
      <c r="CA228" s="88">
        <v>341300</v>
      </c>
      <c r="CB228" s="88">
        <v>30427</v>
      </c>
      <c r="CC228" s="88">
        <v>38172</v>
      </c>
      <c r="CD228" s="88">
        <v>191416</v>
      </c>
      <c r="CE228" s="88">
        <v>8751</v>
      </c>
      <c r="CF228" s="88">
        <v>22479</v>
      </c>
      <c r="CG228" s="88">
        <v>8147</v>
      </c>
      <c r="CH228" s="88">
        <v>357</v>
      </c>
      <c r="CI228" s="88">
        <v>5</v>
      </c>
      <c r="CJ228" s="88">
        <v>39738</v>
      </c>
      <c r="CK228" s="88">
        <v>299754</v>
      </c>
      <c r="CL228" s="88">
        <v>2538</v>
      </c>
      <c r="CM228" s="88">
        <v>31413</v>
      </c>
      <c r="CN228" s="88">
        <v>8529</v>
      </c>
      <c r="CO228" s="88">
        <v>7831</v>
      </c>
      <c r="CP228" s="88">
        <v>955</v>
      </c>
      <c r="CQ228" s="88">
        <v>146</v>
      </c>
      <c r="CR228" s="88">
        <v>1101</v>
      </c>
      <c r="CS228" s="88">
        <v>51413</v>
      </c>
      <c r="CT228" s="88">
        <v>351167</v>
      </c>
      <c r="CU228" s="88">
        <v>14542</v>
      </c>
      <c r="CV228" s="88">
        <v>2154</v>
      </c>
      <c r="CW228" s="88">
        <v>1703</v>
      </c>
      <c r="CX228" s="88">
        <v>217</v>
      </c>
      <c r="CY228" s="88">
        <v>18616</v>
      </c>
      <c r="CZ228" s="88">
        <v>18616</v>
      </c>
      <c r="DA228" s="88">
        <v>43792</v>
      </c>
      <c r="DB228" s="88">
        <v>1145</v>
      </c>
      <c r="DC228" s="88">
        <v>2487</v>
      </c>
      <c r="DD228" s="88">
        <v>7683</v>
      </c>
      <c r="DE228" s="88">
        <v>1146</v>
      </c>
      <c r="DF228" s="88">
        <v>2742</v>
      </c>
      <c r="DG228" s="88">
        <v>3888</v>
      </c>
      <c r="DH228" s="88">
        <v>58995</v>
      </c>
      <c r="DI228" s="88">
        <v>77611</v>
      </c>
      <c r="DJ228" s="88">
        <v>273555</v>
      </c>
      <c r="DK228" s="88">
        <v>226626</v>
      </c>
      <c r="DL228" s="88">
        <v>25874</v>
      </c>
      <c r="DM228" s="88">
        <v>21055</v>
      </c>
      <c r="DN228" s="88">
        <v>351167</v>
      </c>
    </row>
    <row r="229" spans="1:129" x14ac:dyDescent="0.25">
      <c r="A229" s="82">
        <v>41699</v>
      </c>
      <c r="B229" s="88">
        <v>30793</v>
      </c>
      <c r="C229" s="88">
        <v>32862</v>
      </c>
      <c r="D229" s="88">
        <v>188550</v>
      </c>
      <c r="E229" s="88">
        <v>8650</v>
      </c>
      <c r="F229" s="88">
        <v>23057</v>
      </c>
      <c r="G229" s="88">
        <v>8212</v>
      </c>
      <c r="H229" s="88">
        <v>137</v>
      </c>
      <c r="I229" s="88">
        <v>5</v>
      </c>
      <c r="J229" s="88">
        <v>40061</v>
      </c>
      <c r="K229" s="88">
        <v>292266</v>
      </c>
      <c r="L229" s="88">
        <v>2585</v>
      </c>
      <c r="M229" s="88">
        <v>31961</v>
      </c>
      <c r="N229" s="88">
        <v>8472</v>
      </c>
      <c r="O229" s="88">
        <v>8205</v>
      </c>
      <c r="P229" s="88">
        <v>959</v>
      </c>
      <c r="Q229" s="88">
        <v>127</v>
      </c>
      <c r="R229" s="88">
        <v>1086</v>
      </c>
      <c r="S229" s="88">
        <v>52309</v>
      </c>
      <c r="T229" s="88">
        <v>344575</v>
      </c>
      <c r="U229" s="88">
        <v>14631</v>
      </c>
      <c r="V229" s="88">
        <v>2119</v>
      </c>
      <c r="W229" s="88">
        <v>1715</v>
      </c>
      <c r="X229" s="88">
        <v>214</v>
      </c>
      <c r="Y229" s="88">
        <v>18679</v>
      </c>
      <c r="Z229" s="88">
        <v>18679</v>
      </c>
      <c r="AA229" s="88">
        <v>44577</v>
      </c>
      <c r="AB229" s="88">
        <v>1180</v>
      </c>
      <c r="AC229" s="88">
        <v>2514</v>
      </c>
      <c r="AD229" s="88">
        <v>7739</v>
      </c>
      <c r="AE229" s="88">
        <v>1235</v>
      </c>
      <c r="AF229" s="88">
        <v>2702</v>
      </c>
      <c r="AG229" s="88">
        <v>3937</v>
      </c>
      <c r="AH229" s="88">
        <v>59947</v>
      </c>
      <c r="AI229" s="88">
        <v>78626</v>
      </c>
      <c r="AJ229" s="88">
        <v>265949</v>
      </c>
      <c r="AK229" s="88">
        <v>221072</v>
      </c>
      <c r="AL229" s="88">
        <v>23547</v>
      </c>
      <c r="AM229" s="88">
        <v>21330</v>
      </c>
      <c r="AN229" s="88">
        <v>344575</v>
      </c>
      <c r="AO229" s="88">
        <v>30782</v>
      </c>
      <c r="AP229" s="88">
        <v>32993</v>
      </c>
      <c r="AQ229" s="88">
        <v>188372</v>
      </c>
      <c r="AR229" s="88">
        <v>8645</v>
      </c>
      <c r="AS229" s="88">
        <v>22972</v>
      </c>
      <c r="AT229" s="88">
        <v>8354</v>
      </c>
      <c r="AU229" s="88">
        <v>138</v>
      </c>
      <c r="AV229" s="88">
        <v>5</v>
      </c>
      <c r="AW229" s="88">
        <v>40114</v>
      </c>
      <c r="AX229" s="88">
        <v>292262</v>
      </c>
      <c r="AY229" s="88">
        <v>2584</v>
      </c>
      <c r="AZ229" s="88">
        <v>32050</v>
      </c>
      <c r="BA229" s="88">
        <v>8413</v>
      </c>
      <c r="BB229" s="88">
        <v>8332</v>
      </c>
      <c r="BC229" s="88">
        <v>960</v>
      </c>
      <c r="BD229" s="88">
        <v>125</v>
      </c>
      <c r="BE229" s="88">
        <v>1085</v>
      </c>
      <c r="BF229" s="88">
        <v>52463</v>
      </c>
      <c r="BG229" s="88">
        <v>344724</v>
      </c>
      <c r="BH229" s="88">
        <v>14639</v>
      </c>
      <c r="BI229" s="88">
        <v>2132</v>
      </c>
      <c r="BJ229" s="88">
        <v>1691</v>
      </c>
      <c r="BK229" s="88">
        <v>223</v>
      </c>
      <c r="BL229" s="88">
        <v>18685</v>
      </c>
      <c r="BM229" s="88">
        <v>18685</v>
      </c>
      <c r="BN229" s="88">
        <v>44556</v>
      </c>
      <c r="BO229" s="88">
        <v>1186</v>
      </c>
      <c r="BP229" s="88">
        <v>2514</v>
      </c>
      <c r="BQ229" s="88">
        <v>7738</v>
      </c>
      <c r="BR229" s="88">
        <v>1244</v>
      </c>
      <c r="BS229" s="88">
        <v>2623</v>
      </c>
      <c r="BT229" s="88">
        <v>3867</v>
      </c>
      <c r="BU229" s="88">
        <v>59861</v>
      </c>
      <c r="BV229" s="88">
        <v>78546</v>
      </c>
      <c r="BW229" s="88">
        <v>266178</v>
      </c>
      <c r="BX229" s="88">
        <v>221040</v>
      </c>
      <c r="BY229" s="88">
        <v>23806</v>
      </c>
      <c r="BZ229" s="88">
        <v>21333</v>
      </c>
      <c r="CA229" s="88">
        <v>344724</v>
      </c>
      <c r="CB229" s="88">
        <v>30776</v>
      </c>
      <c r="CC229" s="88">
        <v>30976</v>
      </c>
      <c r="CD229" s="88">
        <v>182127</v>
      </c>
      <c r="CE229" s="88">
        <v>8645</v>
      </c>
      <c r="CF229" s="88">
        <v>22972</v>
      </c>
      <c r="CG229" s="88">
        <v>7897</v>
      </c>
      <c r="CH229" s="88">
        <v>187</v>
      </c>
      <c r="CI229" s="88">
        <v>5</v>
      </c>
      <c r="CJ229" s="88">
        <v>39705</v>
      </c>
      <c r="CK229" s="88">
        <v>283584</v>
      </c>
      <c r="CL229" s="88">
        <v>2584</v>
      </c>
      <c r="CM229" s="88">
        <v>30660</v>
      </c>
      <c r="CN229" s="88">
        <v>8460</v>
      </c>
      <c r="CO229" s="88">
        <v>10346</v>
      </c>
      <c r="CP229" s="88">
        <v>955</v>
      </c>
      <c r="CQ229" s="88">
        <v>130</v>
      </c>
      <c r="CR229" s="88">
        <v>1085</v>
      </c>
      <c r="CS229" s="88">
        <v>53135</v>
      </c>
      <c r="CT229" s="88">
        <v>336719</v>
      </c>
      <c r="CU229" s="88">
        <v>14639</v>
      </c>
      <c r="CV229" s="88">
        <v>2132</v>
      </c>
      <c r="CW229" s="88">
        <v>1689</v>
      </c>
      <c r="CX229" s="88">
        <v>209</v>
      </c>
      <c r="CY229" s="88">
        <v>18668</v>
      </c>
      <c r="CZ229" s="88">
        <v>18668</v>
      </c>
      <c r="DA229" s="88">
        <v>46660</v>
      </c>
      <c r="DB229" s="88">
        <v>1128</v>
      </c>
      <c r="DC229" s="88">
        <v>2514</v>
      </c>
      <c r="DD229" s="88">
        <v>7738</v>
      </c>
      <c r="DE229" s="88">
        <v>1353</v>
      </c>
      <c r="DF229" s="88">
        <v>2478</v>
      </c>
      <c r="DG229" s="88">
        <v>3831</v>
      </c>
      <c r="DH229" s="88">
        <v>61870</v>
      </c>
      <c r="DI229" s="88">
        <v>80539</v>
      </c>
      <c r="DJ229" s="88">
        <v>256180</v>
      </c>
      <c r="DK229" s="88">
        <v>215426</v>
      </c>
      <c r="DL229" s="88">
        <v>19420</v>
      </c>
      <c r="DM229" s="88">
        <v>21333</v>
      </c>
      <c r="DN229" s="88">
        <v>336719</v>
      </c>
    </row>
    <row r="230" spans="1:129" x14ac:dyDescent="0.25">
      <c r="A230" s="82">
        <v>41791</v>
      </c>
      <c r="B230" s="88">
        <v>31152</v>
      </c>
      <c r="C230" s="88">
        <v>33076</v>
      </c>
      <c r="D230" s="88">
        <v>189916</v>
      </c>
      <c r="E230" s="88">
        <v>8599</v>
      </c>
      <c r="F230" s="88">
        <v>23599</v>
      </c>
      <c r="G230" s="88">
        <v>8258</v>
      </c>
      <c r="H230" s="88">
        <v>76</v>
      </c>
      <c r="I230" s="88">
        <v>5</v>
      </c>
      <c r="J230" s="88">
        <v>40536</v>
      </c>
      <c r="K230" s="88">
        <v>294681</v>
      </c>
      <c r="L230" s="88">
        <v>2636</v>
      </c>
      <c r="M230" s="88">
        <v>32467</v>
      </c>
      <c r="N230" s="88">
        <v>8502</v>
      </c>
      <c r="O230" s="88">
        <v>8489</v>
      </c>
      <c r="P230" s="88">
        <v>956</v>
      </c>
      <c r="Q230" s="88">
        <v>124</v>
      </c>
      <c r="R230" s="88">
        <v>1080</v>
      </c>
      <c r="S230" s="88">
        <v>53175</v>
      </c>
      <c r="T230" s="88">
        <v>347856</v>
      </c>
      <c r="U230" s="88">
        <v>14811</v>
      </c>
      <c r="V230" s="88">
        <v>2101</v>
      </c>
      <c r="W230" s="88">
        <v>1744</v>
      </c>
      <c r="X230" s="88">
        <v>198</v>
      </c>
      <c r="Y230" s="88">
        <v>18854</v>
      </c>
      <c r="Z230" s="88">
        <v>18854</v>
      </c>
      <c r="AA230" s="88">
        <v>45149</v>
      </c>
      <c r="AB230" s="88">
        <v>1197</v>
      </c>
      <c r="AC230" s="88">
        <v>2542</v>
      </c>
      <c r="AD230" s="88">
        <v>7796</v>
      </c>
      <c r="AE230" s="88">
        <v>1227</v>
      </c>
      <c r="AF230" s="88">
        <v>2723</v>
      </c>
      <c r="AG230" s="88">
        <v>3951</v>
      </c>
      <c r="AH230" s="88">
        <v>60635</v>
      </c>
      <c r="AI230" s="88">
        <v>79489</v>
      </c>
      <c r="AJ230" s="88">
        <v>268367</v>
      </c>
      <c r="AK230" s="88">
        <v>223351</v>
      </c>
      <c r="AL230" s="88">
        <v>23437</v>
      </c>
      <c r="AM230" s="88">
        <v>21579</v>
      </c>
      <c r="AN230" s="88">
        <v>347856</v>
      </c>
      <c r="AO230" s="88">
        <v>31090</v>
      </c>
      <c r="AP230" s="88">
        <v>33407</v>
      </c>
      <c r="AQ230" s="88">
        <v>189863</v>
      </c>
      <c r="AR230" s="88">
        <v>8569</v>
      </c>
      <c r="AS230" s="88">
        <v>23702</v>
      </c>
      <c r="AT230" s="88">
        <v>8021</v>
      </c>
      <c r="AU230" s="88">
        <v>11</v>
      </c>
      <c r="AV230" s="88">
        <v>5</v>
      </c>
      <c r="AW230" s="88">
        <v>40306</v>
      </c>
      <c r="AX230" s="88">
        <v>294666</v>
      </c>
      <c r="AY230" s="88">
        <v>2635</v>
      </c>
      <c r="AZ230" s="88">
        <v>32569</v>
      </c>
      <c r="BA230" s="88">
        <v>8523</v>
      </c>
      <c r="BB230" s="88">
        <v>8477</v>
      </c>
      <c r="BC230" s="88">
        <v>957</v>
      </c>
      <c r="BD230" s="88">
        <v>114</v>
      </c>
      <c r="BE230" s="88">
        <v>1071</v>
      </c>
      <c r="BF230" s="88">
        <v>53276</v>
      </c>
      <c r="BG230" s="88">
        <v>347942</v>
      </c>
      <c r="BH230" s="88">
        <v>14810</v>
      </c>
      <c r="BI230" s="88">
        <v>2076</v>
      </c>
      <c r="BJ230" s="88">
        <v>1781</v>
      </c>
      <c r="BK230" s="88">
        <v>188</v>
      </c>
      <c r="BL230" s="88">
        <v>18855</v>
      </c>
      <c r="BM230" s="88">
        <v>18855</v>
      </c>
      <c r="BN230" s="88">
        <v>44829</v>
      </c>
      <c r="BO230" s="88">
        <v>1188</v>
      </c>
      <c r="BP230" s="88">
        <v>2542</v>
      </c>
      <c r="BQ230" s="88">
        <v>7796</v>
      </c>
      <c r="BR230" s="88">
        <v>1220</v>
      </c>
      <c r="BS230" s="88">
        <v>2710</v>
      </c>
      <c r="BT230" s="88">
        <v>3930</v>
      </c>
      <c r="BU230" s="88">
        <v>60285</v>
      </c>
      <c r="BV230" s="88">
        <v>79140</v>
      </c>
      <c r="BW230" s="88">
        <v>268802</v>
      </c>
      <c r="BX230" s="88">
        <v>223738</v>
      </c>
      <c r="BY230" s="88">
        <v>23478</v>
      </c>
      <c r="BZ230" s="88">
        <v>21585</v>
      </c>
      <c r="CA230" s="88">
        <v>347942</v>
      </c>
      <c r="CB230" s="88">
        <v>31214</v>
      </c>
      <c r="CC230" s="88">
        <v>31510</v>
      </c>
      <c r="CD230" s="88">
        <v>192316</v>
      </c>
      <c r="CE230" s="88">
        <v>8569</v>
      </c>
      <c r="CF230" s="88">
        <v>23702</v>
      </c>
      <c r="CG230" s="88">
        <v>7531</v>
      </c>
      <c r="CH230" s="88">
        <v>-111</v>
      </c>
      <c r="CI230" s="88">
        <v>5</v>
      </c>
      <c r="CJ230" s="88">
        <v>39695</v>
      </c>
      <c r="CK230" s="88">
        <v>294734</v>
      </c>
      <c r="CL230" s="88">
        <v>2635</v>
      </c>
      <c r="CM230" s="88">
        <v>31611</v>
      </c>
      <c r="CN230" s="88">
        <v>8488</v>
      </c>
      <c r="CO230" s="88">
        <v>6081</v>
      </c>
      <c r="CP230" s="88">
        <v>955</v>
      </c>
      <c r="CQ230" s="88">
        <v>128</v>
      </c>
      <c r="CR230" s="88">
        <v>1083</v>
      </c>
      <c r="CS230" s="88">
        <v>49899</v>
      </c>
      <c r="CT230" s="88">
        <v>344633</v>
      </c>
      <c r="CU230" s="88">
        <v>14810</v>
      </c>
      <c r="CV230" s="88">
        <v>2076</v>
      </c>
      <c r="CW230" s="88">
        <v>1778</v>
      </c>
      <c r="CX230" s="88">
        <v>195</v>
      </c>
      <c r="CY230" s="88">
        <v>18859</v>
      </c>
      <c r="CZ230" s="88">
        <v>18859</v>
      </c>
      <c r="DA230" s="88">
        <v>51598</v>
      </c>
      <c r="DB230" s="88">
        <v>1228</v>
      </c>
      <c r="DC230" s="88">
        <v>2542</v>
      </c>
      <c r="DD230" s="88">
        <v>7796</v>
      </c>
      <c r="DE230" s="88">
        <v>1273</v>
      </c>
      <c r="DF230" s="88">
        <v>3110</v>
      </c>
      <c r="DG230" s="88">
        <v>4384</v>
      </c>
      <c r="DH230" s="88">
        <v>67548</v>
      </c>
      <c r="DI230" s="88">
        <v>86407</v>
      </c>
      <c r="DJ230" s="88">
        <v>258226</v>
      </c>
      <c r="DK230" s="88">
        <v>220757</v>
      </c>
      <c r="DL230" s="88">
        <v>15883</v>
      </c>
      <c r="DM230" s="88">
        <v>21585</v>
      </c>
      <c r="DN230" s="88">
        <v>344633</v>
      </c>
    </row>
    <row r="231" spans="1:129" x14ac:dyDescent="0.25">
      <c r="A231" s="82">
        <v>41883</v>
      </c>
      <c r="B231" s="88">
        <v>31533</v>
      </c>
      <c r="C231" s="88">
        <v>33119</v>
      </c>
      <c r="D231" s="88">
        <v>191252</v>
      </c>
      <c r="E231" s="88">
        <v>8565</v>
      </c>
      <c r="F231" s="88">
        <v>24125</v>
      </c>
      <c r="G231" s="88">
        <v>8158</v>
      </c>
      <c r="H231" s="88">
        <v>38</v>
      </c>
      <c r="I231" s="88">
        <v>5</v>
      </c>
      <c r="J231" s="88">
        <v>40891</v>
      </c>
      <c r="K231" s="88">
        <v>296795</v>
      </c>
      <c r="L231" s="88">
        <v>2688</v>
      </c>
      <c r="M231" s="88">
        <v>32812</v>
      </c>
      <c r="N231" s="88">
        <v>8536</v>
      </c>
      <c r="O231" s="88">
        <v>8838</v>
      </c>
      <c r="P231" s="88">
        <v>954</v>
      </c>
      <c r="Q231" s="88">
        <v>129</v>
      </c>
      <c r="R231" s="88">
        <v>1083</v>
      </c>
      <c r="S231" s="88">
        <v>53957</v>
      </c>
      <c r="T231" s="88">
        <v>350752</v>
      </c>
      <c r="U231" s="88">
        <v>14982</v>
      </c>
      <c r="V231" s="88">
        <v>2084</v>
      </c>
      <c r="W231" s="88">
        <v>1766</v>
      </c>
      <c r="X231" s="88">
        <v>184</v>
      </c>
      <c r="Y231" s="88">
        <v>19015</v>
      </c>
      <c r="Z231" s="88">
        <v>19015</v>
      </c>
      <c r="AA231" s="88">
        <v>45689</v>
      </c>
      <c r="AB231" s="88">
        <v>1213</v>
      </c>
      <c r="AC231" s="88">
        <v>2570</v>
      </c>
      <c r="AD231" s="88">
        <v>7854</v>
      </c>
      <c r="AE231" s="88">
        <v>1220</v>
      </c>
      <c r="AF231" s="88">
        <v>2790</v>
      </c>
      <c r="AG231" s="88">
        <v>4011</v>
      </c>
      <c r="AH231" s="88">
        <v>61337</v>
      </c>
      <c r="AI231" s="88">
        <v>80352</v>
      </c>
      <c r="AJ231" s="88">
        <v>270400</v>
      </c>
      <c r="AK231" s="88">
        <v>225347</v>
      </c>
      <c r="AL231" s="88">
        <v>23237</v>
      </c>
      <c r="AM231" s="88">
        <v>21817</v>
      </c>
      <c r="AN231" s="88">
        <v>350752</v>
      </c>
      <c r="AO231" s="88">
        <v>31608</v>
      </c>
      <c r="AP231" s="88">
        <v>32742</v>
      </c>
      <c r="AQ231" s="88">
        <v>191407</v>
      </c>
      <c r="AR231" s="88">
        <v>8604</v>
      </c>
      <c r="AS231" s="88">
        <v>24065</v>
      </c>
      <c r="AT231" s="88">
        <v>8245</v>
      </c>
      <c r="AU231" s="88">
        <v>72</v>
      </c>
      <c r="AV231" s="88">
        <v>5</v>
      </c>
      <c r="AW231" s="88">
        <v>40991</v>
      </c>
      <c r="AX231" s="88">
        <v>296748</v>
      </c>
      <c r="AY231" s="88">
        <v>2692</v>
      </c>
      <c r="AZ231" s="88">
        <v>32687</v>
      </c>
      <c r="BA231" s="88">
        <v>8541</v>
      </c>
      <c r="BB231" s="88">
        <v>8857</v>
      </c>
      <c r="BC231" s="88">
        <v>951</v>
      </c>
      <c r="BD231" s="88">
        <v>145</v>
      </c>
      <c r="BE231" s="88">
        <v>1096</v>
      </c>
      <c r="BF231" s="88">
        <v>53871</v>
      </c>
      <c r="BG231" s="88">
        <v>350619</v>
      </c>
      <c r="BH231" s="88">
        <v>15006</v>
      </c>
      <c r="BI231" s="88">
        <v>2103</v>
      </c>
      <c r="BJ231" s="88">
        <v>1747</v>
      </c>
      <c r="BK231" s="88">
        <v>181</v>
      </c>
      <c r="BL231" s="88">
        <v>19037</v>
      </c>
      <c r="BM231" s="88">
        <v>19037</v>
      </c>
      <c r="BN231" s="88">
        <v>46075</v>
      </c>
      <c r="BO231" s="88">
        <v>1222</v>
      </c>
      <c r="BP231" s="88">
        <v>2571</v>
      </c>
      <c r="BQ231" s="88">
        <v>7857</v>
      </c>
      <c r="BR231" s="88">
        <v>1222</v>
      </c>
      <c r="BS231" s="88">
        <v>2854</v>
      </c>
      <c r="BT231" s="88">
        <v>4076</v>
      </c>
      <c r="BU231" s="88">
        <v>61800</v>
      </c>
      <c r="BV231" s="88">
        <v>80837</v>
      </c>
      <c r="BW231" s="88">
        <v>269783</v>
      </c>
      <c r="BX231" s="88">
        <v>224959</v>
      </c>
      <c r="BY231" s="88">
        <v>23017</v>
      </c>
      <c r="BZ231" s="88">
        <v>21806</v>
      </c>
      <c r="CA231" s="88">
        <v>350619</v>
      </c>
      <c r="CB231" s="88">
        <v>31559</v>
      </c>
      <c r="CC231" s="88">
        <v>31381</v>
      </c>
      <c r="CD231" s="88">
        <v>191234</v>
      </c>
      <c r="CE231" s="88">
        <v>8604</v>
      </c>
      <c r="CF231" s="88">
        <v>24065</v>
      </c>
      <c r="CG231" s="88">
        <v>9358</v>
      </c>
      <c r="CH231" s="88">
        <v>81</v>
      </c>
      <c r="CI231" s="88">
        <v>5</v>
      </c>
      <c r="CJ231" s="88">
        <v>42112</v>
      </c>
      <c r="CK231" s="88">
        <v>296287</v>
      </c>
      <c r="CL231" s="88">
        <v>2692</v>
      </c>
      <c r="CM231" s="88">
        <v>35051</v>
      </c>
      <c r="CN231" s="88">
        <v>8470</v>
      </c>
      <c r="CO231" s="88">
        <v>9014</v>
      </c>
      <c r="CP231" s="88">
        <v>955</v>
      </c>
      <c r="CQ231" s="88">
        <v>131</v>
      </c>
      <c r="CR231" s="88">
        <v>1086</v>
      </c>
      <c r="CS231" s="88">
        <v>56313</v>
      </c>
      <c r="CT231" s="88">
        <v>352599</v>
      </c>
      <c r="CU231" s="88">
        <v>15006</v>
      </c>
      <c r="CV231" s="88">
        <v>2103</v>
      </c>
      <c r="CW231" s="88">
        <v>1750</v>
      </c>
      <c r="CX231" s="88">
        <v>194</v>
      </c>
      <c r="CY231" s="88">
        <v>19053</v>
      </c>
      <c r="CZ231" s="88">
        <v>19053</v>
      </c>
      <c r="DA231" s="88">
        <v>37547</v>
      </c>
      <c r="DB231" s="88">
        <v>1266</v>
      </c>
      <c r="DC231" s="88">
        <v>2571</v>
      </c>
      <c r="DD231" s="88">
        <v>7857</v>
      </c>
      <c r="DE231" s="88">
        <v>1157</v>
      </c>
      <c r="DF231" s="88">
        <v>2616</v>
      </c>
      <c r="DG231" s="88">
        <v>3773</v>
      </c>
      <c r="DH231" s="88">
        <v>53014</v>
      </c>
      <c r="DI231" s="88">
        <v>72067</v>
      </c>
      <c r="DJ231" s="88">
        <v>280532</v>
      </c>
      <c r="DK231" s="88">
        <v>225210</v>
      </c>
      <c r="DL231" s="88">
        <v>33516</v>
      </c>
      <c r="DM231" s="88">
        <v>21806</v>
      </c>
      <c r="DN231" s="88">
        <v>352599</v>
      </c>
    </row>
    <row r="232" spans="1:129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  <c r="DB232" s="79"/>
      <c r="DC232" s="79"/>
      <c r="DD232" s="79"/>
      <c r="DE232" s="79"/>
      <c r="DF232" s="79"/>
      <c r="DG232" s="79"/>
      <c r="DH232" s="79"/>
      <c r="DI232" s="79"/>
      <c r="DJ232" s="79"/>
      <c r="DK232" s="79"/>
      <c r="DL232" s="79"/>
      <c r="DM232" s="79"/>
      <c r="DN232" s="79"/>
    </row>
    <row r="233" spans="1:129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88">
        <f>SUM(BW227:BW230)</f>
        <v>1057551</v>
      </c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  <c r="CS233" s="79"/>
      <c r="CT233" s="79"/>
      <c r="CU233" s="79"/>
      <c r="CV233" s="79"/>
      <c r="CW233" s="79"/>
      <c r="CX233" s="79"/>
      <c r="CY233" s="79"/>
      <c r="CZ233" s="79"/>
      <c r="DA233" s="79"/>
      <c r="DB233" s="79"/>
      <c r="DC233" s="79"/>
      <c r="DD233" s="79"/>
      <c r="DE233" s="79"/>
      <c r="DF233" s="79"/>
      <c r="DG233" s="79"/>
      <c r="DH233" s="79"/>
      <c r="DI233" s="79"/>
      <c r="DJ233" s="88"/>
      <c r="DK233" s="72">
        <v>36678</v>
      </c>
      <c r="DL233" s="72">
        <v>37043</v>
      </c>
      <c r="DM233" s="72">
        <v>37408</v>
      </c>
      <c r="DN233" s="72">
        <v>37773</v>
      </c>
      <c r="DO233" s="72">
        <v>38139</v>
      </c>
      <c r="DP233" s="72">
        <v>38504</v>
      </c>
      <c r="DQ233" s="72">
        <v>38869</v>
      </c>
      <c r="DR233" s="72">
        <v>39234</v>
      </c>
      <c r="DS233" s="72">
        <v>39600</v>
      </c>
      <c r="DT233" s="72">
        <v>39965</v>
      </c>
      <c r="DU233" s="72">
        <v>40330</v>
      </c>
      <c r="DV233" s="72">
        <v>40695</v>
      </c>
      <c r="DW233" s="72">
        <v>41061</v>
      </c>
      <c r="DX233" s="72">
        <v>41426</v>
      </c>
      <c r="DY233" s="72">
        <v>41791</v>
      </c>
    </row>
    <row r="234" spans="1:129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88">
        <f>SUM(AJ227:AJ230)</f>
        <v>1057156</v>
      </c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  <c r="CS234" s="79"/>
      <c r="CT234" s="79"/>
      <c r="CU234" s="79"/>
      <c r="CV234" s="79"/>
      <c r="CW234" s="79"/>
      <c r="CX234" s="79"/>
      <c r="CY234" s="79"/>
      <c r="CZ234" s="79"/>
      <c r="DA234" s="79"/>
      <c r="DB234" s="79"/>
      <c r="DC234" s="79"/>
      <c r="DD234" s="79"/>
      <c r="DE234" s="79"/>
      <c r="DF234" s="79"/>
      <c r="DG234" s="79"/>
      <c r="DH234" s="79"/>
      <c r="DI234" s="79"/>
      <c r="DJ234" s="88"/>
      <c r="DK234" s="88">
        <f>SUM(DJ171:DJ174)</f>
        <v>423498</v>
      </c>
      <c r="DL234" s="88">
        <f>SUM(DJ175:DJ178)</f>
        <v>463102</v>
      </c>
      <c r="DM234" s="88">
        <f>SUM(DJ179:DJ182)</f>
        <v>495299</v>
      </c>
      <c r="DN234" s="88">
        <f>SUM(DJ183:DJ186)</f>
        <v>514766</v>
      </c>
      <c r="DO234" s="88">
        <f>SUM(DJ187:DJ190)</f>
        <v>553635</v>
      </c>
      <c r="DP234" s="88">
        <f>SUM(DJ191:DJ194)</f>
        <v>594943</v>
      </c>
      <c r="DQ234" s="88">
        <f>SUM(DJ195:DJ198)</f>
        <v>630836</v>
      </c>
      <c r="DR234" s="88">
        <f>SUM(DJ199:DJ202)</f>
        <v>688163</v>
      </c>
      <c r="DS234" s="88">
        <f>SUM(DJ203:DJ206)</f>
        <v>758494</v>
      </c>
      <c r="DT234" s="88">
        <f>SUM(DJ207:DJ210)</f>
        <v>828470</v>
      </c>
      <c r="DU234" s="88">
        <f>SUM(DJ211:DJ214)</f>
        <v>862045</v>
      </c>
      <c r="DV234" s="88">
        <f>SUM(DJ215:DJ218)</f>
        <v>921657</v>
      </c>
      <c r="DW234" s="88">
        <f>SUM(DJ219:DJ222)</f>
        <v>977748</v>
      </c>
      <c r="DX234" s="88">
        <f>SUM(DJ223:DJ226)</f>
        <v>1011793</v>
      </c>
      <c r="DY234" s="88">
        <f>SUM(DJ227:DJ230)</f>
        <v>1057194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83</vt:i4>
      </vt:variant>
    </vt:vector>
  </HeadingPairs>
  <TitlesOfParts>
    <vt:vector size="93" baseType="lpstr">
      <vt:lpstr>Total funding</vt:lpstr>
      <vt:lpstr>Growth rates compared</vt:lpstr>
      <vt:lpstr>Analysis of AusAID funds OLD</vt:lpstr>
      <vt:lpstr>Vol of ausaid vs. other funds</vt:lpstr>
      <vt:lpstr>Compared to all donations</vt:lpstr>
      <vt:lpstr>Top-15 analysis</vt:lpstr>
      <vt:lpstr>CPI (from ABS)</vt:lpstr>
      <vt:lpstr>GNI (from ABS)</vt:lpstr>
      <vt:lpstr>Population (from ABS)</vt:lpstr>
      <vt:lpstr>Household income (from ABS)</vt:lpstr>
      <vt:lpstr>A2325806K</vt:lpstr>
      <vt:lpstr>A2325806K_Data</vt:lpstr>
      <vt:lpstr>A2325806K_Latest</vt:lpstr>
      <vt:lpstr>A2325807L</vt:lpstr>
      <vt:lpstr>A2325807L_Data</vt:lpstr>
      <vt:lpstr>A2325807L_Latest</vt:lpstr>
      <vt:lpstr>A2325810A</vt:lpstr>
      <vt:lpstr>A2325810A_Data</vt:lpstr>
      <vt:lpstr>A2325810A_Latest</vt:lpstr>
      <vt:lpstr>A2325811C</vt:lpstr>
      <vt:lpstr>A2325811C_Data</vt:lpstr>
      <vt:lpstr>A2325811C_Latest</vt:lpstr>
      <vt:lpstr>A2325812F</vt:lpstr>
      <vt:lpstr>A2325812F_Data</vt:lpstr>
      <vt:lpstr>A2325812F_Latest</vt:lpstr>
      <vt:lpstr>A2325815L</vt:lpstr>
      <vt:lpstr>A2325815L_Data</vt:lpstr>
      <vt:lpstr>A2325815L_Latest</vt:lpstr>
      <vt:lpstr>A2325816R</vt:lpstr>
      <vt:lpstr>A2325816R_Data</vt:lpstr>
      <vt:lpstr>A2325816R_Latest</vt:lpstr>
      <vt:lpstr>A2325817T</vt:lpstr>
      <vt:lpstr>A2325817T_Data</vt:lpstr>
      <vt:lpstr>A2325817T_Latest</vt:lpstr>
      <vt:lpstr>A2325820F</vt:lpstr>
      <vt:lpstr>A2325820F_Data</vt:lpstr>
      <vt:lpstr>A2325820F_Latest</vt:lpstr>
      <vt:lpstr>A2325821J</vt:lpstr>
      <vt:lpstr>A2325821J_Data</vt:lpstr>
      <vt:lpstr>A2325821J_Latest</vt:lpstr>
      <vt:lpstr>A2325822K</vt:lpstr>
      <vt:lpstr>A2325822K_Data</vt:lpstr>
      <vt:lpstr>A2325822K_Latest</vt:lpstr>
      <vt:lpstr>A2325825T</vt:lpstr>
      <vt:lpstr>A2325825T_Data</vt:lpstr>
      <vt:lpstr>A2325825T_Latest</vt:lpstr>
      <vt:lpstr>A2325826V</vt:lpstr>
      <vt:lpstr>A2325826V_Data</vt:lpstr>
      <vt:lpstr>A2325826V_Latest</vt:lpstr>
      <vt:lpstr>A2325827W</vt:lpstr>
      <vt:lpstr>A2325827W_Data</vt:lpstr>
      <vt:lpstr>A2325827W_Latest</vt:lpstr>
      <vt:lpstr>A2325830K</vt:lpstr>
      <vt:lpstr>A2325830K_Data</vt:lpstr>
      <vt:lpstr>A2325830K_Latest</vt:lpstr>
      <vt:lpstr>A2325831L</vt:lpstr>
      <vt:lpstr>A2325831L_Data</vt:lpstr>
      <vt:lpstr>A2325831L_Latest</vt:lpstr>
      <vt:lpstr>A2325832R</vt:lpstr>
      <vt:lpstr>A2325832R_Data</vt:lpstr>
      <vt:lpstr>A2325832R_Latest</vt:lpstr>
      <vt:lpstr>A2325835W</vt:lpstr>
      <vt:lpstr>A2325835W_Data</vt:lpstr>
      <vt:lpstr>A2325835W_Latest</vt:lpstr>
      <vt:lpstr>A2325836X</vt:lpstr>
      <vt:lpstr>A2325836X_Data</vt:lpstr>
      <vt:lpstr>A2325836X_Latest</vt:lpstr>
      <vt:lpstr>A2325837A</vt:lpstr>
      <vt:lpstr>A2325837A_Data</vt:lpstr>
      <vt:lpstr>A2325837A_Latest</vt:lpstr>
      <vt:lpstr>A2325840R</vt:lpstr>
      <vt:lpstr>A2325840R_Data</vt:lpstr>
      <vt:lpstr>A2325840R_Latest</vt:lpstr>
      <vt:lpstr>A2325841T</vt:lpstr>
      <vt:lpstr>A2325841T_Data</vt:lpstr>
      <vt:lpstr>A2325841T_Latest</vt:lpstr>
      <vt:lpstr>A2325842V</vt:lpstr>
      <vt:lpstr>A2325842V_Data</vt:lpstr>
      <vt:lpstr>A2325842V_Latest</vt:lpstr>
      <vt:lpstr>A2325845A</vt:lpstr>
      <vt:lpstr>A2325845A_Data</vt:lpstr>
      <vt:lpstr>A2325845A_Latest</vt:lpstr>
      <vt:lpstr>A2325846C</vt:lpstr>
      <vt:lpstr>A2325846C_Data</vt:lpstr>
      <vt:lpstr>A2325846C_Latest</vt:lpstr>
      <vt:lpstr>A2325847F</vt:lpstr>
      <vt:lpstr>A2325847F_Data</vt:lpstr>
      <vt:lpstr>A2325847F_Latest</vt:lpstr>
      <vt:lpstr>A2325850V</vt:lpstr>
      <vt:lpstr>A2325850V_Data</vt:lpstr>
      <vt:lpstr>A2325850V_Latest</vt:lpstr>
      <vt:lpstr>Date_Range</vt:lpstr>
      <vt:lpstr>Date_Range_Data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Williams</dc:creator>
  <cp:lastModifiedBy>Jonathan Pryke</cp:lastModifiedBy>
  <dcterms:created xsi:type="dcterms:W3CDTF">2012-09-26T00:19:04Z</dcterms:created>
  <dcterms:modified xsi:type="dcterms:W3CDTF">2015-02-20T03:52:00Z</dcterms:modified>
</cp:coreProperties>
</file>